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干支を出す" sheetId="1" state="visible" r:id="rId1"/>
    <sheet xmlns:r="http://schemas.openxmlformats.org/officeDocument/2006/relationships" name="2_書き方を比べる" sheetId="2" state="visible" r:id="rId2"/>
    <sheet xmlns:r="http://schemas.openxmlformats.org/officeDocument/2006/relationships" name="3_立春" sheetId="3" state="visible" r:id="rId3"/>
    <sheet xmlns:r="http://schemas.openxmlformats.org/officeDocument/2006/relationships" name="4_六十干支" sheetId="4" state="visible" r:id="rId4"/>
    <sheet xmlns:r="http://schemas.openxmlformats.org/officeDocument/2006/relationships" name="5_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-mm-dd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1" fontId="0" fillId="4" borderId="1" pivotButton="0" quotePrefix="0" xfId="0"/>
    <xf numFmtId="164" fontId="0" fillId="4" borderId="1" pivotButton="0" quotePrefix="0" xfId="0"/>
    <xf numFmtId="0" fontId="2" fillId="3" borderId="1" pivotButton="0" quotePrefix="0" xfId="0"/>
    <xf numFmtId="3" fontId="0" fillId="4" borderId="1" pivotButton="0" quotePrefix="0" xfId="0"/>
    <xf numFmtId="164" fontId="0" fillId="2" borderId="1" pivotButton="0" quotePrefix="0" xfId="0"/>
    <xf numFmtId="0" fontId="0" fillId="0" borderId="1" pivotButton="0" quotePrefix="0" xfId="0"/>
    <xf numFmtId="0" fontId="0" fillId="4" borderId="1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FF1D6"/>
          <bgColor rgb="00FFF1D6"/>
        </patternFill>
      </fill>
    </dxf>
    <dxf>
      <fill>
        <patternFill patternType="solid">
          <fgColor rgb="00FDE8E8"/>
          <bgColor rgb="00FDE8E8"/>
        </patternFill>
      </fill>
    </dxf>
    <dxf>
      <fill>
        <patternFill patternType="solid">
          <fgColor rgb="00E6F4EA"/>
          <b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2" customWidth="1" min="4" max="4"/>
    <col width="9" customWidth="1" min="5" max="5"/>
    <col width="8" customWidth="1" min="6" max="6"/>
    <col width="10" customWidth="1" min="7" max="7"/>
    <col width="16" customWidth="1" min="8" max="8"/>
    <col width="26" customWidth="1" min="9" max="9"/>
    <col width="12" customWidth="1" min="10" max="10"/>
    <col width="34" customWidth="1" min="12" max="12"/>
    <col width="12" customWidth="1" min="13" max="13"/>
  </cols>
  <sheetData>
    <row r="1">
      <c r="A1" s="1" t="inlineStr">
        <is>
          <t>年か生年月日から干支を出す。A列に年（2027のような数字）か日付を入れる</t>
        </is>
      </c>
    </row>
    <row r="2">
      <c r="A2" s="2" t="inlineStr">
        <is>
          <t>年の境目</t>
        </is>
      </c>
      <c r="B2" s="3" t="inlineStr">
        <is>
          <t>1月1日</t>
        </is>
      </c>
      <c r="C2" t="inlineStr">
        <is>
          <t>年賀状や年男・年女は1月1日。占いや暦の行事で立春から数えるときは立春を選ぶ</t>
        </is>
      </c>
    </row>
    <row r="3">
      <c r="A3" s="2" t="inlineStr">
        <is>
          <t>年男・年女を数える年</t>
        </is>
      </c>
      <c r="B3" s="4" t="n">
        <v>2027</v>
      </c>
    </row>
    <row r="4">
      <c r="A4" t="inlineStr">
        <is>
          <t>年の数字は10000未満の数を年として読む。日付は1927年5月18日（シリアル値10000）以降を日付として読む。立春の日付は3_立春の表（1955〜2035年）から引く。Microsoft 365のExcel（バージョン16）、Windows 11で確認、2026年10月6日</t>
        </is>
      </c>
    </row>
    <row r="6">
      <c r="A6" s="5" t="inlineStr">
        <is>
          <t>入力（年か日付）</t>
        </is>
      </c>
      <c r="B6" s="5" t="inlineStr">
        <is>
          <t>読み方</t>
        </is>
      </c>
      <c r="C6" s="5" t="inlineStr">
        <is>
          <t>年（1月1日で区切る）</t>
        </is>
      </c>
      <c r="D6" s="5" t="inlineStr">
        <is>
          <t>その年の立春</t>
        </is>
      </c>
      <c r="E6" s="5" t="inlineStr">
        <is>
          <t>干支の年</t>
        </is>
      </c>
      <c r="F6" s="5" t="inlineStr">
        <is>
          <t>十二支</t>
        </is>
      </c>
      <c r="G6" s="5" t="inlineStr">
        <is>
          <t>十干十二支</t>
        </is>
      </c>
      <c r="H6" s="5" t="inlineStr">
        <is>
          <t>よみ</t>
        </is>
      </c>
      <c r="I6" s="5" t="inlineStr">
        <is>
          <t>1月1日と立春で</t>
        </is>
      </c>
      <c r="J6" s="5" t="inlineStr">
        <is>
          <t>年男・年女</t>
        </is>
      </c>
      <c r="L6" s="5" t="inlineStr">
        <is>
          <t>集計</t>
        </is>
      </c>
      <c r="M6" s="5" t="inlineStr">
        <is>
          <t>人数・件数</t>
        </is>
      </c>
    </row>
    <row r="7">
      <c r="A7" s="4" t="n">
        <v>2027</v>
      </c>
      <c r="B7" s="6">
        <f>IF(A7="","",IF(ISNUMBER(A7),IF(A7&lt;10000,"年","日付"),"数値でない"))</f>
        <v/>
      </c>
      <c r="C7" s="7">
        <f>IF(B7="年",A7,IF(B7="日付",YEAR(A7),""))</f>
        <v/>
      </c>
      <c r="D7" s="8">
        <f>IF(B7&lt;&gt;"日付","",IFERROR(VLOOKUP(C7,'3_立春'!$A$5:$B$85,2,FALSE),"表にない年"))</f>
        <v/>
      </c>
      <c r="E7" s="7">
        <f>IF(C7="","",IF(AND($B$2="立春",B7="日付",ISNUMBER(D7)),IF(A7&lt;D7,C7-1,C7),C7))</f>
        <v/>
      </c>
      <c r="F7" s="6">
        <f>IF(E7="","",MID("子丑寅卯辰巳午未申酉戌亥",MOD(E7-4,12)+1,1))</f>
        <v/>
      </c>
      <c r="G7" s="6">
        <f>IF(E7="","",MID("甲乙丙丁戊己庚辛壬癸",MOD(E7-4,10)+1,1)&amp;F7)</f>
        <v/>
      </c>
      <c r="H7" s="6">
        <f>IF(E7="","",INDEX('4_六十干支'!$C$5:$C$64,MOD(E7-4,60)+1))</f>
        <v/>
      </c>
      <c r="I7" s="6">
        <f>IF(B7&lt;&gt;"日付","",IF(NOT(ISNUMBER(D7)),"立春が表にない年",IF(A7&lt;D7,"違う（立春の前に生まれた）","同じ")))</f>
        <v/>
      </c>
      <c r="J7" s="6">
        <f>IF(F7="","",IF(F7=MID("子丑寅卯辰巳午未申酉戌亥",MOD($B$3-4,12)+1,1),"年男・年女",""))</f>
        <v/>
      </c>
      <c r="L7" s="9" t="inlineStr">
        <is>
          <t>入っている行</t>
        </is>
      </c>
      <c r="M7" s="10">
        <f>COUNTA(A7:A206)</f>
        <v/>
      </c>
    </row>
    <row r="8">
      <c r="A8" s="4" t="n">
        <v>2026</v>
      </c>
      <c r="B8" s="6">
        <f>IF(A8="","",IF(ISNUMBER(A8),IF(A8&lt;10000,"年","日付"),"数値でない"))</f>
        <v/>
      </c>
      <c r="C8" s="7">
        <f>IF(B8="年",A8,IF(B8="日付",YEAR(A8),""))</f>
        <v/>
      </c>
      <c r="D8" s="8">
        <f>IF(B8&lt;&gt;"日付","",IFERROR(VLOOKUP(C8,'3_立春'!$A$5:$B$85,2,FALSE),"表にない年"))</f>
        <v/>
      </c>
      <c r="E8" s="7">
        <f>IF(C8="","",IF(AND($B$2="立春",B8="日付",ISNUMBER(D8)),IF(A8&lt;D8,C8-1,C8),C8))</f>
        <v/>
      </c>
      <c r="F8" s="6">
        <f>IF(E8="","",MID("子丑寅卯辰巳午未申酉戌亥",MOD(E8-4,12)+1,1))</f>
        <v/>
      </c>
      <c r="G8" s="6">
        <f>IF(E8="","",MID("甲乙丙丁戊己庚辛壬癸",MOD(E8-4,10)+1,1)&amp;F8)</f>
        <v/>
      </c>
      <c r="H8" s="6">
        <f>IF(E8="","",INDEX('4_六十干支'!$C$5:$C$64,MOD(E8-4,60)+1))</f>
        <v/>
      </c>
      <c r="I8" s="6">
        <f>IF(B8&lt;&gt;"日付","",IF(NOT(ISNUMBER(D8)),"立春が表にない年",IF(A8&lt;D8,"違う（立春の前に生まれた）","同じ")))</f>
        <v/>
      </c>
      <c r="J8" s="6">
        <f>IF(F8="","",IF(F8=MID("子丑寅卯辰巳午未申酉戌亥",MOD($B$3-4,12)+1,1),"年男・年女",""))</f>
        <v/>
      </c>
      <c r="L8" s="9" t="inlineStr">
        <is>
          <t>日付として読んだ行</t>
        </is>
      </c>
      <c r="M8" s="10">
        <f>COUNTIF(B7:B206,"日付")</f>
        <v/>
      </c>
    </row>
    <row r="9">
      <c r="A9" s="11" t="n">
        <v>46402</v>
      </c>
      <c r="B9" s="6">
        <f>IF(A9="","",IF(ISNUMBER(A9),IF(A9&lt;10000,"年","日付"),"数値でない"))</f>
        <v/>
      </c>
      <c r="C9" s="7">
        <f>IF(B9="年",A9,IF(B9="日付",YEAR(A9),""))</f>
        <v/>
      </c>
      <c r="D9" s="8">
        <f>IF(B9&lt;&gt;"日付","",IFERROR(VLOOKUP(C9,'3_立春'!$A$5:$B$85,2,FALSE),"表にない年"))</f>
        <v/>
      </c>
      <c r="E9" s="7">
        <f>IF(C9="","",IF(AND($B$2="立春",B9="日付",ISNUMBER(D9)),IF(A9&lt;D9,C9-1,C9),C9))</f>
        <v/>
      </c>
      <c r="F9" s="6">
        <f>IF(E9="","",MID("子丑寅卯辰巳午未申酉戌亥",MOD(E9-4,12)+1,1))</f>
        <v/>
      </c>
      <c r="G9" s="6">
        <f>IF(E9="","",MID("甲乙丙丁戊己庚辛壬癸",MOD(E9-4,10)+1,1)&amp;F9)</f>
        <v/>
      </c>
      <c r="H9" s="6">
        <f>IF(E9="","",INDEX('4_六十干支'!$C$5:$C$64,MOD(E9-4,60)+1))</f>
        <v/>
      </c>
      <c r="I9" s="6">
        <f>IF(B9&lt;&gt;"日付","",IF(NOT(ISNUMBER(D9)),"立春が表にない年",IF(A9&lt;D9,"違う（立春の前に生まれた）","同じ")))</f>
        <v/>
      </c>
      <c r="J9" s="6">
        <f>IF(F9="","",IF(F9=MID("子丑寅卯辰巳午未申酉戌亥",MOD($B$3-4,12)+1,1),"年男・年女",""))</f>
        <v/>
      </c>
      <c r="L9" s="9" t="inlineStr">
        <is>
          <t>1月1日と立春で干支が違う行</t>
        </is>
      </c>
      <c r="M9" s="10">
        <f>COUNTIF(I7:I206,"違う*")</f>
        <v/>
      </c>
    </row>
    <row r="10">
      <c r="A10" s="11" t="n">
        <v>46421</v>
      </c>
      <c r="B10" s="6">
        <f>IF(A10="","",IF(ISNUMBER(A10),IF(A10&lt;10000,"年","日付"),"数値でない"))</f>
        <v/>
      </c>
      <c r="C10" s="7">
        <f>IF(B10="年",A10,IF(B10="日付",YEAR(A10),""))</f>
        <v/>
      </c>
      <c r="D10" s="8">
        <f>IF(B10&lt;&gt;"日付","",IFERROR(VLOOKUP(C10,'3_立春'!$A$5:$B$85,2,FALSE),"表にない年"))</f>
        <v/>
      </c>
      <c r="E10" s="7">
        <f>IF(C10="","",IF(AND($B$2="立春",B10="日付",ISNUMBER(D10)),IF(A10&lt;D10,C10-1,C10),C10))</f>
        <v/>
      </c>
      <c r="F10" s="6">
        <f>IF(E10="","",MID("子丑寅卯辰巳午未申酉戌亥",MOD(E10-4,12)+1,1))</f>
        <v/>
      </c>
      <c r="G10" s="6">
        <f>IF(E10="","",MID("甲乙丙丁戊己庚辛壬癸",MOD(E10-4,10)+1,1)&amp;F10)</f>
        <v/>
      </c>
      <c r="H10" s="6">
        <f>IF(E10="","",INDEX('4_六十干支'!$C$5:$C$64,MOD(E10-4,60)+1))</f>
        <v/>
      </c>
      <c r="I10" s="6">
        <f>IF(B10&lt;&gt;"日付","",IF(NOT(ISNUMBER(D10)),"立春が表にない年",IF(A10&lt;D10,"違う（立春の前に生まれた）","同じ")))</f>
        <v/>
      </c>
      <c r="J10" s="6">
        <f>IF(F10="","",IF(F10=MID("子丑寅卯辰巳午未申酉戌亥",MOD($B$3-4,12)+1,1),"年男・年女",""))</f>
        <v/>
      </c>
      <c r="L10" s="9" t="inlineStr">
        <is>
          <t>年男・年女（今の境目で）</t>
        </is>
      </c>
      <c r="M10" s="10">
        <f>COUNTIF(J7:J206,"年男・年女")</f>
        <v/>
      </c>
    </row>
    <row r="11">
      <c r="A11" s="11" t="n">
        <v>46422</v>
      </c>
      <c r="B11" s="6">
        <f>IF(A11="","",IF(ISNUMBER(A11),IF(A11&lt;10000,"年","日付"),"数値でない"))</f>
        <v/>
      </c>
      <c r="C11" s="7">
        <f>IF(B11="年",A11,IF(B11="日付",YEAR(A11),""))</f>
        <v/>
      </c>
      <c r="D11" s="8">
        <f>IF(B11&lt;&gt;"日付","",IFERROR(VLOOKUP(C11,'3_立春'!$A$5:$B$85,2,FALSE),"表にない年"))</f>
        <v/>
      </c>
      <c r="E11" s="7">
        <f>IF(C11="","",IF(AND($B$2="立春",B11="日付",ISNUMBER(D11)),IF(A11&lt;D11,C11-1,C11),C11))</f>
        <v/>
      </c>
      <c r="F11" s="6">
        <f>IF(E11="","",MID("子丑寅卯辰巳午未申酉戌亥",MOD(E11-4,12)+1,1))</f>
        <v/>
      </c>
      <c r="G11" s="6">
        <f>IF(E11="","",MID("甲乙丙丁戊己庚辛壬癸",MOD(E11-4,10)+1,1)&amp;F11)</f>
        <v/>
      </c>
      <c r="H11" s="6">
        <f>IF(E11="","",INDEX('4_六十干支'!$C$5:$C$64,MOD(E11-4,60)+1))</f>
        <v/>
      </c>
      <c r="I11" s="6">
        <f>IF(B11&lt;&gt;"日付","",IF(NOT(ISNUMBER(D11)),"立春が表にない年",IF(A11&lt;D11,"違う（立春の前に生まれた）","同じ")))</f>
        <v/>
      </c>
      <c r="J11" s="6">
        <f>IF(F11="","",IF(F11=MID("子丑寅卯辰巳午未申酉戌亥",MOD($B$3-4,12)+1,1),"年男・年女",""))</f>
        <v/>
      </c>
      <c r="L11" s="9" t="inlineStr">
        <is>
          <t>年男・年女（1月1日で区切ると）</t>
        </is>
      </c>
      <c r="M11" s="10">
        <f>SUMPRODUCT((B7:B206&lt;&gt;"")*(C7:C206&lt;&gt;"")*(MOD(N(+C7:C206)-$B$3,12)=0))</f>
        <v/>
      </c>
    </row>
    <row r="12">
      <c r="A12" s="11" t="n">
        <v>46042</v>
      </c>
      <c r="B12" s="6">
        <f>IF(A12="","",IF(ISNUMBER(A12),IF(A12&lt;10000,"年","日付"),"数値でない"))</f>
        <v/>
      </c>
      <c r="C12" s="7">
        <f>IF(B12="年",A12,IF(B12="日付",YEAR(A12),""))</f>
        <v/>
      </c>
      <c r="D12" s="8">
        <f>IF(B12&lt;&gt;"日付","",IFERROR(VLOOKUP(C12,'3_立春'!$A$5:$B$85,2,FALSE),"表にない年"))</f>
        <v/>
      </c>
      <c r="E12" s="7">
        <f>IF(C12="","",IF(AND($B$2="立春",B12="日付",ISNUMBER(D12)),IF(A12&lt;D12,C12-1,C12),C12))</f>
        <v/>
      </c>
      <c r="F12" s="6">
        <f>IF(E12="","",MID("子丑寅卯辰巳午未申酉戌亥",MOD(E12-4,12)+1,1))</f>
        <v/>
      </c>
      <c r="G12" s="6">
        <f>IF(E12="","",MID("甲乙丙丁戊己庚辛壬癸",MOD(E12-4,10)+1,1)&amp;F12)</f>
        <v/>
      </c>
      <c r="H12" s="6">
        <f>IF(E12="","",INDEX('4_六十干支'!$C$5:$C$64,MOD(E12-4,60)+1))</f>
        <v/>
      </c>
      <c r="I12" s="6">
        <f>IF(B12&lt;&gt;"日付","",IF(NOT(ISNUMBER(D12)),"立春が表にない年",IF(A12&lt;D12,"違う（立春の前に生まれた）","同じ")))</f>
        <v/>
      </c>
      <c r="J12" s="6">
        <f>IF(F12="","",IF(F12=MID("子丑寅卯辰巳午未申酉戌亥",MOD($B$3-4,12)+1,1),"年男・年女",""))</f>
        <v/>
      </c>
      <c r="L12" s="9" t="inlineStr">
        <is>
          <t>数値でない行</t>
        </is>
      </c>
      <c r="M12" s="10">
        <f>COUNTIF(B7:B206,"数値でない")</f>
        <v/>
      </c>
    </row>
    <row r="13">
      <c r="A13" s="11" t="n">
        <v>46063</v>
      </c>
      <c r="B13" s="6">
        <f>IF(A13="","",IF(ISNUMBER(A13),IF(A13&lt;10000,"年","日付"),"数値でない"))</f>
        <v/>
      </c>
      <c r="C13" s="7">
        <f>IF(B13="年",A13,IF(B13="日付",YEAR(A13),""))</f>
        <v/>
      </c>
      <c r="D13" s="8">
        <f>IF(B13&lt;&gt;"日付","",IFERROR(VLOOKUP(C13,'3_立春'!$A$5:$B$85,2,FALSE),"表にない年"))</f>
        <v/>
      </c>
      <c r="E13" s="7">
        <f>IF(C13="","",IF(AND($B$2="立春",B13="日付",ISNUMBER(D13)),IF(A13&lt;D13,C13-1,C13),C13))</f>
        <v/>
      </c>
      <c r="F13" s="6">
        <f>IF(E13="","",MID("子丑寅卯辰巳午未申酉戌亥",MOD(E13-4,12)+1,1))</f>
        <v/>
      </c>
      <c r="G13" s="6">
        <f>IF(E13="","",MID("甲乙丙丁戊己庚辛壬癸",MOD(E13-4,10)+1,1)&amp;F13)</f>
        <v/>
      </c>
      <c r="H13" s="6">
        <f>IF(E13="","",INDEX('4_六十干支'!$C$5:$C$64,MOD(E13-4,60)+1))</f>
        <v/>
      </c>
      <c r="I13" s="6">
        <f>IF(B13&lt;&gt;"日付","",IF(NOT(ISNUMBER(D13)),"立春が表にない年",IF(A13&lt;D13,"違う（立春の前に生まれた）","同じ")))</f>
        <v/>
      </c>
      <c r="J13" s="6">
        <f>IF(F13="","",IF(F13=MID("子丑寅卯辰巳午未申酉戌亥",MOD($B$3-4,12)+1,1),"年男・年女",""))</f>
        <v/>
      </c>
    </row>
    <row r="14">
      <c r="A14" s="11" t="n">
        <v>44230</v>
      </c>
      <c r="B14" s="6">
        <f>IF(A14="","",IF(ISNUMBER(A14),IF(A14&lt;10000,"年","日付"),"数値でない"))</f>
        <v/>
      </c>
      <c r="C14" s="7">
        <f>IF(B14="年",A14,IF(B14="日付",YEAR(A14),""))</f>
        <v/>
      </c>
      <c r="D14" s="8">
        <f>IF(B14&lt;&gt;"日付","",IFERROR(VLOOKUP(C14,'3_立春'!$A$5:$B$85,2,FALSE),"表にない年"))</f>
        <v/>
      </c>
      <c r="E14" s="7">
        <f>IF(C14="","",IF(AND($B$2="立春",B14="日付",ISNUMBER(D14)),IF(A14&lt;D14,C14-1,C14),C14))</f>
        <v/>
      </c>
      <c r="F14" s="6">
        <f>IF(E14="","",MID("子丑寅卯辰巳午未申酉戌亥",MOD(E14-4,12)+1,1))</f>
        <v/>
      </c>
      <c r="G14" s="6">
        <f>IF(E14="","",MID("甲乙丙丁戊己庚辛壬癸",MOD(E14-4,10)+1,1)&amp;F14)</f>
        <v/>
      </c>
      <c r="H14" s="6">
        <f>IF(E14="","",INDEX('4_六十干支'!$C$5:$C$64,MOD(E14-4,60)+1))</f>
        <v/>
      </c>
      <c r="I14" s="6">
        <f>IF(B14&lt;&gt;"日付","",IF(NOT(ISNUMBER(D14)),"立春が表にない年",IF(A14&lt;D14,"違う（立春の前に生まれた）","同じ")))</f>
        <v/>
      </c>
      <c r="J14" s="6">
        <f>IF(F14="","",IF(F14=MID("子丑寅卯辰巳午未申酉戌亥",MOD($B$3-4,12)+1,1),"年男・年女",""))</f>
        <v/>
      </c>
      <c r="L14" t="inlineStr">
        <is>
          <t>見本は、上の12行が記事の例、残り100行が1960〜2006年の架空の生年月日（乱数の種1006）</t>
        </is>
      </c>
    </row>
    <row r="15">
      <c r="A15" s="11" t="n">
        <v>24139</v>
      </c>
      <c r="B15" s="6">
        <f>IF(A15="","",IF(ISNUMBER(A15),IF(A15&lt;10000,"年","日付"),"数値でない"))</f>
        <v/>
      </c>
      <c r="C15" s="7">
        <f>IF(B15="年",A15,IF(B15="日付",YEAR(A15),""))</f>
        <v/>
      </c>
      <c r="D15" s="8">
        <f>IF(B15&lt;&gt;"日付","",IFERROR(VLOOKUP(C15,'3_立春'!$A$5:$B$85,2,FALSE),"表にない年"))</f>
        <v/>
      </c>
      <c r="E15" s="7">
        <f>IF(C15="","",IF(AND($B$2="立春",B15="日付",ISNUMBER(D15)),IF(A15&lt;D15,C15-1,C15),C15))</f>
        <v/>
      </c>
      <c r="F15" s="6">
        <f>IF(E15="","",MID("子丑寅卯辰巳午未申酉戌亥",MOD(E15-4,12)+1,1))</f>
        <v/>
      </c>
      <c r="G15" s="6">
        <f>IF(E15="","",MID("甲乙丙丁戊己庚辛壬癸",MOD(E15-4,10)+1,1)&amp;F15)</f>
        <v/>
      </c>
      <c r="H15" s="6">
        <f>IF(E15="","",INDEX('4_六十干支'!$C$5:$C$64,MOD(E15-4,60)+1))</f>
        <v/>
      </c>
      <c r="I15" s="6">
        <f>IF(B15&lt;&gt;"日付","",IF(NOT(ISNUMBER(D15)),"立春が表にない年",IF(A15&lt;D15,"違う（立春の前に生まれた）","同じ")))</f>
        <v/>
      </c>
      <c r="J15" s="6">
        <f>IF(F15="","",IF(F15=MID("子丑寅卯辰巳午未申酉戌亥",MOD($B$3-4,12)+1,1),"年男・年女",""))</f>
        <v/>
      </c>
    </row>
    <row r="16">
      <c r="A16" s="11" t="n">
        <v>24506</v>
      </c>
      <c r="B16" s="6">
        <f>IF(A16="","",IF(ISNUMBER(A16),IF(A16&lt;10000,"年","日付"),"数値でない"))</f>
        <v/>
      </c>
      <c r="C16" s="7">
        <f>IF(B16="年",A16,IF(B16="日付",YEAR(A16),""))</f>
        <v/>
      </c>
      <c r="D16" s="8">
        <f>IF(B16&lt;&gt;"日付","",IFERROR(VLOOKUP(C16,'3_立春'!$A$5:$B$85,2,FALSE),"表にない年"))</f>
        <v/>
      </c>
      <c r="E16" s="7">
        <f>IF(C16="","",IF(AND($B$2="立春",B16="日付",ISNUMBER(D16)),IF(A16&lt;D16,C16-1,C16),C16))</f>
        <v/>
      </c>
      <c r="F16" s="6">
        <f>IF(E16="","",MID("子丑寅卯辰巳午未申酉戌亥",MOD(E16-4,12)+1,1))</f>
        <v/>
      </c>
      <c r="G16" s="6">
        <f>IF(E16="","",MID("甲乙丙丁戊己庚辛壬癸",MOD(E16-4,10)+1,1)&amp;F16)</f>
        <v/>
      </c>
      <c r="H16" s="6">
        <f>IF(E16="","",INDEX('4_六十干支'!$C$5:$C$64,MOD(E16-4,60)+1))</f>
        <v/>
      </c>
      <c r="I16" s="6">
        <f>IF(B16&lt;&gt;"日付","",IF(NOT(ISNUMBER(D16)),"立春が表にない年",IF(A16&lt;D16,"違う（立春の前に生まれた）","同じ")))</f>
        <v/>
      </c>
      <c r="J16" s="6">
        <f>IF(F16="","",IF(F16=MID("子丑寅卯辰巳午未申酉戌亥",MOD($B$3-4,12)+1,1),"年男・年女",""))</f>
        <v/>
      </c>
    </row>
    <row r="17">
      <c r="A17" s="11" t="n">
        <v>30716</v>
      </c>
      <c r="B17" s="6">
        <f>IF(A17="","",IF(ISNUMBER(A17),IF(A17&lt;10000,"年","日付"),"数値でない"))</f>
        <v/>
      </c>
      <c r="C17" s="7">
        <f>IF(B17="年",A17,IF(B17="日付",YEAR(A17),""))</f>
        <v/>
      </c>
      <c r="D17" s="8">
        <f>IF(B17&lt;&gt;"日付","",IFERROR(VLOOKUP(C17,'3_立春'!$A$5:$B$85,2,FALSE),"表にない年"))</f>
        <v/>
      </c>
      <c r="E17" s="7">
        <f>IF(C17="","",IF(AND($B$2="立春",B17="日付",ISNUMBER(D17)),IF(A17&lt;D17,C17-1,C17),C17))</f>
        <v/>
      </c>
      <c r="F17" s="6">
        <f>IF(E17="","",MID("子丑寅卯辰巳午未申酉戌亥",MOD(E17-4,12)+1,1))</f>
        <v/>
      </c>
      <c r="G17" s="6">
        <f>IF(E17="","",MID("甲乙丙丁戊己庚辛壬癸",MOD(E17-4,10)+1,1)&amp;F17)</f>
        <v/>
      </c>
      <c r="H17" s="6">
        <f>IF(E17="","",INDEX('4_六十干支'!$C$5:$C$64,MOD(E17-4,60)+1))</f>
        <v/>
      </c>
      <c r="I17" s="6">
        <f>IF(B17&lt;&gt;"日付","",IF(NOT(ISNUMBER(D17)),"立春が表にない年",IF(A17&lt;D17,"違う（立春の前に生まれた）","同じ")))</f>
        <v/>
      </c>
      <c r="J17" s="6">
        <f>IF(F17="","",IF(F17=MID("子丑寅卯辰巳午未申酉戌亥",MOD($B$3-4,12)+1,1),"年男・年女",""))</f>
        <v/>
      </c>
    </row>
    <row r="18">
      <c r="A18" s="11" t="n">
        <v>28885</v>
      </c>
      <c r="B18" s="6">
        <f>IF(A18="","",IF(ISNUMBER(A18),IF(A18&lt;10000,"年","日付"),"数値でない"))</f>
        <v/>
      </c>
      <c r="C18" s="7">
        <f>IF(B18="年",A18,IF(B18="日付",YEAR(A18),""))</f>
        <v/>
      </c>
      <c r="D18" s="8">
        <f>IF(B18&lt;&gt;"日付","",IFERROR(VLOOKUP(C18,'3_立春'!$A$5:$B$85,2,FALSE),"表にない年"))</f>
        <v/>
      </c>
      <c r="E18" s="7">
        <f>IF(C18="","",IF(AND($B$2="立春",B18="日付",ISNUMBER(D18)),IF(A18&lt;D18,C18-1,C18),C18))</f>
        <v/>
      </c>
      <c r="F18" s="6">
        <f>IF(E18="","",MID("子丑寅卯辰巳午未申酉戌亥",MOD(E18-4,12)+1,1))</f>
        <v/>
      </c>
      <c r="G18" s="6">
        <f>IF(E18="","",MID("甲乙丙丁戊己庚辛壬癸",MOD(E18-4,10)+1,1)&amp;F18)</f>
        <v/>
      </c>
      <c r="H18" s="6">
        <f>IF(E18="","",INDEX('4_六十干支'!$C$5:$C$64,MOD(E18-4,60)+1))</f>
        <v/>
      </c>
      <c r="I18" s="6">
        <f>IF(B18&lt;&gt;"日付","",IF(NOT(ISNUMBER(D18)),"立春が表にない年",IF(A18&lt;D18,"違う（立春の前に生まれた）","同じ")))</f>
        <v/>
      </c>
      <c r="J18" s="6">
        <f>IF(F18="","",IF(F18=MID("子丑寅卯辰巳午未申酉戌亥",MOD($B$3-4,12)+1,1),"年男・年女",""))</f>
        <v/>
      </c>
    </row>
    <row r="19">
      <c r="A19" s="11" t="n">
        <v>33274</v>
      </c>
      <c r="B19" s="6">
        <f>IF(A19="","",IF(ISNUMBER(A19),IF(A19&lt;10000,"年","日付"),"数値でない"))</f>
        <v/>
      </c>
      <c r="C19" s="7">
        <f>IF(B19="年",A19,IF(B19="日付",YEAR(A19),""))</f>
        <v/>
      </c>
      <c r="D19" s="8">
        <f>IF(B19&lt;&gt;"日付","",IFERROR(VLOOKUP(C19,'3_立春'!$A$5:$B$85,2,FALSE),"表にない年"))</f>
        <v/>
      </c>
      <c r="E19" s="7">
        <f>IF(C19="","",IF(AND($B$2="立春",B19="日付",ISNUMBER(D19)),IF(A19&lt;D19,C19-1,C19),C19))</f>
        <v/>
      </c>
      <c r="F19" s="6">
        <f>IF(E19="","",MID("子丑寅卯辰巳午未申酉戌亥",MOD(E19-4,12)+1,1))</f>
        <v/>
      </c>
      <c r="G19" s="6">
        <f>IF(E19="","",MID("甲乙丙丁戊己庚辛壬癸",MOD(E19-4,10)+1,1)&amp;F19)</f>
        <v/>
      </c>
      <c r="H19" s="6">
        <f>IF(E19="","",INDEX('4_六十干支'!$C$5:$C$64,MOD(E19-4,60)+1))</f>
        <v/>
      </c>
      <c r="I19" s="6">
        <f>IF(B19&lt;&gt;"日付","",IF(NOT(ISNUMBER(D19)),"立春が表にない年",IF(A19&lt;D19,"違う（立春の前に生まれた）","同じ")))</f>
        <v/>
      </c>
      <c r="J19" s="6">
        <f>IF(F19="","",IF(F19=MID("子丑寅卯辰巳午未申酉戌亥",MOD($B$3-4,12)+1,1),"年男・年女",""))</f>
        <v/>
      </c>
    </row>
    <row r="20">
      <c r="A20" s="11" t="n">
        <v>23745</v>
      </c>
      <c r="B20" s="6">
        <f>IF(A20="","",IF(ISNUMBER(A20),IF(A20&lt;10000,"年","日付"),"数値でない"))</f>
        <v/>
      </c>
      <c r="C20" s="7">
        <f>IF(B20="年",A20,IF(B20="日付",YEAR(A20),""))</f>
        <v/>
      </c>
      <c r="D20" s="8">
        <f>IF(B20&lt;&gt;"日付","",IFERROR(VLOOKUP(C20,'3_立春'!$A$5:$B$85,2,FALSE),"表にない年"))</f>
        <v/>
      </c>
      <c r="E20" s="7">
        <f>IF(C20="","",IF(AND($B$2="立春",B20="日付",ISNUMBER(D20)),IF(A20&lt;D20,C20-1,C20),C20))</f>
        <v/>
      </c>
      <c r="F20" s="6">
        <f>IF(E20="","",MID("子丑寅卯辰巳午未申酉戌亥",MOD(E20-4,12)+1,1))</f>
        <v/>
      </c>
      <c r="G20" s="6">
        <f>IF(E20="","",MID("甲乙丙丁戊己庚辛壬癸",MOD(E20-4,10)+1,1)&amp;F20)</f>
        <v/>
      </c>
      <c r="H20" s="6">
        <f>IF(E20="","",INDEX('4_六十干支'!$C$5:$C$64,MOD(E20-4,60)+1))</f>
        <v/>
      </c>
      <c r="I20" s="6">
        <f>IF(B20&lt;&gt;"日付","",IF(NOT(ISNUMBER(D20)),"立春が表にない年",IF(A20&lt;D20,"違う（立春の前に生まれた）","同じ")))</f>
        <v/>
      </c>
      <c r="J20" s="6">
        <f>IF(F20="","",IF(F20=MID("子丑寅卯辰巳午未申酉戌亥",MOD($B$3-4,12)+1,1),"年男・年女",""))</f>
        <v/>
      </c>
    </row>
    <row r="21">
      <c r="A21" s="11" t="n">
        <v>29408</v>
      </c>
      <c r="B21" s="6">
        <f>IF(A21="","",IF(ISNUMBER(A21),IF(A21&lt;10000,"年","日付"),"数値でない"))</f>
        <v/>
      </c>
      <c r="C21" s="7">
        <f>IF(B21="年",A21,IF(B21="日付",YEAR(A21),""))</f>
        <v/>
      </c>
      <c r="D21" s="8">
        <f>IF(B21&lt;&gt;"日付","",IFERROR(VLOOKUP(C21,'3_立春'!$A$5:$B$85,2,FALSE),"表にない年"))</f>
        <v/>
      </c>
      <c r="E21" s="7">
        <f>IF(C21="","",IF(AND($B$2="立春",B21="日付",ISNUMBER(D21)),IF(A21&lt;D21,C21-1,C21),C21))</f>
        <v/>
      </c>
      <c r="F21" s="6">
        <f>IF(E21="","",MID("子丑寅卯辰巳午未申酉戌亥",MOD(E21-4,12)+1,1))</f>
        <v/>
      </c>
      <c r="G21" s="6">
        <f>IF(E21="","",MID("甲乙丙丁戊己庚辛壬癸",MOD(E21-4,10)+1,1)&amp;F21)</f>
        <v/>
      </c>
      <c r="H21" s="6">
        <f>IF(E21="","",INDEX('4_六十干支'!$C$5:$C$64,MOD(E21-4,60)+1))</f>
        <v/>
      </c>
      <c r="I21" s="6">
        <f>IF(B21&lt;&gt;"日付","",IF(NOT(ISNUMBER(D21)),"立春が表にない年",IF(A21&lt;D21,"違う（立春の前に生まれた）","同じ")))</f>
        <v/>
      </c>
      <c r="J21" s="6">
        <f>IF(F21="","",IF(F21=MID("子丑寅卯辰巳午未申酉戌亥",MOD($B$3-4,12)+1,1),"年男・年女",""))</f>
        <v/>
      </c>
    </row>
    <row r="22">
      <c r="A22" s="11" t="n">
        <v>36456</v>
      </c>
      <c r="B22" s="6">
        <f>IF(A22="","",IF(ISNUMBER(A22),IF(A22&lt;10000,"年","日付"),"数値でない"))</f>
        <v/>
      </c>
      <c r="C22" s="7">
        <f>IF(B22="年",A22,IF(B22="日付",YEAR(A22),""))</f>
        <v/>
      </c>
      <c r="D22" s="8">
        <f>IF(B22&lt;&gt;"日付","",IFERROR(VLOOKUP(C22,'3_立春'!$A$5:$B$85,2,FALSE),"表にない年"))</f>
        <v/>
      </c>
      <c r="E22" s="7">
        <f>IF(C22="","",IF(AND($B$2="立春",B22="日付",ISNUMBER(D22)),IF(A22&lt;D22,C22-1,C22),C22))</f>
        <v/>
      </c>
      <c r="F22" s="6">
        <f>IF(E22="","",MID("子丑寅卯辰巳午未申酉戌亥",MOD(E22-4,12)+1,1))</f>
        <v/>
      </c>
      <c r="G22" s="6">
        <f>IF(E22="","",MID("甲乙丙丁戊己庚辛壬癸",MOD(E22-4,10)+1,1)&amp;F22)</f>
        <v/>
      </c>
      <c r="H22" s="6">
        <f>IF(E22="","",INDEX('4_六十干支'!$C$5:$C$64,MOD(E22-4,60)+1))</f>
        <v/>
      </c>
      <c r="I22" s="6">
        <f>IF(B22&lt;&gt;"日付","",IF(NOT(ISNUMBER(D22)),"立春が表にない年",IF(A22&lt;D22,"違う（立春の前に生まれた）","同じ")))</f>
        <v/>
      </c>
      <c r="J22" s="6">
        <f>IF(F22="","",IF(F22=MID("子丑寅卯辰巳午未申酉戌亥",MOD($B$3-4,12)+1,1),"年男・年女",""))</f>
        <v/>
      </c>
    </row>
    <row r="23">
      <c r="A23" s="11" t="n">
        <v>22322</v>
      </c>
      <c r="B23" s="6">
        <f>IF(A23="","",IF(ISNUMBER(A23),IF(A23&lt;10000,"年","日付"),"数値でない"))</f>
        <v/>
      </c>
      <c r="C23" s="7">
        <f>IF(B23="年",A23,IF(B23="日付",YEAR(A23),""))</f>
        <v/>
      </c>
      <c r="D23" s="8">
        <f>IF(B23&lt;&gt;"日付","",IFERROR(VLOOKUP(C23,'3_立春'!$A$5:$B$85,2,FALSE),"表にない年"))</f>
        <v/>
      </c>
      <c r="E23" s="7">
        <f>IF(C23="","",IF(AND($B$2="立春",B23="日付",ISNUMBER(D23)),IF(A23&lt;D23,C23-1,C23),C23))</f>
        <v/>
      </c>
      <c r="F23" s="6">
        <f>IF(E23="","",MID("子丑寅卯辰巳午未申酉戌亥",MOD(E23-4,12)+1,1))</f>
        <v/>
      </c>
      <c r="G23" s="6">
        <f>IF(E23="","",MID("甲乙丙丁戊己庚辛壬癸",MOD(E23-4,10)+1,1)&amp;F23)</f>
        <v/>
      </c>
      <c r="H23" s="6">
        <f>IF(E23="","",INDEX('4_六十干支'!$C$5:$C$64,MOD(E23-4,60)+1))</f>
        <v/>
      </c>
      <c r="I23" s="6">
        <f>IF(B23&lt;&gt;"日付","",IF(NOT(ISNUMBER(D23)),"立春が表にない年",IF(A23&lt;D23,"違う（立春の前に生まれた）","同じ")))</f>
        <v/>
      </c>
      <c r="J23" s="6">
        <f>IF(F23="","",IF(F23=MID("子丑寅卯辰巳午未申酉戌亥",MOD($B$3-4,12)+1,1),"年男・年女",""))</f>
        <v/>
      </c>
    </row>
    <row r="24">
      <c r="A24" s="11" t="n">
        <v>28638</v>
      </c>
      <c r="B24" s="6">
        <f>IF(A24="","",IF(ISNUMBER(A24),IF(A24&lt;10000,"年","日付"),"数値でない"))</f>
        <v/>
      </c>
      <c r="C24" s="7">
        <f>IF(B24="年",A24,IF(B24="日付",YEAR(A24),""))</f>
        <v/>
      </c>
      <c r="D24" s="8">
        <f>IF(B24&lt;&gt;"日付","",IFERROR(VLOOKUP(C24,'3_立春'!$A$5:$B$85,2,FALSE),"表にない年"))</f>
        <v/>
      </c>
      <c r="E24" s="7">
        <f>IF(C24="","",IF(AND($B$2="立春",B24="日付",ISNUMBER(D24)),IF(A24&lt;D24,C24-1,C24),C24))</f>
        <v/>
      </c>
      <c r="F24" s="6">
        <f>IF(E24="","",MID("子丑寅卯辰巳午未申酉戌亥",MOD(E24-4,12)+1,1))</f>
        <v/>
      </c>
      <c r="G24" s="6">
        <f>IF(E24="","",MID("甲乙丙丁戊己庚辛壬癸",MOD(E24-4,10)+1,1)&amp;F24)</f>
        <v/>
      </c>
      <c r="H24" s="6">
        <f>IF(E24="","",INDEX('4_六十干支'!$C$5:$C$64,MOD(E24-4,60)+1))</f>
        <v/>
      </c>
      <c r="I24" s="6">
        <f>IF(B24&lt;&gt;"日付","",IF(NOT(ISNUMBER(D24)),"立春が表にない年",IF(A24&lt;D24,"違う（立春の前に生まれた）","同じ")))</f>
        <v/>
      </c>
      <c r="J24" s="6">
        <f>IF(F24="","",IF(F24=MID("子丑寅卯辰巳午未申酉戌亥",MOD($B$3-4,12)+1,1),"年男・年女",""))</f>
        <v/>
      </c>
    </row>
    <row r="25">
      <c r="A25" s="11" t="n">
        <v>32484</v>
      </c>
      <c r="B25" s="6">
        <f>IF(A25="","",IF(ISNUMBER(A25),IF(A25&lt;10000,"年","日付"),"数値でない"))</f>
        <v/>
      </c>
      <c r="C25" s="7">
        <f>IF(B25="年",A25,IF(B25="日付",YEAR(A25),""))</f>
        <v/>
      </c>
      <c r="D25" s="8">
        <f>IF(B25&lt;&gt;"日付","",IFERROR(VLOOKUP(C25,'3_立春'!$A$5:$B$85,2,FALSE),"表にない年"))</f>
        <v/>
      </c>
      <c r="E25" s="7">
        <f>IF(C25="","",IF(AND($B$2="立春",B25="日付",ISNUMBER(D25)),IF(A25&lt;D25,C25-1,C25),C25))</f>
        <v/>
      </c>
      <c r="F25" s="6">
        <f>IF(E25="","",MID("子丑寅卯辰巳午未申酉戌亥",MOD(E25-4,12)+1,1))</f>
        <v/>
      </c>
      <c r="G25" s="6">
        <f>IF(E25="","",MID("甲乙丙丁戊己庚辛壬癸",MOD(E25-4,10)+1,1)&amp;F25)</f>
        <v/>
      </c>
      <c r="H25" s="6">
        <f>IF(E25="","",INDEX('4_六十干支'!$C$5:$C$64,MOD(E25-4,60)+1))</f>
        <v/>
      </c>
      <c r="I25" s="6">
        <f>IF(B25&lt;&gt;"日付","",IF(NOT(ISNUMBER(D25)),"立春が表にない年",IF(A25&lt;D25,"違う（立春の前に生まれた）","同じ")))</f>
        <v/>
      </c>
      <c r="J25" s="6">
        <f>IF(F25="","",IF(F25=MID("子丑寅卯辰巳午未申酉戌亥",MOD($B$3-4,12)+1,1),"年男・年女",""))</f>
        <v/>
      </c>
    </row>
    <row r="26">
      <c r="A26" s="11" t="n">
        <v>21938</v>
      </c>
      <c r="B26" s="6">
        <f>IF(A26="","",IF(ISNUMBER(A26),IF(A26&lt;10000,"年","日付"),"数値でない"))</f>
        <v/>
      </c>
      <c r="C26" s="7">
        <f>IF(B26="年",A26,IF(B26="日付",YEAR(A26),""))</f>
        <v/>
      </c>
      <c r="D26" s="8">
        <f>IF(B26&lt;&gt;"日付","",IFERROR(VLOOKUP(C26,'3_立春'!$A$5:$B$85,2,FALSE),"表にない年"))</f>
        <v/>
      </c>
      <c r="E26" s="7">
        <f>IF(C26="","",IF(AND($B$2="立春",B26="日付",ISNUMBER(D26)),IF(A26&lt;D26,C26-1,C26),C26))</f>
        <v/>
      </c>
      <c r="F26" s="6">
        <f>IF(E26="","",MID("子丑寅卯辰巳午未申酉戌亥",MOD(E26-4,12)+1,1))</f>
        <v/>
      </c>
      <c r="G26" s="6">
        <f>IF(E26="","",MID("甲乙丙丁戊己庚辛壬癸",MOD(E26-4,10)+1,1)&amp;F26)</f>
        <v/>
      </c>
      <c r="H26" s="6">
        <f>IF(E26="","",INDEX('4_六十干支'!$C$5:$C$64,MOD(E26-4,60)+1))</f>
        <v/>
      </c>
      <c r="I26" s="6">
        <f>IF(B26&lt;&gt;"日付","",IF(NOT(ISNUMBER(D26)),"立春が表にない年",IF(A26&lt;D26,"違う（立春の前に生まれた）","同じ")))</f>
        <v/>
      </c>
      <c r="J26" s="6">
        <f>IF(F26="","",IF(F26=MID("子丑寅卯辰巳午未申酉戌亥",MOD($B$3-4,12)+1,1),"年男・年女",""))</f>
        <v/>
      </c>
    </row>
    <row r="27">
      <c r="A27" s="11" t="n">
        <v>28788</v>
      </c>
      <c r="B27" s="6">
        <f>IF(A27="","",IF(ISNUMBER(A27),IF(A27&lt;10000,"年","日付"),"数値でない"))</f>
        <v/>
      </c>
      <c r="C27" s="7">
        <f>IF(B27="年",A27,IF(B27="日付",YEAR(A27),""))</f>
        <v/>
      </c>
      <c r="D27" s="8">
        <f>IF(B27&lt;&gt;"日付","",IFERROR(VLOOKUP(C27,'3_立春'!$A$5:$B$85,2,FALSE),"表にない年"))</f>
        <v/>
      </c>
      <c r="E27" s="7">
        <f>IF(C27="","",IF(AND($B$2="立春",B27="日付",ISNUMBER(D27)),IF(A27&lt;D27,C27-1,C27),C27))</f>
        <v/>
      </c>
      <c r="F27" s="6">
        <f>IF(E27="","",MID("子丑寅卯辰巳午未申酉戌亥",MOD(E27-4,12)+1,1))</f>
        <v/>
      </c>
      <c r="G27" s="6">
        <f>IF(E27="","",MID("甲乙丙丁戊己庚辛壬癸",MOD(E27-4,10)+1,1)&amp;F27)</f>
        <v/>
      </c>
      <c r="H27" s="6">
        <f>IF(E27="","",INDEX('4_六十干支'!$C$5:$C$64,MOD(E27-4,60)+1))</f>
        <v/>
      </c>
      <c r="I27" s="6">
        <f>IF(B27&lt;&gt;"日付","",IF(NOT(ISNUMBER(D27)),"立春が表にない年",IF(A27&lt;D27,"違う（立春の前に生まれた）","同じ")))</f>
        <v/>
      </c>
      <c r="J27" s="6">
        <f>IF(F27="","",IF(F27=MID("子丑寅卯辰巳午未申酉戌亥",MOD($B$3-4,12)+1,1),"年男・年女",""))</f>
        <v/>
      </c>
    </row>
    <row r="28">
      <c r="A28" s="11" t="n">
        <v>32040</v>
      </c>
      <c r="B28" s="6">
        <f>IF(A28="","",IF(ISNUMBER(A28),IF(A28&lt;10000,"年","日付"),"数値でない"))</f>
        <v/>
      </c>
      <c r="C28" s="7">
        <f>IF(B28="年",A28,IF(B28="日付",YEAR(A28),""))</f>
        <v/>
      </c>
      <c r="D28" s="8">
        <f>IF(B28&lt;&gt;"日付","",IFERROR(VLOOKUP(C28,'3_立春'!$A$5:$B$85,2,FALSE),"表にない年"))</f>
        <v/>
      </c>
      <c r="E28" s="7">
        <f>IF(C28="","",IF(AND($B$2="立春",B28="日付",ISNUMBER(D28)),IF(A28&lt;D28,C28-1,C28),C28))</f>
        <v/>
      </c>
      <c r="F28" s="6">
        <f>IF(E28="","",MID("子丑寅卯辰巳午未申酉戌亥",MOD(E28-4,12)+1,1))</f>
        <v/>
      </c>
      <c r="G28" s="6">
        <f>IF(E28="","",MID("甲乙丙丁戊己庚辛壬癸",MOD(E28-4,10)+1,1)&amp;F28)</f>
        <v/>
      </c>
      <c r="H28" s="6">
        <f>IF(E28="","",INDEX('4_六十干支'!$C$5:$C$64,MOD(E28-4,60)+1))</f>
        <v/>
      </c>
      <c r="I28" s="6">
        <f>IF(B28&lt;&gt;"日付","",IF(NOT(ISNUMBER(D28)),"立春が表にない年",IF(A28&lt;D28,"違う（立春の前に生まれた）","同じ")))</f>
        <v/>
      </c>
      <c r="J28" s="6">
        <f>IF(F28="","",IF(F28=MID("子丑寅卯辰巳午未申酉戌亥",MOD($B$3-4,12)+1,1),"年男・年女",""))</f>
        <v/>
      </c>
    </row>
    <row r="29">
      <c r="A29" s="11" t="n">
        <v>26868</v>
      </c>
      <c r="B29" s="6">
        <f>IF(A29="","",IF(ISNUMBER(A29),IF(A29&lt;10000,"年","日付"),"数値でない"))</f>
        <v/>
      </c>
      <c r="C29" s="7">
        <f>IF(B29="年",A29,IF(B29="日付",YEAR(A29),""))</f>
        <v/>
      </c>
      <c r="D29" s="8">
        <f>IF(B29&lt;&gt;"日付","",IFERROR(VLOOKUP(C29,'3_立春'!$A$5:$B$85,2,FALSE),"表にない年"))</f>
        <v/>
      </c>
      <c r="E29" s="7">
        <f>IF(C29="","",IF(AND($B$2="立春",B29="日付",ISNUMBER(D29)),IF(A29&lt;D29,C29-1,C29),C29))</f>
        <v/>
      </c>
      <c r="F29" s="6">
        <f>IF(E29="","",MID("子丑寅卯辰巳午未申酉戌亥",MOD(E29-4,12)+1,1))</f>
        <v/>
      </c>
      <c r="G29" s="6">
        <f>IF(E29="","",MID("甲乙丙丁戊己庚辛壬癸",MOD(E29-4,10)+1,1)&amp;F29)</f>
        <v/>
      </c>
      <c r="H29" s="6">
        <f>IF(E29="","",INDEX('4_六十干支'!$C$5:$C$64,MOD(E29-4,60)+1))</f>
        <v/>
      </c>
      <c r="I29" s="6">
        <f>IF(B29&lt;&gt;"日付","",IF(NOT(ISNUMBER(D29)),"立春が表にない年",IF(A29&lt;D29,"違う（立春の前に生まれた）","同じ")))</f>
        <v/>
      </c>
      <c r="J29" s="6">
        <f>IF(F29="","",IF(F29=MID("子丑寅卯辰巳午未申酉戌亥",MOD($B$3-4,12)+1,1),"年男・年女",""))</f>
        <v/>
      </c>
    </row>
    <row r="30">
      <c r="A30" s="11" t="n">
        <v>24224</v>
      </c>
      <c r="B30" s="6">
        <f>IF(A30="","",IF(ISNUMBER(A30),IF(A30&lt;10000,"年","日付"),"数値でない"))</f>
        <v/>
      </c>
      <c r="C30" s="7">
        <f>IF(B30="年",A30,IF(B30="日付",YEAR(A30),""))</f>
        <v/>
      </c>
      <c r="D30" s="8">
        <f>IF(B30&lt;&gt;"日付","",IFERROR(VLOOKUP(C30,'3_立春'!$A$5:$B$85,2,FALSE),"表にない年"))</f>
        <v/>
      </c>
      <c r="E30" s="7">
        <f>IF(C30="","",IF(AND($B$2="立春",B30="日付",ISNUMBER(D30)),IF(A30&lt;D30,C30-1,C30),C30))</f>
        <v/>
      </c>
      <c r="F30" s="6">
        <f>IF(E30="","",MID("子丑寅卯辰巳午未申酉戌亥",MOD(E30-4,12)+1,1))</f>
        <v/>
      </c>
      <c r="G30" s="6">
        <f>IF(E30="","",MID("甲乙丙丁戊己庚辛壬癸",MOD(E30-4,10)+1,1)&amp;F30)</f>
        <v/>
      </c>
      <c r="H30" s="6">
        <f>IF(E30="","",INDEX('4_六十干支'!$C$5:$C$64,MOD(E30-4,60)+1))</f>
        <v/>
      </c>
      <c r="I30" s="6">
        <f>IF(B30&lt;&gt;"日付","",IF(NOT(ISNUMBER(D30)),"立春が表にない年",IF(A30&lt;D30,"違う（立春の前に生まれた）","同じ")))</f>
        <v/>
      </c>
      <c r="J30" s="6">
        <f>IF(F30="","",IF(F30=MID("子丑寅卯辰巳午未申酉戌亥",MOD($B$3-4,12)+1,1),"年男・年女",""))</f>
        <v/>
      </c>
    </row>
    <row r="31">
      <c r="A31" s="11" t="n">
        <v>35214</v>
      </c>
      <c r="B31" s="6">
        <f>IF(A31="","",IF(ISNUMBER(A31),IF(A31&lt;10000,"年","日付"),"数値でない"))</f>
        <v/>
      </c>
      <c r="C31" s="7">
        <f>IF(B31="年",A31,IF(B31="日付",YEAR(A31),""))</f>
        <v/>
      </c>
      <c r="D31" s="8">
        <f>IF(B31&lt;&gt;"日付","",IFERROR(VLOOKUP(C31,'3_立春'!$A$5:$B$85,2,FALSE),"表にない年"))</f>
        <v/>
      </c>
      <c r="E31" s="7">
        <f>IF(C31="","",IF(AND($B$2="立春",B31="日付",ISNUMBER(D31)),IF(A31&lt;D31,C31-1,C31),C31))</f>
        <v/>
      </c>
      <c r="F31" s="6">
        <f>IF(E31="","",MID("子丑寅卯辰巳午未申酉戌亥",MOD(E31-4,12)+1,1))</f>
        <v/>
      </c>
      <c r="G31" s="6">
        <f>IF(E31="","",MID("甲乙丙丁戊己庚辛壬癸",MOD(E31-4,10)+1,1)&amp;F31)</f>
        <v/>
      </c>
      <c r="H31" s="6">
        <f>IF(E31="","",INDEX('4_六十干支'!$C$5:$C$64,MOD(E31-4,60)+1))</f>
        <v/>
      </c>
      <c r="I31" s="6">
        <f>IF(B31&lt;&gt;"日付","",IF(NOT(ISNUMBER(D31)),"立春が表にない年",IF(A31&lt;D31,"違う（立春の前に生まれた）","同じ")))</f>
        <v/>
      </c>
      <c r="J31" s="6">
        <f>IF(F31="","",IF(F31=MID("子丑寅卯辰巳午未申酉戌亥",MOD($B$3-4,12)+1,1),"年男・年女",""))</f>
        <v/>
      </c>
    </row>
    <row r="32">
      <c r="A32" s="11" t="n">
        <v>22889</v>
      </c>
      <c r="B32" s="6">
        <f>IF(A32="","",IF(ISNUMBER(A32),IF(A32&lt;10000,"年","日付"),"数値でない"))</f>
        <v/>
      </c>
      <c r="C32" s="7">
        <f>IF(B32="年",A32,IF(B32="日付",YEAR(A32),""))</f>
        <v/>
      </c>
      <c r="D32" s="8">
        <f>IF(B32&lt;&gt;"日付","",IFERROR(VLOOKUP(C32,'3_立春'!$A$5:$B$85,2,FALSE),"表にない年"))</f>
        <v/>
      </c>
      <c r="E32" s="7">
        <f>IF(C32="","",IF(AND($B$2="立春",B32="日付",ISNUMBER(D32)),IF(A32&lt;D32,C32-1,C32),C32))</f>
        <v/>
      </c>
      <c r="F32" s="6">
        <f>IF(E32="","",MID("子丑寅卯辰巳午未申酉戌亥",MOD(E32-4,12)+1,1))</f>
        <v/>
      </c>
      <c r="G32" s="6">
        <f>IF(E32="","",MID("甲乙丙丁戊己庚辛壬癸",MOD(E32-4,10)+1,1)&amp;F32)</f>
        <v/>
      </c>
      <c r="H32" s="6">
        <f>IF(E32="","",INDEX('4_六十干支'!$C$5:$C$64,MOD(E32-4,60)+1))</f>
        <v/>
      </c>
      <c r="I32" s="6">
        <f>IF(B32&lt;&gt;"日付","",IF(NOT(ISNUMBER(D32)),"立春が表にない年",IF(A32&lt;D32,"違う（立春の前に生まれた）","同じ")))</f>
        <v/>
      </c>
      <c r="J32" s="6">
        <f>IF(F32="","",IF(F32=MID("子丑寅卯辰巳午未申酉戌亥",MOD($B$3-4,12)+1,1),"年男・年女",""))</f>
        <v/>
      </c>
    </row>
    <row r="33">
      <c r="A33" s="11" t="n">
        <v>31992</v>
      </c>
      <c r="B33" s="6">
        <f>IF(A33="","",IF(ISNUMBER(A33),IF(A33&lt;10000,"年","日付"),"数値でない"))</f>
        <v/>
      </c>
      <c r="C33" s="7">
        <f>IF(B33="年",A33,IF(B33="日付",YEAR(A33),""))</f>
        <v/>
      </c>
      <c r="D33" s="8">
        <f>IF(B33&lt;&gt;"日付","",IFERROR(VLOOKUP(C33,'3_立春'!$A$5:$B$85,2,FALSE),"表にない年"))</f>
        <v/>
      </c>
      <c r="E33" s="7">
        <f>IF(C33="","",IF(AND($B$2="立春",B33="日付",ISNUMBER(D33)),IF(A33&lt;D33,C33-1,C33),C33))</f>
        <v/>
      </c>
      <c r="F33" s="6">
        <f>IF(E33="","",MID("子丑寅卯辰巳午未申酉戌亥",MOD(E33-4,12)+1,1))</f>
        <v/>
      </c>
      <c r="G33" s="6">
        <f>IF(E33="","",MID("甲乙丙丁戊己庚辛壬癸",MOD(E33-4,10)+1,1)&amp;F33)</f>
        <v/>
      </c>
      <c r="H33" s="6">
        <f>IF(E33="","",INDEX('4_六十干支'!$C$5:$C$64,MOD(E33-4,60)+1))</f>
        <v/>
      </c>
      <c r="I33" s="6">
        <f>IF(B33&lt;&gt;"日付","",IF(NOT(ISNUMBER(D33)),"立春が表にない年",IF(A33&lt;D33,"違う（立春の前に生まれた）","同じ")))</f>
        <v/>
      </c>
      <c r="J33" s="6">
        <f>IF(F33="","",IF(F33=MID("子丑寅卯辰巳午未申酉戌亥",MOD($B$3-4,12)+1,1),"年男・年女",""))</f>
        <v/>
      </c>
    </row>
    <row r="34">
      <c r="A34" s="11" t="n">
        <v>21993</v>
      </c>
      <c r="B34" s="6">
        <f>IF(A34="","",IF(ISNUMBER(A34),IF(A34&lt;10000,"年","日付"),"数値でない"))</f>
        <v/>
      </c>
      <c r="C34" s="7">
        <f>IF(B34="年",A34,IF(B34="日付",YEAR(A34),""))</f>
        <v/>
      </c>
      <c r="D34" s="8">
        <f>IF(B34&lt;&gt;"日付","",IFERROR(VLOOKUP(C34,'3_立春'!$A$5:$B$85,2,FALSE),"表にない年"))</f>
        <v/>
      </c>
      <c r="E34" s="7">
        <f>IF(C34="","",IF(AND($B$2="立春",B34="日付",ISNUMBER(D34)),IF(A34&lt;D34,C34-1,C34),C34))</f>
        <v/>
      </c>
      <c r="F34" s="6">
        <f>IF(E34="","",MID("子丑寅卯辰巳午未申酉戌亥",MOD(E34-4,12)+1,1))</f>
        <v/>
      </c>
      <c r="G34" s="6">
        <f>IF(E34="","",MID("甲乙丙丁戊己庚辛壬癸",MOD(E34-4,10)+1,1)&amp;F34)</f>
        <v/>
      </c>
      <c r="H34" s="6">
        <f>IF(E34="","",INDEX('4_六十干支'!$C$5:$C$64,MOD(E34-4,60)+1))</f>
        <v/>
      </c>
      <c r="I34" s="6">
        <f>IF(B34&lt;&gt;"日付","",IF(NOT(ISNUMBER(D34)),"立春が表にない年",IF(A34&lt;D34,"違う（立春の前に生まれた）","同じ")))</f>
        <v/>
      </c>
      <c r="J34" s="6">
        <f>IF(F34="","",IF(F34=MID("子丑寅卯辰巳午未申酉戌亥",MOD($B$3-4,12)+1,1),"年男・年女",""))</f>
        <v/>
      </c>
    </row>
    <row r="35">
      <c r="A35" s="11" t="n">
        <v>30857</v>
      </c>
      <c r="B35" s="6">
        <f>IF(A35="","",IF(ISNUMBER(A35),IF(A35&lt;10000,"年","日付"),"数値でない"))</f>
        <v/>
      </c>
      <c r="C35" s="7">
        <f>IF(B35="年",A35,IF(B35="日付",YEAR(A35),""))</f>
        <v/>
      </c>
      <c r="D35" s="8">
        <f>IF(B35&lt;&gt;"日付","",IFERROR(VLOOKUP(C35,'3_立春'!$A$5:$B$85,2,FALSE),"表にない年"))</f>
        <v/>
      </c>
      <c r="E35" s="7">
        <f>IF(C35="","",IF(AND($B$2="立春",B35="日付",ISNUMBER(D35)),IF(A35&lt;D35,C35-1,C35),C35))</f>
        <v/>
      </c>
      <c r="F35" s="6">
        <f>IF(E35="","",MID("子丑寅卯辰巳午未申酉戌亥",MOD(E35-4,12)+1,1))</f>
        <v/>
      </c>
      <c r="G35" s="6">
        <f>IF(E35="","",MID("甲乙丙丁戊己庚辛壬癸",MOD(E35-4,10)+1,1)&amp;F35)</f>
        <v/>
      </c>
      <c r="H35" s="6">
        <f>IF(E35="","",INDEX('4_六十干支'!$C$5:$C$64,MOD(E35-4,60)+1))</f>
        <v/>
      </c>
      <c r="I35" s="6">
        <f>IF(B35&lt;&gt;"日付","",IF(NOT(ISNUMBER(D35)),"立春が表にない年",IF(A35&lt;D35,"違う（立春の前に生まれた）","同じ")))</f>
        <v/>
      </c>
      <c r="J35" s="6">
        <f>IF(F35="","",IF(F35=MID("子丑寅卯辰巳午未申酉戌亥",MOD($B$3-4,12)+1,1),"年男・年女",""))</f>
        <v/>
      </c>
    </row>
    <row r="36">
      <c r="A36" s="11" t="n">
        <v>23537</v>
      </c>
      <c r="B36" s="6">
        <f>IF(A36="","",IF(ISNUMBER(A36),IF(A36&lt;10000,"年","日付"),"数値でない"))</f>
        <v/>
      </c>
      <c r="C36" s="7">
        <f>IF(B36="年",A36,IF(B36="日付",YEAR(A36),""))</f>
        <v/>
      </c>
      <c r="D36" s="8">
        <f>IF(B36&lt;&gt;"日付","",IFERROR(VLOOKUP(C36,'3_立春'!$A$5:$B$85,2,FALSE),"表にない年"))</f>
        <v/>
      </c>
      <c r="E36" s="7">
        <f>IF(C36="","",IF(AND($B$2="立春",B36="日付",ISNUMBER(D36)),IF(A36&lt;D36,C36-1,C36),C36))</f>
        <v/>
      </c>
      <c r="F36" s="6">
        <f>IF(E36="","",MID("子丑寅卯辰巳午未申酉戌亥",MOD(E36-4,12)+1,1))</f>
        <v/>
      </c>
      <c r="G36" s="6">
        <f>IF(E36="","",MID("甲乙丙丁戊己庚辛壬癸",MOD(E36-4,10)+1,1)&amp;F36)</f>
        <v/>
      </c>
      <c r="H36" s="6">
        <f>IF(E36="","",INDEX('4_六十干支'!$C$5:$C$64,MOD(E36-4,60)+1))</f>
        <v/>
      </c>
      <c r="I36" s="6">
        <f>IF(B36&lt;&gt;"日付","",IF(NOT(ISNUMBER(D36)),"立春が表にない年",IF(A36&lt;D36,"違う（立春の前に生まれた）","同じ")))</f>
        <v/>
      </c>
      <c r="J36" s="6">
        <f>IF(F36="","",IF(F36=MID("子丑寅卯辰巳午未申酉戌亥",MOD($B$3-4,12)+1,1),"年男・年女",""))</f>
        <v/>
      </c>
    </row>
    <row r="37">
      <c r="A37" s="11" t="n">
        <v>31702</v>
      </c>
      <c r="B37" s="6">
        <f>IF(A37="","",IF(ISNUMBER(A37),IF(A37&lt;10000,"年","日付"),"数値でない"))</f>
        <v/>
      </c>
      <c r="C37" s="7">
        <f>IF(B37="年",A37,IF(B37="日付",YEAR(A37),""))</f>
        <v/>
      </c>
      <c r="D37" s="8">
        <f>IF(B37&lt;&gt;"日付","",IFERROR(VLOOKUP(C37,'3_立春'!$A$5:$B$85,2,FALSE),"表にない年"))</f>
        <v/>
      </c>
      <c r="E37" s="7">
        <f>IF(C37="","",IF(AND($B$2="立春",B37="日付",ISNUMBER(D37)),IF(A37&lt;D37,C37-1,C37),C37))</f>
        <v/>
      </c>
      <c r="F37" s="6">
        <f>IF(E37="","",MID("子丑寅卯辰巳午未申酉戌亥",MOD(E37-4,12)+1,1))</f>
        <v/>
      </c>
      <c r="G37" s="6">
        <f>IF(E37="","",MID("甲乙丙丁戊己庚辛壬癸",MOD(E37-4,10)+1,1)&amp;F37)</f>
        <v/>
      </c>
      <c r="H37" s="6">
        <f>IF(E37="","",INDEX('4_六十干支'!$C$5:$C$64,MOD(E37-4,60)+1))</f>
        <v/>
      </c>
      <c r="I37" s="6">
        <f>IF(B37&lt;&gt;"日付","",IF(NOT(ISNUMBER(D37)),"立春が表にない年",IF(A37&lt;D37,"違う（立春の前に生まれた）","同じ")))</f>
        <v/>
      </c>
      <c r="J37" s="6">
        <f>IF(F37="","",IF(F37=MID("子丑寅卯辰巳午未申酉戌亥",MOD($B$3-4,12)+1,1),"年男・年女",""))</f>
        <v/>
      </c>
    </row>
    <row r="38">
      <c r="A38" s="11" t="n">
        <v>22214</v>
      </c>
      <c r="B38" s="6">
        <f>IF(A38="","",IF(ISNUMBER(A38),IF(A38&lt;10000,"年","日付"),"数値でない"))</f>
        <v/>
      </c>
      <c r="C38" s="7">
        <f>IF(B38="年",A38,IF(B38="日付",YEAR(A38),""))</f>
        <v/>
      </c>
      <c r="D38" s="8">
        <f>IF(B38&lt;&gt;"日付","",IFERROR(VLOOKUP(C38,'3_立春'!$A$5:$B$85,2,FALSE),"表にない年"))</f>
        <v/>
      </c>
      <c r="E38" s="7">
        <f>IF(C38="","",IF(AND($B$2="立春",B38="日付",ISNUMBER(D38)),IF(A38&lt;D38,C38-1,C38),C38))</f>
        <v/>
      </c>
      <c r="F38" s="6">
        <f>IF(E38="","",MID("子丑寅卯辰巳午未申酉戌亥",MOD(E38-4,12)+1,1))</f>
        <v/>
      </c>
      <c r="G38" s="6">
        <f>IF(E38="","",MID("甲乙丙丁戊己庚辛壬癸",MOD(E38-4,10)+1,1)&amp;F38)</f>
        <v/>
      </c>
      <c r="H38" s="6">
        <f>IF(E38="","",INDEX('4_六十干支'!$C$5:$C$64,MOD(E38-4,60)+1))</f>
        <v/>
      </c>
      <c r="I38" s="6">
        <f>IF(B38&lt;&gt;"日付","",IF(NOT(ISNUMBER(D38)),"立春が表にない年",IF(A38&lt;D38,"違う（立春の前に生まれた）","同じ")))</f>
        <v/>
      </c>
      <c r="J38" s="6">
        <f>IF(F38="","",IF(F38=MID("子丑寅卯辰巳午未申酉戌亥",MOD($B$3-4,12)+1,1),"年男・年女",""))</f>
        <v/>
      </c>
    </row>
    <row r="39">
      <c r="A39" s="11" t="n">
        <v>23230</v>
      </c>
      <c r="B39" s="6">
        <f>IF(A39="","",IF(ISNUMBER(A39),IF(A39&lt;10000,"年","日付"),"数値でない"))</f>
        <v/>
      </c>
      <c r="C39" s="7">
        <f>IF(B39="年",A39,IF(B39="日付",YEAR(A39),""))</f>
        <v/>
      </c>
      <c r="D39" s="8">
        <f>IF(B39&lt;&gt;"日付","",IFERROR(VLOOKUP(C39,'3_立春'!$A$5:$B$85,2,FALSE),"表にない年"))</f>
        <v/>
      </c>
      <c r="E39" s="7">
        <f>IF(C39="","",IF(AND($B$2="立春",B39="日付",ISNUMBER(D39)),IF(A39&lt;D39,C39-1,C39),C39))</f>
        <v/>
      </c>
      <c r="F39" s="6">
        <f>IF(E39="","",MID("子丑寅卯辰巳午未申酉戌亥",MOD(E39-4,12)+1,1))</f>
        <v/>
      </c>
      <c r="G39" s="6">
        <f>IF(E39="","",MID("甲乙丙丁戊己庚辛壬癸",MOD(E39-4,10)+1,1)&amp;F39)</f>
        <v/>
      </c>
      <c r="H39" s="6">
        <f>IF(E39="","",INDEX('4_六十干支'!$C$5:$C$64,MOD(E39-4,60)+1))</f>
        <v/>
      </c>
      <c r="I39" s="6">
        <f>IF(B39&lt;&gt;"日付","",IF(NOT(ISNUMBER(D39)),"立春が表にない年",IF(A39&lt;D39,"違う（立春の前に生まれた）","同じ")))</f>
        <v/>
      </c>
      <c r="J39" s="6">
        <f>IF(F39="","",IF(F39=MID("子丑寅卯辰巳午未申酉戌亥",MOD($B$3-4,12)+1,1),"年男・年女",""))</f>
        <v/>
      </c>
    </row>
    <row r="40">
      <c r="A40" s="11" t="n">
        <v>30492</v>
      </c>
      <c r="B40" s="6">
        <f>IF(A40="","",IF(ISNUMBER(A40),IF(A40&lt;10000,"年","日付"),"数値でない"))</f>
        <v/>
      </c>
      <c r="C40" s="7">
        <f>IF(B40="年",A40,IF(B40="日付",YEAR(A40),""))</f>
        <v/>
      </c>
      <c r="D40" s="8">
        <f>IF(B40&lt;&gt;"日付","",IFERROR(VLOOKUP(C40,'3_立春'!$A$5:$B$85,2,FALSE),"表にない年"))</f>
        <v/>
      </c>
      <c r="E40" s="7">
        <f>IF(C40="","",IF(AND($B$2="立春",B40="日付",ISNUMBER(D40)),IF(A40&lt;D40,C40-1,C40),C40))</f>
        <v/>
      </c>
      <c r="F40" s="6">
        <f>IF(E40="","",MID("子丑寅卯辰巳午未申酉戌亥",MOD(E40-4,12)+1,1))</f>
        <v/>
      </c>
      <c r="G40" s="6">
        <f>IF(E40="","",MID("甲乙丙丁戊己庚辛壬癸",MOD(E40-4,10)+1,1)&amp;F40)</f>
        <v/>
      </c>
      <c r="H40" s="6">
        <f>IF(E40="","",INDEX('4_六十干支'!$C$5:$C$64,MOD(E40-4,60)+1))</f>
        <v/>
      </c>
      <c r="I40" s="6">
        <f>IF(B40&lt;&gt;"日付","",IF(NOT(ISNUMBER(D40)),"立春が表にない年",IF(A40&lt;D40,"違う（立春の前に生まれた）","同じ")))</f>
        <v/>
      </c>
      <c r="J40" s="6">
        <f>IF(F40="","",IF(F40=MID("子丑寅卯辰巳午未申酉戌亥",MOD($B$3-4,12)+1,1),"年男・年女",""))</f>
        <v/>
      </c>
    </row>
    <row r="41">
      <c r="A41" s="11" t="n">
        <v>31373</v>
      </c>
      <c r="B41" s="6">
        <f>IF(A41="","",IF(ISNUMBER(A41),IF(A41&lt;10000,"年","日付"),"数値でない"))</f>
        <v/>
      </c>
      <c r="C41" s="7">
        <f>IF(B41="年",A41,IF(B41="日付",YEAR(A41),""))</f>
        <v/>
      </c>
      <c r="D41" s="8">
        <f>IF(B41&lt;&gt;"日付","",IFERROR(VLOOKUP(C41,'3_立春'!$A$5:$B$85,2,FALSE),"表にない年"))</f>
        <v/>
      </c>
      <c r="E41" s="7">
        <f>IF(C41="","",IF(AND($B$2="立春",B41="日付",ISNUMBER(D41)),IF(A41&lt;D41,C41-1,C41),C41))</f>
        <v/>
      </c>
      <c r="F41" s="6">
        <f>IF(E41="","",MID("子丑寅卯辰巳午未申酉戌亥",MOD(E41-4,12)+1,1))</f>
        <v/>
      </c>
      <c r="G41" s="6">
        <f>IF(E41="","",MID("甲乙丙丁戊己庚辛壬癸",MOD(E41-4,10)+1,1)&amp;F41)</f>
        <v/>
      </c>
      <c r="H41" s="6">
        <f>IF(E41="","",INDEX('4_六十干支'!$C$5:$C$64,MOD(E41-4,60)+1))</f>
        <v/>
      </c>
      <c r="I41" s="6">
        <f>IF(B41&lt;&gt;"日付","",IF(NOT(ISNUMBER(D41)),"立春が表にない年",IF(A41&lt;D41,"違う（立春の前に生まれた）","同じ")))</f>
        <v/>
      </c>
      <c r="J41" s="6">
        <f>IF(F41="","",IF(F41=MID("子丑寅卯辰巳午未申酉戌亥",MOD($B$3-4,12)+1,1),"年男・年女",""))</f>
        <v/>
      </c>
    </row>
    <row r="42">
      <c r="A42" s="11" t="n">
        <v>24916</v>
      </c>
      <c r="B42" s="6">
        <f>IF(A42="","",IF(ISNUMBER(A42),IF(A42&lt;10000,"年","日付"),"数値でない"))</f>
        <v/>
      </c>
      <c r="C42" s="7">
        <f>IF(B42="年",A42,IF(B42="日付",YEAR(A42),""))</f>
        <v/>
      </c>
      <c r="D42" s="8">
        <f>IF(B42&lt;&gt;"日付","",IFERROR(VLOOKUP(C42,'3_立春'!$A$5:$B$85,2,FALSE),"表にない年"))</f>
        <v/>
      </c>
      <c r="E42" s="7">
        <f>IF(C42="","",IF(AND($B$2="立春",B42="日付",ISNUMBER(D42)),IF(A42&lt;D42,C42-1,C42),C42))</f>
        <v/>
      </c>
      <c r="F42" s="6">
        <f>IF(E42="","",MID("子丑寅卯辰巳午未申酉戌亥",MOD(E42-4,12)+1,1))</f>
        <v/>
      </c>
      <c r="G42" s="6">
        <f>IF(E42="","",MID("甲乙丙丁戊己庚辛壬癸",MOD(E42-4,10)+1,1)&amp;F42)</f>
        <v/>
      </c>
      <c r="H42" s="6">
        <f>IF(E42="","",INDEX('4_六十干支'!$C$5:$C$64,MOD(E42-4,60)+1))</f>
        <v/>
      </c>
      <c r="I42" s="6">
        <f>IF(B42&lt;&gt;"日付","",IF(NOT(ISNUMBER(D42)),"立春が表にない年",IF(A42&lt;D42,"違う（立春の前に生まれた）","同じ")))</f>
        <v/>
      </c>
      <c r="J42" s="6">
        <f>IF(F42="","",IF(F42=MID("子丑寅卯辰巳午未申酉戌亥",MOD($B$3-4,12)+1,1),"年男・年女",""))</f>
        <v/>
      </c>
    </row>
    <row r="43">
      <c r="A43" s="11" t="n">
        <v>24980</v>
      </c>
      <c r="B43" s="6">
        <f>IF(A43="","",IF(ISNUMBER(A43),IF(A43&lt;10000,"年","日付"),"数値でない"))</f>
        <v/>
      </c>
      <c r="C43" s="7">
        <f>IF(B43="年",A43,IF(B43="日付",YEAR(A43),""))</f>
        <v/>
      </c>
      <c r="D43" s="8">
        <f>IF(B43&lt;&gt;"日付","",IFERROR(VLOOKUP(C43,'3_立春'!$A$5:$B$85,2,FALSE),"表にない年"))</f>
        <v/>
      </c>
      <c r="E43" s="7">
        <f>IF(C43="","",IF(AND($B$2="立春",B43="日付",ISNUMBER(D43)),IF(A43&lt;D43,C43-1,C43),C43))</f>
        <v/>
      </c>
      <c r="F43" s="6">
        <f>IF(E43="","",MID("子丑寅卯辰巳午未申酉戌亥",MOD(E43-4,12)+1,1))</f>
        <v/>
      </c>
      <c r="G43" s="6">
        <f>IF(E43="","",MID("甲乙丙丁戊己庚辛壬癸",MOD(E43-4,10)+1,1)&amp;F43)</f>
        <v/>
      </c>
      <c r="H43" s="6">
        <f>IF(E43="","",INDEX('4_六十干支'!$C$5:$C$64,MOD(E43-4,60)+1))</f>
        <v/>
      </c>
      <c r="I43" s="6">
        <f>IF(B43&lt;&gt;"日付","",IF(NOT(ISNUMBER(D43)),"立春が表にない年",IF(A43&lt;D43,"違う（立春の前に生まれた）","同じ")))</f>
        <v/>
      </c>
      <c r="J43" s="6">
        <f>IF(F43="","",IF(F43=MID("子丑寅卯辰巳午未申酉戌亥",MOD($B$3-4,12)+1,1),"年男・年女",""))</f>
        <v/>
      </c>
    </row>
    <row r="44">
      <c r="A44" s="11" t="n">
        <v>34556</v>
      </c>
      <c r="B44" s="6">
        <f>IF(A44="","",IF(ISNUMBER(A44),IF(A44&lt;10000,"年","日付"),"数値でない"))</f>
        <v/>
      </c>
      <c r="C44" s="7">
        <f>IF(B44="年",A44,IF(B44="日付",YEAR(A44),""))</f>
        <v/>
      </c>
      <c r="D44" s="8">
        <f>IF(B44&lt;&gt;"日付","",IFERROR(VLOOKUP(C44,'3_立春'!$A$5:$B$85,2,FALSE),"表にない年"))</f>
        <v/>
      </c>
      <c r="E44" s="7">
        <f>IF(C44="","",IF(AND($B$2="立春",B44="日付",ISNUMBER(D44)),IF(A44&lt;D44,C44-1,C44),C44))</f>
        <v/>
      </c>
      <c r="F44" s="6">
        <f>IF(E44="","",MID("子丑寅卯辰巳午未申酉戌亥",MOD(E44-4,12)+1,1))</f>
        <v/>
      </c>
      <c r="G44" s="6">
        <f>IF(E44="","",MID("甲乙丙丁戊己庚辛壬癸",MOD(E44-4,10)+1,1)&amp;F44)</f>
        <v/>
      </c>
      <c r="H44" s="6">
        <f>IF(E44="","",INDEX('4_六十干支'!$C$5:$C$64,MOD(E44-4,60)+1))</f>
        <v/>
      </c>
      <c r="I44" s="6">
        <f>IF(B44&lt;&gt;"日付","",IF(NOT(ISNUMBER(D44)),"立春が表にない年",IF(A44&lt;D44,"違う（立春の前に生まれた）","同じ")))</f>
        <v/>
      </c>
      <c r="J44" s="6">
        <f>IF(F44="","",IF(F44=MID("子丑寅卯辰巳午未申酉戌亥",MOD($B$3-4,12)+1,1),"年男・年女",""))</f>
        <v/>
      </c>
    </row>
    <row r="45">
      <c r="A45" s="11" t="n">
        <v>22177</v>
      </c>
      <c r="B45" s="6">
        <f>IF(A45="","",IF(ISNUMBER(A45),IF(A45&lt;10000,"年","日付"),"数値でない"))</f>
        <v/>
      </c>
      <c r="C45" s="7">
        <f>IF(B45="年",A45,IF(B45="日付",YEAR(A45),""))</f>
        <v/>
      </c>
      <c r="D45" s="8">
        <f>IF(B45&lt;&gt;"日付","",IFERROR(VLOOKUP(C45,'3_立春'!$A$5:$B$85,2,FALSE),"表にない年"))</f>
        <v/>
      </c>
      <c r="E45" s="7">
        <f>IF(C45="","",IF(AND($B$2="立春",B45="日付",ISNUMBER(D45)),IF(A45&lt;D45,C45-1,C45),C45))</f>
        <v/>
      </c>
      <c r="F45" s="6">
        <f>IF(E45="","",MID("子丑寅卯辰巳午未申酉戌亥",MOD(E45-4,12)+1,1))</f>
        <v/>
      </c>
      <c r="G45" s="6">
        <f>IF(E45="","",MID("甲乙丙丁戊己庚辛壬癸",MOD(E45-4,10)+1,1)&amp;F45)</f>
        <v/>
      </c>
      <c r="H45" s="6">
        <f>IF(E45="","",INDEX('4_六十干支'!$C$5:$C$64,MOD(E45-4,60)+1))</f>
        <v/>
      </c>
      <c r="I45" s="6">
        <f>IF(B45&lt;&gt;"日付","",IF(NOT(ISNUMBER(D45)),"立春が表にない年",IF(A45&lt;D45,"違う（立春の前に生まれた）","同じ")))</f>
        <v/>
      </c>
      <c r="J45" s="6">
        <f>IF(F45="","",IF(F45=MID("子丑寅卯辰巳午未申酉戌亥",MOD($B$3-4,12)+1,1),"年男・年女",""))</f>
        <v/>
      </c>
    </row>
    <row r="46">
      <c r="A46" s="11" t="n">
        <v>36664</v>
      </c>
      <c r="B46" s="6">
        <f>IF(A46="","",IF(ISNUMBER(A46),IF(A46&lt;10000,"年","日付"),"数値でない"))</f>
        <v/>
      </c>
      <c r="C46" s="7">
        <f>IF(B46="年",A46,IF(B46="日付",YEAR(A46),""))</f>
        <v/>
      </c>
      <c r="D46" s="8">
        <f>IF(B46&lt;&gt;"日付","",IFERROR(VLOOKUP(C46,'3_立春'!$A$5:$B$85,2,FALSE),"表にない年"))</f>
        <v/>
      </c>
      <c r="E46" s="7">
        <f>IF(C46="","",IF(AND($B$2="立春",B46="日付",ISNUMBER(D46)),IF(A46&lt;D46,C46-1,C46),C46))</f>
        <v/>
      </c>
      <c r="F46" s="6">
        <f>IF(E46="","",MID("子丑寅卯辰巳午未申酉戌亥",MOD(E46-4,12)+1,1))</f>
        <v/>
      </c>
      <c r="G46" s="6">
        <f>IF(E46="","",MID("甲乙丙丁戊己庚辛壬癸",MOD(E46-4,10)+1,1)&amp;F46)</f>
        <v/>
      </c>
      <c r="H46" s="6">
        <f>IF(E46="","",INDEX('4_六十干支'!$C$5:$C$64,MOD(E46-4,60)+1))</f>
        <v/>
      </c>
      <c r="I46" s="6">
        <f>IF(B46&lt;&gt;"日付","",IF(NOT(ISNUMBER(D46)),"立春が表にない年",IF(A46&lt;D46,"違う（立春の前に生まれた）","同じ")))</f>
        <v/>
      </c>
      <c r="J46" s="6">
        <f>IF(F46="","",IF(F46=MID("子丑寅卯辰巳午未申酉戌亥",MOD($B$3-4,12)+1,1),"年男・年女",""))</f>
        <v/>
      </c>
    </row>
    <row r="47">
      <c r="A47" s="11" t="n">
        <v>34290</v>
      </c>
      <c r="B47" s="6">
        <f>IF(A47="","",IF(ISNUMBER(A47),IF(A47&lt;10000,"年","日付"),"数値でない"))</f>
        <v/>
      </c>
      <c r="C47" s="7">
        <f>IF(B47="年",A47,IF(B47="日付",YEAR(A47),""))</f>
        <v/>
      </c>
      <c r="D47" s="8">
        <f>IF(B47&lt;&gt;"日付","",IFERROR(VLOOKUP(C47,'3_立春'!$A$5:$B$85,2,FALSE),"表にない年"))</f>
        <v/>
      </c>
      <c r="E47" s="7">
        <f>IF(C47="","",IF(AND($B$2="立春",B47="日付",ISNUMBER(D47)),IF(A47&lt;D47,C47-1,C47),C47))</f>
        <v/>
      </c>
      <c r="F47" s="6">
        <f>IF(E47="","",MID("子丑寅卯辰巳午未申酉戌亥",MOD(E47-4,12)+1,1))</f>
        <v/>
      </c>
      <c r="G47" s="6">
        <f>IF(E47="","",MID("甲乙丙丁戊己庚辛壬癸",MOD(E47-4,10)+1,1)&amp;F47)</f>
        <v/>
      </c>
      <c r="H47" s="6">
        <f>IF(E47="","",INDEX('4_六十干支'!$C$5:$C$64,MOD(E47-4,60)+1))</f>
        <v/>
      </c>
      <c r="I47" s="6">
        <f>IF(B47&lt;&gt;"日付","",IF(NOT(ISNUMBER(D47)),"立春が表にない年",IF(A47&lt;D47,"違う（立春の前に生まれた）","同じ")))</f>
        <v/>
      </c>
      <c r="J47" s="6">
        <f>IF(F47="","",IF(F47=MID("子丑寅卯辰巳午未申酉戌亥",MOD($B$3-4,12)+1,1),"年男・年女",""))</f>
        <v/>
      </c>
    </row>
    <row r="48">
      <c r="A48" s="11" t="n">
        <v>37945</v>
      </c>
      <c r="B48" s="6">
        <f>IF(A48="","",IF(ISNUMBER(A48),IF(A48&lt;10000,"年","日付"),"数値でない"))</f>
        <v/>
      </c>
      <c r="C48" s="7">
        <f>IF(B48="年",A48,IF(B48="日付",YEAR(A48),""))</f>
        <v/>
      </c>
      <c r="D48" s="8">
        <f>IF(B48&lt;&gt;"日付","",IFERROR(VLOOKUP(C48,'3_立春'!$A$5:$B$85,2,FALSE),"表にない年"))</f>
        <v/>
      </c>
      <c r="E48" s="7">
        <f>IF(C48="","",IF(AND($B$2="立春",B48="日付",ISNUMBER(D48)),IF(A48&lt;D48,C48-1,C48),C48))</f>
        <v/>
      </c>
      <c r="F48" s="6">
        <f>IF(E48="","",MID("子丑寅卯辰巳午未申酉戌亥",MOD(E48-4,12)+1,1))</f>
        <v/>
      </c>
      <c r="G48" s="6">
        <f>IF(E48="","",MID("甲乙丙丁戊己庚辛壬癸",MOD(E48-4,10)+1,1)&amp;F48)</f>
        <v/>
      </c>
      <c r="H48" s="6">
        <f>IF(E48="","",INDEX('4_六十干支'!$C$5:$C$64,MOD(E48-4,60)+1))</f>
        <v/>
      </c>
      <c r="I48" s="6">
        <f>IF(B48&lt;&gt;"日付","",IF(NOT(ISNUMBER(D48)),"立春が表にない年",IF(A48&lt;D48,"違う（立春の前に生まれた）","同じ")))</f>
        <v/>
      </c>
      <c r="J48" s="6">
        <f>IF(F48="","",IF(F48=MID("子丑寅卯辰巳午未申酉戌亥",MOD($B$3-4,12)+1,1),"年男・年女",""))</f>
        <v/>
      </c>
    </row>
    <row r="49">
      <c r="A49" s="11" t="n">
        <v>33543</v>
      </c>
      <c r="B49" s="6">
        <f>IF(A49="","",IF(ISNUMBER(A49),IF(A49&lt;10000,"年","日付"),"数値でない"))</f>
        <v/>
      </c>
      <c r="C49" s="7">
        <f>IF(B49="年",A49,IF(B49="日付",YEAR(A49),""))</f>
        <v/>
      </c>
      <c r="D49" s="8">
        <f>IF(B49&lt;&gt;"日付","",IFERROR(VLOOKUP(C49,'3_立春'!$A$5:$B$85,2,FALSE),"表にない年"))</f>
        <v/>
      </c>
      <c r="E49" s="7">
        <f>IF(C49="","",IF(AND($B$2="立春",B49="日付",ISNUMBER(D49)),IF(A49&lt;D49,C49-1,C49),C49))</f>
        <v/>
      </c>
      <c r="F49" s="6">
        <f>IF(E49="","",MID("子丑寅卯辰巳午未申酉戌亥",MOD(E49-4,12)+1,1))</f>
        <v/>
      </c>
      <c r="G49" s="6">
        <f>IF(E49="","",MID("甲乙丙丁戊己庚辛壬癸",MOD(E49-4,10)+1,1)&amp;F49)</f>
        <v/>
      </c>
      <c r="H49" s="6">
        <f>IF(E49="","",INDEX('4_六十干支'!$C$5:$C$64,MOD(E49-4,60)+1))</f>
        <v/>
      </c>
      <c r="I49" s="6">
        <f>IF(B49&lt;&gt;"日付","",IF(NOT(ISNUMBER(D49)),"立春が表にない年",IF(A49&lt;D49,"違う（立春の前に生まれた）","同じ")))</f>
        <v/>
      </c>
      <c r="J49" s="6">
        <f>IF(F49="","",IF(F49=MID("子丑寅卯辰巳午未申酉戌亥",MOD($B$3-4,12)+1,1),"年男・年女",""))</f>
        <v/>
      </c>
    </row>
    <row r="50">
      <c r="A50" s="11" t="n">
        <v>32542</v>
      </c>
      <c r="B50" s="6">
        <f>IF(A50="","",IF(ISNUMBER(A50),IF(A50&lt;10000,"年","日付"),"数値でない"))</f>
        <v/>
      </c>
      <c r="C50" s="7">
        <f>IF(B50="年",A50,IF(B50="日付",YEAR(A50),""))</f>
        <v/>
      </c>
      <c r="D50" s="8">
        <f>IF(B50&lt;&gt;"日付","",IFERROR(VLOOKUP(C50,'3_立春'!$A$5:$B$85,2,FALSE),"表にない年"))</f>
        <v/>
      </c>
      <c r="E50" s="7">
        <f>IF(C50="","",IF(AND($B$2="立春",B50="日付",ISNUMBER(D50)),IF(A50&lt;D50,C50-1,C50),C50))</f>
        <v/>
      </c>
      <c r="F50" s="6">
        <f>IF(E50="","",MID("子丑寅卯辰巳午未申酉戌亥",MOD(E50-4,12)+1,1))</f>
        <v/>
      </c>
      <c r="G50" s="6">
        <f>IF(E50="","",MID("甲乙丙丁戊己庚辛壬癸",MOD(E50-4,10)+1,1)&amp;F50)</f>
        <v/>
      </c>
      <c r="H50" s="6">
        <f>IF(E50="","",INDEX('4_六十干支'!$C$5:$C$64,MOD(E50-4,60)+1))</f>
        <v/>
      </c>
      <c r="I50" s="6">
        <f>IF(B50&lt;&gt;"日付","",IF(NOT(ISNUMBER(D50)),"立春が表にない年",IF(A50&lt;D50,"違う（立春の前に生まれた）","同じ")))</f>
        <v/>
      </c>
      <c r="J50" s="6">
        <f>IF(F50="","",IF(F50=MID("子丑寅卯辰巳午未申酉戌亥",MOD($B$3-4,12)+1,1),"年男・年女",""))</f>
        <v/>
      </c>
    </row>
    <row r="51">
      <c r="A51" s="11" t="n">
        <v>35136</v>
      </c>
      <c r="B51" s="6">
        <f>IF(A51="","",IF(ISNUMBER(A51),IF(A51&lt;10000,"年","日付"),"数値でない"))</f>
        <v/>
      </c>
      <c r="C51" s="7">
        <f>IF(B51="年",A51,IF(B51="日付",YEAR(A51),""))</f>
        <v/>
      </c>
      <c r="D51" s="8">
        <f>IF(B51&lt;&gt;"日付","",IFERROR(VLOOKUP(C51,'3_立春'!$A$5:$B$85,2,FALSE),"表にない年"))</f>
        <v/>
      </c>
      <c r="E51" s="7">
        <f>IF(C51="","",IF(AND($B$2="立春",B51="日付",ISNUMBER(D51)),IF(A51&lt;D51,C51-1,C51),C51))</f>
        <v/>
      </c>
      <c r="F51" s="6">
        <f>IF(E51="","",MID("子丑寅卯辰巳午未申酉戌亥",MOD(E51-4,12)+1,1))</f>
        <v/>
      </c>
      <c r="G51" s="6">
        <f>IF(E51="","",MID("甲乙丙丁戊己庚辛壬癸",MOD(E51-4,10)+1,1)&amp;F51)</f>
        <v/>
      </c>
      <c r="H51" s="6">
        <f>IF(E51="","",INDEX('4_六十干支'!$C$5:$C$64,MOD(E51-4,60)+1))</f>
        <v/>
      </c>
      <c r="I51" s="6">
        <f>IF(B51&lt;&gt;"日付","",IF(NOT(ISNUMBER(D51)),"立春が表にない年",IF(A51&lt;D51,"違う（立春の前に生まれた）","同じ")))</f>
        <v/>
      </c>
      <c r="J51" s="6">
        <f>IF(F51="","",IF(F51=MID("子丑寅卯辰巳午未申酉戌亥",MOD($B$3-4,12)+1,1),"年男・年女",""))</f>
        <v/>
      </c>
    </row>
    <row r="52">
      <c r="A52" s="11" t="n">
        <v>25404</v>
      </c>
      <c r="B52" s="6">
        <f>IF(A52="","",IF(ISNUMBER(A52),IF(A52&lt;10000,"年","日付"),"数値でない"))</f>
        <v/>
      </c>
      <c r="C52" s="7">
        <f>IF(B52="年",A52,IF(B52="日付",YEAR(A52),""))</f>
        <v/>
      </c>
      <c r="D52" s="8">
        <f>IF(B52&lt;&gt;"日付","",IFERROR(VLOOKUP(C52,'3_立春'!$A$5:$B$85,2,FALSE),"表にない年"))</f>
        <v/>
      </c>
      <c r="E52" s="7">
        <f>IF(C52="","",IF(AND($B$2="立春",B52="日付",ISNUMBER(D52)),IF(A52&lt;D52,C52-1,C52),C52))</f>
        <v/>
      </c>
      <c r="F52" s="6">
        <f>IF(E52="","",MID("子丑寅卯辰巳午未申酉戌亥",MOD(E52-4,12)+1,1))</f>
        <v/>
      </c>
      <c r="G52" s="6">
        <f>IF(E52="","",MID("甲乙丙丁戊己庚辛壬癸",MOD(E52-4,10)+1,1)&amp;F52)</f>
        <v/>
      </c>
      <c r="H52" s="6">
        <f>IF(E52="","",INDEX('4_六十干支'!$C$5:$C$64,MOD(E52-4,60)+1))</f>
        <v/>
      </c>
      <c r="I52" s="6">
        <f>IF(B52&lt;&gt;"日付","",IF(NOT(ISNUMBER(D52)),"立春が表にない年",IF(A52&lt;D52,"違う（立春の前に生まれた）","同じ")))</f>
        <v/>
      </c>
      <c r="J52" s="6">
        <f>IF(F52="","",IF(F52=MID("子丑寅卯辰巳午未申酉戌亥",MOD($B$3-4,12)+1,1),"年男・年女",""))</f>
        <v/>
      </c>
    </row>
    <row r="53">
      <c r="A53" s="11" t="n">
        <v>35373</v>
      </c>
      <c r="B53" s="6">
        <f>IF(A53="","",IF(ISNUMBER(A53),IF(A53&lt;10000,"年","日付"),"数値でない"))</f>
        <v/>
      </c>
      <c r="C53" s="7">
        <f>IF(B53="年",A53,IF(B53="日付",YEAR(A53),""))</f>
        <v/>
      </c>
      <c r="D53" s="8">
        <f>IF(B53&lt;&gt;"日付","",IFERROR(VLOOKUP(C53,'3_立春'!$A$5:$B$85,2,FALSE),"表にない年"))</f>
        <v/>
      </c>
      <c r="E53" s="7">
        <f>IF(C53="","",IF(AND($B$2="立春",B53="日付",ISNUMBER(D53)),IF(A53&lt;D53,C53-1,C53),C53))</f>
        <v/>
      </c>
      <c r="F53" s="6">
        <f>IF(E53="","",MID("子丑寅卯辰巳午未申酉戌亥",MOD(E53-4,12)+1,1))</f>
        <v/>
      </c>
      <c r="G53" s="6">
        <f>IF(E53="","",MID("甲乙丙丁戊己庚辛壬癸",MOD(E53-4,10)+1,1)&amp;F53)</f>
        <v/>
      </c>
      <c r="H53" s="6">
        <f>IF(E53="","",INDEX('4_六十干支'!$C$5:$C$64,MOD(E53-4,60)+1))</f>
        <v/>
      </c>
      <c r="I53" s="6">
        <f>IF(B53&lt;&gt;"日付","",IF(NOT(ISNUMBER(D53)),"立春が表にない年",IF(A53&lt;D53,"違う（立春の前に生まれた）","同じ")))</f>
        <v/>
      </c>
      <c r="J53" s="6">
        <f>IF(F53="","",IF(F53=MID("子丑寅卯辰巳午未申酉戌亥",MOD($B$3-4,12)+1,1),"年男・年女",""))</f>
        <v/>
      </c>
    </row>
    <row r="54">
      <c r="A54" s="11" t="n">
        <v>27990</v>
      </c>
      <c r="B54" s="6">
        <f>IF(A54="","",IF(ISNUMBER(A54),IF(A54&lt;10000,"年","日付"),"数値でない"))</f>
        <v/>
      </c>
      <c r="C54" s="7">
        <f>IF(B54="年",A54,IF(B54="日付",YEAR(A54),""))</f>
        <v/>
      </c>
      <c r="D54" s="8">
        <f>IF(B54&lt;&gt;"日付","",IFERROR(VLOOKUP(C54,'3_立春'!$A$5:$B$85,2,FALSE),"表にない年"))</f>
        <v/>
      </c>
      <c r="E54" s="7">
        <f>IF(C54="","",IF(AND($B$2="立春",B54="日付",ISNUMBER(D54)),IF(A54&lt;D54,C54-1,C54),C54))</f>
        <v/>
      </c>
      <c r="F54" s="6">
        <f>IF(E54="","",MID("子丑寅卯辰巳午未申酉戌亥",MOD(E54-4,12)+1,1))</f>
        <v/>
      </c>
      <c r="G54" s="6">
        <f>IF(E54="","",MID("甲乙丙丁戊己庚辛壬癸",MOD(E54-4,10)+1,1)&amp;F54)</f>
        <v/>
      </c>
      <c r="H54" s="6">
        <f>IF(E54="","",INDEX('4_六十干支'!$C$5:$C$64,MOD(E54-4,60)+1))</f>
        <v/>
      </c>
      <c r="I54" s="6">
        <f>IF(B54&lt;&gt;"日付","",IF(NOT(ISNUMBER(D54)),"立春が表にない年",IF(A54&lt;D54,"違う（立春の前に生まれた）","同じ")))</f>
        <v/>
      </c>
      <c r="J54" s="6">
        <f>IF(F54="","",IF(F54=MID("子丑寅卯辰巳午未申酉戌亥",MOD($B$3-4,12)+1,1),"年男・年女",""))</f>
        <v/>
      </c>
    </row>
    <row r="55">
      <c r="A55" s="11" t="n">
        <v>37011</v>
      </c>
      <c r="B55" s="6">
        <f>IF(A55="","",IF(ISNUMBER(A55),IF(A55&lt;10000,"年","日付"),"数値でない"))</f>
        <v/>
      </c>
      <c r="C55" s="7">
        <f>IF(B55="年",A55,IF(B55="日付",YEAR(A55),""))</f>
        <v/>
      </c>
      <c r="D55" s="8">
        <f>IF(B55&lt;&gt;"日付","",IFERROR(VLOOKUP(C55,'3_立春'!$A$5:$B$85,2,FALSE),"表にない年"))</f>
        <v/>
      </c>
      <c r="E55" s="7">
        <f>IF(C55="","",IF(AND($B$2="立春",B55="日付",ISNUMBER(D55)),IF(A55&lt;D55,C55-1,C55),C55))</f>
        <v/>
      </c>
      <c r="F55" s="6">
        <f>IF(E55="","",MID("子丑寅卯辰巳午未申酉戌亥",MOD(E55-4,12)+1,1))</f>
        <v/>
      </c>
      <c r="G55" s="6">
        <f>IF(E55="","",MID("甲乙丙丁戊己庚辛壬癸",MOD(E55-4,10)+1,1)&amp;F55)</f>
        <v/>
      </c>
      <c r="H55" s="6">
        <f>IF(E55="","",INDEX('4_六十干支'!$C$5:$C$64,MOD(E55-4,60)+1))</f>
        <v/>
      </c>
      <c r="I55" s="6">
        <f>IF(B55&lt;&gt;"日付","",IF(NOT(ISNUMBER(D55)),"立春が表にない年",IF(A55&lt;D55,"違う（立春の前に生まれた）","同じ")))</f>
        <v/>
      </c>
      <c r="J55" s="6">
        <f>IF(F55="","",IF(F55=MID("子丑寅卯辰巳午未申酉戌亥",MOD($B$3-4,12)+1,1),"年男・年女",""))</f>
        <v/>
      </c>
    </row>
    <row r="56">
      <c r="A56" s="11" t="n">
        <v>30287</v>
      </c>
      <c r="B56" s="6">
        <f>IF(A56="","",IF(ISNUMBER(A56),IF(A56&lt;10000,"年","日付"),"数値でない"))</f>
        <v/>
      </c>
      <c r="C56" s="7">
        <f>IF(B56="年",A56,IF(B56="日付",YEAR(A56),""))</f>
        <v/>
      </c>
      <c r="D56" s="8">
        <f>IF(B56&lt;&gt;"日付","",IFERROR(VLOOKUP(C56,'3_立春'!$A$5:$B$85,2,FALSE),"表にない年"))</f>
        <v/>
      </c>
      <c r="E56" s="7">
        <f>IF(C56="","",IF(AND($B$2="立春",B56="日付",ISNUMBER(D56)),IF(A56&lt;D56,C56-1,C56),C56))</f>
        <v/>
      </c>
      <c r="F56" s="6">
        <f>IF(E56="","",MID("子丑寅卯辰巳午未申酉戌亥",MOD(E56-4,12)+1,1))</f>
        <v/>
      </c>
      <c r="G56" s="6">
        <f>IF(E56="","",MID("甲乙丙丁戊己庚辛壬癸",MOD(E56-4,10)+1,1)&amp;F56)</f>
        <v/>
      </c>
      <c r="H56" s="6">
        <f>IF(E56="","",INDEX('4_六十干支'!$C$5:$C$64,MOD(E56-4,60)+1))</f>
        <v/>
      </c>
      <c r="I56" s="6">
        <f>IF(B56&lt;&gt;"日付","",IF(NOT(ISNUMBER(D56)),"立春が表にない年",IF(A56&lt;D56,"違う（立春の前に生まれた）","同じ")))</f>
        <v/>
      </c>
      <c r="J56" s="6">
        <f>IF(F56="","",IF(F56=MID("子丑寅卯辰巳午未申酉戌亥",MOD($B$3-4,12)+1,1),"年男・年女",""))</f>
        <v/>
      </c>
    </row>
    <row r="57">
      <c r="A57" s="11" t="n">
        <v>35902</v>
      </c>
      <c r="B57" s="6">
        <f>IF(A57="","",IF(ISNUMBER(A57),IF(A57&lt;10000,"年","日付"),"数値でない"))</f>
        <v/>
      </c>
      <c r="C57" s="7">
        <f>IF(B57="年",A57,IF(B57="日付",YEAR(A57),""))</f>
        <v/>
      </c>
      <c r="D57" s="8">
        <f>IF(B57&lt;&gt;"日付","",IFERROR(VLOOKUP(C57,'3_立春'!$A$5:$B$85,2,FALSE),"表にない年"))</f>
        <v/>
      </c>
      <c r="E57" s="7">
        <f>IF(C57="","",IF(AND($B$2="立春",B57="日付",ISNUMBER(D57)),IF(A57&lt;D57,C57-1,C57),C57))</f>
        <v/>
      </c>
      <c r="F57" s="6">
        <f>IF(E57="","",MID("子丑寅卯辰巳午未申酉戌亥",MOD(E57-4,12)+1,1))</f>
        <v/>
      </c>
      <c r="G57" s="6">
        <f>IF(E57="","",MID("甲乙丙丁戊己庚辛壬癸",MOD(E57-4,10)+1,1)&amp;F57)</f>
        <v/>
      </c>
      <c r="H57" s="6">
        <f>IF(E57="","",INDEX('4_六十干支'!$C$5:$C$64,MOD(E57-4,60)+1))</f>
        <v/>
      </c>
      <c r="I57" s="6">
        <f>IF(B57&lt;&gt;"日付","",IF(NOT(ISNUMBER(D57)),"立春が表にない年",IF(A57&lt;D57,"違う（立春の前に生まれた）","同じ")))</f>
        <v/>
      </c>
      <c r="J57" s="6">
        <f>IF(F57="","",IF(F57=MID("子丑寅卯辰巳午未申酉戌亥",MOD($B$3-4,12)+1,1),"年男・年女",""))</f>
        <v/>
      </c>
    </row>
    <row r="58">
      <c r="A58" s="11" t="n">
        <v>25133</v>
      </c>
      <c r="B58" s="6">
        <f>IF(A58="","",IF(ISNUMBER(A58),IF(A58&lt;10000,"年","日付"),"数値でない"))</f>
        <v/>
      </c>
      <c r="C58" s="7">
        <f>IF(B58="年",A58,IF(B58="日付",YEAR(A58),""))</f>
        <v/>
      </c>
      <c r="D58" s="8">
        <f>IF(B58&lt;&gt;"日付","",IFERROR(VLOOKUP(C58,'3_立春'!$A$5:$B$85,2,FALSE),"表にない年"))</f>
        <v/>
      </c>
      <c r="E58" s="7">
        <f>IF(C58="","",IF(AND($B$2="立春",B58="日付",ISNUMBER(D58)),IF(A58&lt;D58,C58-1,C58),C58))</f>
        <v/>
      </c>
      <c r="F58" s="6">
        <f>IF(E58="","",MID("子丑寅卯辰巳午未申酉戌亥",MOD(E58-4,12)+1,1))</f>
        <v/>
      </c>
      <c r="G58" s="6">
        <f>IF(E58="","",MID("甲乙丙丁戊己庚辛壬癸",MOD(E58-4,10)+1,1)&amp;F58)</f>
        <v/>
      </c>
      <c r="H58" s="6">
        <f>IF(E58="","",INDEX('4_六十干支'!$C$5:$C$64,MOD(E58-4,60)+1))</f>
        <v/>
      </c>
      <c r="I58" s="6">
        <f>IF(B58&lt;&gt;"日付","",IF(NOT(ISNUMBER(D58)),"立春が表にない年",IF(A58&lt;D58,"違う（立春の前に生まれた）","同じ")))</f>
        <v/>
      </c>
      <c r="J58" s="6">
        <f>IF(F58="","",IF(F58=MID("子丑寅卯辰巳午未申酉戌亥",MOD($B$3-4,12)+1,1),"年男・年女",""))</f>
        <v/>
      </c>
    </row>
    <row r="59">
      <c r="A59" s="11" t="n">
        <v>28175</v>
      </c>
      <c r="B59" s="6">
        <f>IF(A59="","",IF(ISNUMBER(A59),IF(A59&lt;10000,"年","日付"),"数値でない"))</f>
        <v/>
      </c>
      <c r="C59" s="7">
        <f>IF(B59="年",A59,IF(B59="日付",YEAR(A59),""))</f>
        <v/>
      </c>
      <c r="D59" s="8">
        <f>IF(B59&lt;&gt;"日付","",IFERROR(VLOOKUP(C59,'3_立春'!$A$5:$B$85,2,FALSE),"表にない年"))</f>
        <v/>
      </c>
      <c r="E59" s="7">
        <f>IF(C59="","",IF(AND($B$2="立春",B59="日付",ISNUMBER(D59)),IF(A59&lt;D59,C59-1,C59),C59))</f>
        <v/>
      </c>
      <c r="F59" s="6">
        <f>IF(E59="","",MID("子丑寅卯辰巳午未申酉戌亥",MOD(E59-4,12)+1,1))</f>
        <v/>
      </c>
      <c r="G59" s="6">
        <f>IF(E59="","",MID("甲乙丙丁戊己庚辛壬癸",MOD(E59-4,10)+1,1)&amp;F59)</f>
        <v/>
      </c>
      <c r="H59" s="6">
        <f>IF(E59="","",INDEX('4_六十干支'!$C$5:$C$64,MOD(E59-4,60)+1))</f>
        <v/>
      </c>
      <c r="I59" s="6">
        <f>IF(B59&lt;&gt;"日付","",IF(NOT(ISNUMBER(D59)),"立春が表にない年",IF(A59&lt;D59,"違う（立春の前に生まれた）","同じ")))</f>
        <v/>
      </c>
      <c r="J59" s="6">
        <f>IF(F59="","",IF(F59=MID("子丑寅卯辰巳午未申酉戌亥",MOD($B$3-4,12)+1,1),"年男・年女",""))</f>
        <v/>
      </c>
    </row>
    <row r="60">
      <c r="A60" s="11" t="n">
        <v>24046</v>
      </c>
      <c r="B60" s="6">
        <f>IF(A60="","",IF(ISNUMBER(A60),IF(A60&lt;10000,"年","日付"),"数値でない"))</f>
        <v/>
      </c>
      <c r="C60" s="7">
        <f>IF(B60="年",A60,IF(B60="日付",YEAR(A60),""))</f>
        <v/>
      </c>
      <c r="D60" s="8">
        <f>IF(B60&lt;&gt;"日付","",IFERROR(VLOOKUP(C60,'3_立春'!$A$5:$B$85,2,FALSE),"表にない年"))</f>
        <v/>
      </c>
      <c r="E60" s="7">
        <f>IF(C60="","",IF(AND($B$2="立春",B60="日付",ISNUMBER(D60)),IF(A60&lt;D60,C60-1,C60),C60))</f>
        <v/>
      </c>
      <c r="F60" s="6">
        <f>IF(E60="","",MID("子丑寅卯辰巳午未申酉戌亥",MOD(E60-4,12)+1,1))</f>
        <v/>
      </c>
      <c r="G60" s="6">
        <f>IF(E60="","",MID("甲乙丙丁戊己庚辛壬癸",MOD(E60-4,10)+1,1)&amp;F60)</f>
        <v/>
      </c>
      <c r="H60" s="6">
        <f>IF(E60="","",INDEX('4_六十干支'!$C$5:$C$64,MOD(E60-4,60)+1))</f>
        <v/>
      </c>
      <c r="I60" s="6">
        <f>IF(B60&lt;&gt;"日付","",IF(NOT(ISNUMBER(D60)),"立春が表にない年",IF(A60&lt;D60,"違う（立春の前に生まれた）","同じ")))</f>
        <v/>
      </c>
      <c r="J60" s="6">
        <f>IF(F60="","",IF(F60=MID("子丑寅卯辰巳午未申酉戌亥",MOD($B$3-4,12)+1,1),"年男・年女",""))</f>
        <v/>
      </c>
    </row>
    <row r="61">
      <c r="A61" s="11" t="n">
        <v>34391</v>
      </c>
      <c r="B61" s="6">
        <f>IF(A61="","",IF(ISNUMBER(A61),IF(A61&lt;10000,"年","日付"),"数値でない"))</f>
        <v/>
      </c>
      <c r="C61" s="7">
        <f>IF(B61="年",A61,IF(B61="日付",YEAR(A61),""))</f>
        <v/>
      </c>
      <c r="D61" s="8">
        <f>IF(B61&lt;&gt;"日付","",IFERROR(VLOOKUP(C61,'3_立春'!$A$5:$B$85,2,FALSE),"表にない年"))</f>
        <v/>
      </c>
      <c r="E61" s="7">
        <f>IF(C61="","",IF(AND($B$2="立春",B61="日付",ISNUMBER(D61)),IF(A61&lt;D61,C61-1,C61),C61))</f>
        <v/>
      </c>
      <c r="F61" s="6">
        <f>IF(E61="","",MID("子丑寅卯辰巳午未申酉戌亥",MOD(E61-4,12)+1,1))</f>
        <v/>
      </c>
      <c r="G61" s="6">
        <f>IF(E61="","",MID("甲乙丙丁戊己庚辛壬癸",MOD(E61-4,10)+1,1)&amp;F61)</f>
        <v/>
      </c>
      <c r="H61" s="6">
        <f>IF(E61="","",INDEX('4_六十干支'!$C$5:$C$64,MOD(E61-4,60)+1))</f>
        <v/>
      </c>
      <c r="I61" s="6">
        <f>IF(B61&lt;&gt;"日付","",IF(NOT(ISNUMBER(D61)),"立春が表にない年",IF(A61&lt;D61,"違う（立春の前に生まれた）","同じ")))</f>
        <v/>
      </c>
      <c r="J61" s="6">
        <f>IF(F61="","",IF(F61=MID("子丑寅卯辰巳午未申酉戌亥",MOD($B$3-4,12)+1,1),"年男・年女",""))</f>
        <v/>
      </c>
    </row>
    <row r="62">
      <c r="A62" s="11" t="n">
        <v>28565</v>
      </c>
      <c r="B62" s="6">
        <f>IF(A62="","",IF(ISNUMBER(A62),IF(A62&lt;10000,"年","日付"),"数値でない"))</f>
        <v/>
      </c>
      <c r="C62" s="7">
        <f>IF(B62="年",A62,IF(B62="日付",YEAR(A62),""))</f>
        <v/>
      </c>
      <c r="D62" s="8">
        <f>IF(B62&lt;&gt;"日付","",IFERROR(VLOOKUP(C62,'3_立春'!$A$5:$B$85,2,FALSE),"表にない年"))</f>
        <v/>
      </c>
      <c r="E62" s="7">
        <f>IF(C62="","",IF(AND($B$2="立春",B62="日付",ISNUMBER(D62)),IF(A62&lt;D62,C62-1,C62),C62))</f>
        <v/>
      </c>
      <c r="F62" s="6">
        <f>IF(E62="","",MID("子丑寅卯辰巳午未申酉戌亥",MOD(E62-4,12)+1,1))</f>
        <v/>
      </c>
      <c r="G62" s="6">
        <f>IF(E62="","",MID("甲乙丙丁戊己庚辛壬癸",MOD(E62-4,10)+1,1)&amp;F62)</f>
        <v/>
      </c>
      <c r="H62" s="6">
        <f>IF(E62="","",INDEX('4_六十干支'!$C$5:$C$64,MOD(E62-4,60)+1))</f>
        <v/>
      </c>
      <c r="I62" s="6">
        <f>IF(B62&lt;&gt;"日付","",IF(NOT(ISNUMBER(D62)),"立春が表にない年",IF(A62&lt;D62,"違う（立春の前に生まれた）","同じ")))</f>
        <v/>
      </c>
      <c r="J62" s="6">
        <f>IF(F62="","",IF(F62=MID("子丑寅卯辰巳午未申酉戌亥",MOD($B$3-4,12)+1,1),"年男・年女",""))</f>
        <v/>
      </c>
    </row>
    <row r="63">
      <c r="A63" s="11" t="n">
        <v>27330</v>
      </c>
      <c r="B63" s="6">
        <f>IF(A63="","",IF(ISNUMBER(A63),IF(A63&lt;10000,"年","日付"),"数値でない"))</f>
        <v/>
      </c>
      <c r="C63" s="7">
        <f>IF(B63="年",A63,IF(B63="日付",YEAR(A63),""))</f>
        <v/>
      </c>
      <c r="D63" s="8">
        <f>IF(B63&lt;&gt;"日付","",IFERROR(VLOOKUP(C63,'3_立春'!$A$5:$B$85,2,FALSE),"表にない年"))</f>
        <v/>
      </c>
      <c r="E63" s="7">
        <f>IF(C63="","",IF(AND($B$2="立春",B63="日付",ISNUMBER(D63)),IF(A63&lt;D63,C63-1,C63),C63))</f>
        <v/>
      </c>
      <c r="F63" s="6">
        <f>IF(E63="","",MID("子丑寅卯辰巳午未申酉戌亥",MOD(E63-4,12)+1,1))</f>
        <v/>
      </c>
      <c r="G63" s="6">
        <f>IF(E63="","",MID("甲乙丙丁戊己庚辛壬癸",MOD(E63-4,10)+1,1)&amp;F63)</f>
        <v/>
      </c>
      <c r="H63" s="6">
        <f>IF(E63="","",INDEX('4_六十干支'!$C$5:$C$64,MOD(E63-4,60)+1))</f>
        <v/>
      </c>
      <c r="I63" s="6">
        <f>IF(B63&lt;&gt;"日付","",IF(NOT(ISNUMBER(D63)),"立春が表にない年",IF(A63&lt;D63,"違う（立春の前に生まれた）","同じ")))</f>
        <v/>
      </c>
      <c r="J63" s="6">
        <f>IF(F63="","",IF(F63=MID("子丑寅卯辰巳午未申酉戌亥",MOD($B$3-4,12)+1,1),"年男・年女",""))</f>
        <v/>
      </c>
    </row>
    <row r="64">
      <c r="A64" s="11" t="n">
        <v>26153</v>
      </c>
      <c r="B64" s="6">
        <f>IF(A64="","",IF(ISNUMBER(A64),IF(A64&lt;10000,"年","日付"),"数値でない"))</f>
        <v/>
      </c>
      <c r="C64" s="7">
        <f>IF(B64="年",A64,IF(B64="日付",YEAR(A64),""))</f>
        <v/>
      </c>
      <c r="D64" s="8">
        <f>IF(B64&lt;&gt;"日付","",IFERROR(VLOOKUP(C64,'3_立春'!$A$5:$B$85,2,FALSE),"表にない年"))</f>
        <v/>
      </c>
      <c r="E64" s="7">
        <f>IF(C64="","",IF(AND($B$2="立春",B64="日付",ISNUMBER(D64)),IF(A64&lt;D64,C64-1,C64),C64))</f>
        <v/>
      </c>
      <c r="F64" s="6">
        <f>IF(E64="","",MID("子丑寅卯辰巳午未申酉戌亥",MOD(E64-4,12)+1,1))</f>
        <v/>
      </c>
      <c r="G64" s="6">
        <f>IF(E64="","",MID("甲乙丙丁戊己庚辛壬癸",MOD(E64-4,10)+1,1)&amp;F64)</f>
        <v/>
      </c>
      <c r="H64" s="6">
        <f>IF(E64="","",INDEX('4_六十干支'!$C$5:$C$64,MOD(E64-4,60)+1))</f>
        <v/>
      </c>
      <c r="I64" s="6">
        <f>IF(B64&lt;&gt;"日付","",IF(NOT(ISNUMBER(D64)),"立春が表にない年",IF(A64&lt;D64,"違う（立春の前に生まれた）","同じ")))</f>
        <v/>
      </c>
      <c r="J64" s="6">
        <f>IF(F64="","",IF(F64=MID("子丑寅卯辰巳午未申酉戌亥",MOD($B$3-4,12)+1,1),"年男・年女",""))</f>
        <v/>
      </c>
    </row>
    <row r="65">
      <c r="A65" s="11" t="n">
        <v>33721</v>
      </c>
      <c r="B65" s="6">
        <f>IF(A65="","",IF(ISNUMBER(A65),IF(A65&lt;10000,"年","日付"),"数値でない"))</f>
        <v/>
      </c>
      <c r="C65" s="7">
        <f>IF(B65="年",A65,IF(B65="日付",YEAR(A65),""))</f>
        <v/>
      </c>
      <c r="D65" s="8">
        <f>IF(B65&lt;&gt;"日付","",IFERROR(VLOOKUP(C65,'3_立春'!$A$5:$B$85,2,FALSE),"表にない年"))</f>
        <v/>
      </c>
      <c r="E65" s="7">
        <f>IF(C65="","",IF(AND($B$2="立春",B65="日付",ISNUMBER(D65)),IF(A65&lt;D65,C65-1,C65),C65))</f>
        <v/>
      </c>
      <c r="F65" s="6">
        <f>IF(E65="","",MID("子丑寅卯辰巳午未申酉戌亥",MOD(E65-4,12)+1,1))</f>
        <v/>
      </c>
      <c r="G65" s="6">
        <f>IF(E65="","",MID("甲乙丙丁戊己庚辛壬癸",MOD(E65-4,10)+1,1)&amp;F65)</f>
        <v/>
      </c>
      <c r="H65" s="6">
        <f>IF(E65="","",INDEX('4_六十干支'!$C$5:$C$64,MOD(E65-4,60)+1))</f>
        <v/>
      </c>
      <c r="I65" s="6">
        <f>IF(B65&lt;&gt;"日付","",IF(NOT(ISNUMBER(D65)),"立春が表にない年",IF(A65&lt;D65,"違う（立春の前に生まれた）","同じ")))</f>
        <v/>
      </c>
      <c r="J65" s="6">
        <f>IF(F65="","",IF(F65=MID("子丑寅卯辰巳午未申酉戌亥",MOD($B$3-4,12)+1,1),"年男・年女",""))</f>
        <v/>
      </c>
    </row>
    <row r="66">
      <c r="A66" s="11" t="n">
        <v>24565</v>
      </c>
      <c r="B66" s="6">
        <f>IF(A66="","",IF(ISNUMBER(A66),IF(A66&lt;10000,"年","日付"),"数値でない"))</f>
        <v/>
      </c>
      <c r="C66" s="7">
        <f>IF(B66="年",A66,IF(B66="日付",YEAR(A66),""))</f>
        <v/>
      </c>
      <c r="D66" s="8">
        <f>IF(B66&lt;&gt;"日付","",IFERROR(VLOOKUP(C66,'3_立春'!$A$5:$B$85,2,FALSE),"表にない年"))</f>
        <v/>
      </c>
      <c r="E66" s="7">
        <f>IF(C66="","",IF(AND($B$2="立春",B66="日付",ISNUMBER(D66)),IF(A66&lt;D66,C66-1,C66),C66))</f>
        <v/>
      </c>
      <c r="F66" s="6">
        <f>IF(E66="","",MID("子丑寅卯辰巳午未申酉戌亥",MOD(E66-4,12)+1,1))</f>
        <v/>
      </c>
      <c r="G66" s="6">
        <f>IF(E66="","",MID("甲乙丙丁戊己庚辛壬癸",MOD(E66-4,10)+1,1)&amp;F66)</f>
        <v/>
      </c>
      <c r="H66" s="6">
        <f>IF(E66="","",INDEX('4_六十干支'!$C$5:$C$64,MOD(E66-4,60)+1))</f>
        <v/>
      </c>
      <c r="I66" s="6">
        <f>IF(B66&lt;&gt;"日付","",IF(NOT(ISNUMBER(D66)),"立春が表にない年",IF(A66&lt;D66,"違う（立春の前に生まれた）","同じ")))</f>
        <v/>
      </c>
      <c r="J66" s="6">
        <f>IF(F66="","",IF(F66=MID("子丑寅卯辰巳午未申酉戌亥",MOD($B$3-4,12)+1,1),"年男・年女",""))</f>
        <v/>
      </c>
    </row>
    <row r="67">
      <c r="A67" s="11" t="n">
        <v>22150</v>
      </c>
      <c r="B67" s="6">
        <f>IF(A67="","",IF(ISNUMBER(A67),IF(A67&lt;10000,"年","日付"),"数値でない"))</f>
        <v/>
      </c>
      <c r="C67" s="7">
        <f>IF(B67="年",A67,IF(B67="日付",YEAR(A67),""))</f>
        <v/>
      </c>
      <c r="D67" s="8">
        <f>IF(B67&lt;&gt;"日付","",IFERROR(VLOOKUP(C67,'3_立春'!$A$5:$B$85,2,FALSE),"表にない年"))</f>
        <v/>
      </c>
      <c r="E67" s="7">
        <f>IF(C67="","",IF(AND($B$2="立春",B67="日付",ISNUMBER(D67)),IF(A67&lt;D67,C67-1,C67),C67))</f>
        <v/>
      </c>
      <c r="F67" s="6">
        <f>IF(E67="","",MID("子丑寅卯辰巳午未申酉戌亥",MOD(E67-4,12)+1,1))</f>
        <v/>
      </c>
      <c r="G67" s="6">
        <f>IF(E67="","",MID("甲乙丙丁戊己庚辛壬癸",MOD(E67-4,10)+1,1)&amp;F67)</f>
        <v/>
      </c>
      <c r="H67" s="6">
        <f>IF(E67="","",INDEX('4_六十干支'!$C$5:$C$64,MOD(E67-4,60)+1))</f>
        <v/>
      </c>
      <c r="I67" s="6">
        <f>IF(B67&lt;&gt;"日付","",IF(NOT(ISNUMBER(D67)),"立春が表にない年",IF(A67&lt;D67,"違う（立春の前に生まれた）","同じ")))</f>
        <v/>
      </c>
      <c r="J67" s="6">
        <f>IF(F67="","",IF(F67=MID("子丑寅卯辰巳午未申酉戌亥",MOD($B$3-4,12)+1,1),"年男・年女",""))</f>
        <v/>
      </c>
    </row>
    <row r="68">
      <c r="A68" s="11" t="n">
        <v>24726</v>
      </c>
      <c r="B68" s="6">
        <f>IF(A68="","",IF(ISNUMBER(A68),IF(A68&lt;10000,"年","日付"),"数値でない"))</f>
        <v/>
      </c>
      <c r="C68" s="7">
        <f>IF(B68="年",A68,IF(B68="日付",YEAR(A68),""))</f>
        <v/>
      </c>
      <c r="D68" s="8">
        <f>IF(B68&lt;&gt;"日付","",IFERROR(VLOOKUP(C68,'3_立春'!$A$5:$B$85,2,FALSE),"表にない年"))</f>
        <v/>
      </c>
      <c r="E68" s="7">
        <f>IF(C68="","",IF(AND($B$2="立春",B68="日付",ISNUMBER(D68)),IF(A68&lt;D68,C68-1,C68),C68))</f>
        <v/>
      </c>
      <c r="F68" s="6">
        <f>IF(E68="","",MID("子丑寅卯辰巳午未申酉戌亥",MOD(E68-4,12)+1,1))</f>
        <v/>
      </c>
      <c r="G68" s="6">
        <f>IF(E68="","",MID("甲乙丙丁戊己庚辛壬癸",MOD(E68-4,10)+1,1)&amp;F68)</f>
        <v/>
      </c>
      <c r="H68" s="6">
        <f>IF(E68="","",INDEX('4_六十干支'!$C$5:$C$64,MOD(E68-4,60)+1))</f>
        <v/>
      </c>
      <c r="I68" s="6">
        <f>IF(B68&lt;&gt;"日付","",IF(NOT(ISNUMBER(D68)),"立春が表にない年",IF(A68&lt;D68,"違う（立春の前に生まれた）","同じ")))</f>
        <v/>
      </c>
      <c r="J68" s="6">
        <f>IF(F68="","",IF(F68=MID("子丑寅卯辰巳午未申酉戌亥",MOD($B$3-4,12)+1,1),"年男・年女",""))</f>
        <v/>
      </c>
    </row>
    <row r="69">
      <c r="A69" s="11" t="n">
        <v>38397</v>
      </c>
      <c r="B69" s="6">
        <f>IF(A69="","",IF(ISNUMBER(A69),IF(A69&lt;10000,"年","日付"),"数値でない"))</f>
        <v/>
      </c>
      <c r="C69" s="7">
        <f>IF(B69="年",A69,IF(B69="日付",YEAR(A69),""))</f>
        <v/>
      </c>
      <c r="D69" s="8">
        <f>IF(B69&lt;&gt;"日付","",IFERROR(VLOOKUP(C69,'3_立春'!$A$5:$B$85,2,FALSE),"表にない年"))</f>
        <v/>
      </c>
      <c r="E69" s="7">
        <f>IF(C69="","",IF(AND($B$2="立春",B69="日付",ISNUMBER(D69)),IF(A69&lt;D69,C69-1,C69),C69))</f>
        <v/>
      </c>
      <c r="F69" s="6">
        <f>IF(E69="","",MID("子丑寅卯辰巳午未申酉戌亥",MOD(E69-4,12)+1,1))</f>
        <v/>
      </c>
      <c r="G69" s="6">
        <f>IF(E69="","",MID("甲乙丙丁戊己庚辛壬癸",MOD(E69-4,10)+1,1)&amp;F69)</f>
        <v/>
      </c>
      <c r="H69" s="6">
        <f>IF(E69="","",INDEX('4_六十干支'!$C$5:$C$64,MOD(E69-4,60)+1))</f>
        <v/>
      </c>
      <c r="I69" s="6">
        <f>IF(B69&lt;&gt;"日付","",IF(NOT(ISNUMBER(D69)),"立春が表にない年",IF(A69&lt;D69,"違う（立春の前に生まれた）","同じ")))</f>
        <v/>
      </c>
      <c r="J69" s="6">
        <f>IF(F69="","",IF(F69=MID("子丑寅卯辰巳午未申酉戌亥",MOD($B$3-4,12)+1,1),"年男・年女",""))</f>
        <v/>
      </c>
    </row>
    <row r="70">
      <c r="A70" s="11" t="n">
        <v>23957</v>
      </c>
      <c r="B70" s="6">
        <f>IF(A70="","",IF(ISNUMBER(A70),IF(A70&lt;10000,"年","日付"),"数値でない"))</f>
        <v/>
      </c>
      <c r="C70" s="7">
        <f>IF(B70="年",A70,IF(B70="日付",YEAR(A70),""))</f>
        <v/>
      </c>
      <c r="D70" s="8">
        <f>IF(B70&lt;&gt;"日付","",IFERROR(VLOOKUP(C70,'3_立春'!$A$5:$B$85,2,FALSE),"表にない年"))</f>
        <v/>
      </c>
      <c r="E70" s="7">
        <f>IF(C70="","",IF(AND($B$2="立春",B70="日付",ISNUMBER(D70)),IF(A70&lt;D70,C70-1,C70),C70))</f>
        <v/>
      </c>
      <c r="F70" s="6">
        <f>IF(E70="","",MID("子丑寅卯辰巳午未申酉戌亥",MOD(E70-4,12)+1,1))</f>
        <v/>
      </c>
      <c r="G70" s="6">
        <f>IF(E70="","",MID("甲乙丙丁戊己庚辛壬癸",MOD(E70-4,10)+1,1)&amp;F70)</f>
        <v/>
      </c>
      <c r="H70" s="6">
        <f>IF(E70="","",INDEX('4_六十干支'!$C$5:$C$64,MOD(E70-4,60)+1))</f>
        <v/>
      </c>
      <c r="I70" s="6">
        <f>IF(B70&lt;&gt;"日付","",IF(NOT(ISNUMBER(D70)),"立春が表にない年",IF(A70&lt;D70,"違う（立春の前に生まれた）","同じ")))</f>
        <v/>
      </c>
      <c r="J70" s="6">
        <f>IF(F70="","",IF(F70=MID("子丑寅卯辰巳午未申酉戌亥",MOD($B$3-4,12)+1,1),"年男・年女",""))</f>
        <v/>
      </c>
    </row>
    <row r="71">
      <c r="A71" s="11" t="n">
        <v>38587</v>
      </c>
      <c r="B71" s="6">
        <f>IF(A71="","",IF(ISNUMBER(A71),IF(A71&lt;10000,"年","日付"),"数値でない"))</f>
        <v/>
      </c>
      <c r="C71" s="7">
        <f>IF(B71="年",A71,IF(B71="日付",YEAR(A71),""))</f>
        <v/>
      </c>
      <c r="D71" s="8">
        <f>IF(B71&lt;&gt;"日付","",IFERROR(VLOOKUP(C71,'3_立春'!$A$5:$B$85,2,FALSE),"表にない年"))</f>
        <v/>
      </c>
      <c r="E71" s="7">
        <f>IF(C71="","",IF(AND($B$2="立春",B71="日付",ISNUMBER(D71)),IF(A71&lt;D71,C71-1,C71),C71))</f>
        <v/>
      </c>
      <c r="F71" s="6">
        <f>IF(E71="","",MID("子丑寅卯辰巳午未申酉戌亥",MOD(E71-4,12)+1,1))</f>
        <v/>
      </c>
      <c r="G71" s="6">
        <f>IF(E71="","",MID("甲乙丙丁戊己庚辛壬癸",MOD(E71-4,10)+1,1)&amp;F71)</f>
        <v/>
      </c>
      <c r="H71" s="6">
        <f>IF(E71="","",INDEX('4_六十干支'!$C$5:$C$64,MOD(E71-4,60)+1))</f>
        <v/>
      </c>
      <c r="I71" s="6">
        <f>IF(B71&lt;&gt;"日付","",IF(NOT(ISNUMBER(D71)),"立春が表にない年",IF(A71&lt;D71,"違う（立春の前に生まれた）","同じ")))</f>
        <v/>
      </c>
      <c r="J71" s="6">
        <f>IF(F71="","",IF(F71=MID("子丑寅卯辰巳午未申酉戌亥",MOD($B$3-4,12)+1,1),"年男・年女",""))</f>
        <v/>
      </c>
    </row>
    <row r="72">
      <c r="A72" s="11" t="n">
        <v>37746</v>
      </c>
      <c r="B72" s="6">
        <f>IF(A72="","",IF(ISNUMBER(A72),IF(A72&lt;10000,"年","日付"),"数値でない"))</f>
        <v/>
      </c>
      <c r="C72" s="7">
        <f>IF(B72="年",A72,IF(B72="日付",YEAR(A72),""))</f>
        <v/>
      </c>
      <c r="D72" s="8">
        <f>IF(B72&lt;&gt;"日付","",IFERROR(VLOOKUP(C72,'3_立春'!$A$5:$B$85,2,FALSE),"表にない年"))</f>
        <v/>
      </c>
      <c r="E72" s="7">
        <f>IF(C72="","",IF(AND($B$2="立春",B72="日付",ISNUMBER(D72)),IF(A72&lt;D72,C72-1,C72),C72))</f>
        <v/>
      </c>
      <c r="F72" s="6">
        <f>IF(E72="","",MID("子丑寅卯辰巳午未申酉戌亥",MOD(E72-4,12)+1,1))</f>
        <v/>
      </c>
      <c r="G72" s="6">
        <f>IF(E72="","",MID("甲乙丙丁戊己庚辛壬癸",MOD(E72-4,10)+1,1)&amp;F72)</f>
        <v/>
      </c>
      <c r="H72" s="6">
        <f>IF(E72="","",INDEX('4_六十干支'!$C$5:$C$64,MOD(E72-4,60)+1))</f>
        <v/>
      </c>
      <c r="I72" s="6">
        <f>IF(B72&lt;&gt;"日付","",IF(NOT(ISNUMBER(D72)),"立春が表にない年",IF(A72&lt;D72,"違う（立春の前に生まれた）","同じ")))</f>
        <v/>
      </c>
      <c r="J72" s="6">
        <f>IF(F72="","",IF(F72=MID("子丑寅卯辰巳午未申酉戌亥",MOD($B$3-4,12)+1,1),"年男・年女",""))</f>
        <v/>
      </c>
    </row>
    <row r="73">
      <c r="A73" s="11" t="n">
        <v>32877</v>
      </c>
      <c r="B73" s="6">
        <f>IF(A73="","",IF(ISNUMBER(A73),IF(A73&lt;10000,"年","日付"),"数値でない"))</f>
        <v/>
      </c>
      <c r="C73" s="7">
        <f>IF(B73="年",A73,IF(B73="日付",YEAR(A73),""))</f>
        <v/>
      </c>
      <c r="D73" s="8">
        <f>IF(B73&lt;&gt;"日付","",IFERROR(VLOOKUP(C73,'3_立春'!$A$5:$B$85,2,FALSE),"表にない年"))</f>
        <v/>
      </c>
      <c r="E73" s="7">
        <f>IF(C73="","",IF(AND($B$2="立春",B73="日付",ISNUMBER(D73)),IF(A73&lt;D73,C73-1,C73),C73))</f>
        <v/>
      </c>
      <c r="F73" s="6">
        <f>IF(E73="","",MID("子丑寅卯辰巳午未申酉戌亥",MOD(E73-4,12)+1,1))</f>
        <v/>
      </c>
      <c r="G73" s="6">
        <f>IF(E73="","",MID("甲乙丙丁戊己庚辛壬癸",MOD(E73-4,10)+1,1)&amp;F73)</f>
        <v/>
      </c>
      <c r="H73" s="6">
        <f>IF(E73="","",INDEX('4_六十干支'!$C$5:$C$64,MOD(E73-4,60)+1))</f>
        <v/>
      </c>
      <c r="I73" s="6">
        <f>IF(B73&lt;&gt;"日付","",IF(NOT(ISNUMBER(D73)),"立春が表にない年",IF(A73&lt;D73,"違う（立春の前に生まれた）","同じ")))</f>
        <v/>
      </c>
      <c r="J73" s="6">
        <f>IF(F73="","",IF(F73=MID("子丑寅卯辰巳午未申酉戌亥",MOD($B$3-4,12)+1,1),"年男・年女",""))</f>
        <v/>
      </c>
    </row>
    <row r="74">
      <c r="A74" s="11" t="n">
        <v>33950</v>
      </c>
      <c r="B74" s="6">
        <f>IF(A74="","",IF(ISNUMBER(A74),IF(A74&lt;10000,"年","日付"),"数値でない"))</f>
        <v/>
      </c>
      <c r="C74" s="7">
        <f>IF(B74="年",A74,IF(B74="日付",YEAR(A74),""))</f>
        <v/>
      </c>
      <c r="D74" s="8">
        <f>IF(B74&lt;&gt;"日付","",IFERROR(VLOOKUP(C74,'3_立春'!$A$5:$B$85,2,FALSE),"表にない年"))</f>
        <v/>
      </c>
      <c r="E74" s="7">
        <f>IF(C74="","",IF(AND($B$2="立春",B74="日付",ISNUMBER(D74)),IF(A74&lt;D74,C74-1,C74),C74))</f>
        <v/>
      </c>
      <c r="F74" s="6">
        <f>IF(E74="","",MID("子丑寅卯辰巳午未申酉戌亥",MOD(E74-4,12)+1,1))</f>
        <v/>
      </c>
      <c r="G74" s="6">
        <f>IF(E74="","",MID("甲乙丙丁戊己庚辛壬癸",MOD(E74-4,10)+1,1)&amp;F74)</f>
        <v/>
      </c>
      <c r="H74" s="6">
        <f>IF(E74="","",INDEX('4_六十干支'!$C$5:$C$64,MOD(E74-4,60)+1))</f>
        <v/>
      </c>
      <c r="I74" s="6">
        <f>IF(B74&lt;&gt;"日付","",IF(NOT(ISNUMBER(D74)),"立春が表にない年",IF(A74&lt;D74,"違う（立春の前に生まれた）","同じ")))</f>
        <v/>
      </c>
      <c r="J74" s="6">
        <f>IF(F74="","",IF(F74=MID("子丑寅卯辰巳午未申酉戌亥",MOD($B$3-4,12)+1,1),"年男・年女",""))</f>
        <v/>
      </c>
    </row>
    <row r="75">
      <c r="A75" s="11" t="n">
        <v>26604</v>
      </c>
      <c r="B75" s="6">
        <f>IF(A75="","",IF(ISNUMBER(A75),IF(A75&lt;10000,"年","日付"),"数値でない"))</f>
        <v/>
      </c>
      <c r="C75" s="7">
        <f>IF(B75="年",A75,IF(B75="日付",YEAR(A75),""))</f>
        <v/>
      </c>
      <c r="D75" s="8">
        <f>IF(B75&lt;&gt;"日付","",IFERROR(VLOOKUP(C75,'3_立春'!$A$5:$B$85,2,FALSE),"表にない年"))</f>
        <v/>
      </c>
      <c r="E75" s="7">
        <f>IF(C75="","",IF(AND($B$2="立春",B75="日付",ISNUMBER(D75)),IF(A75&lt;D75,C75-1,C75),C75))</f>
        <v/>
      </c>
      <c r="F75" s="6">
        <f>IF(E75="","",MID("子丑寅卯辰巳午未申酉戌亥",MOD(E75-4,12)+1,1))</f>
        <v/>
      </c>
      <c r="G75" s="6">
        <f>IF(E75="","",MID("甲乙丙丁戊己庚辛壬癸",MOD(E75-4,10)+1,1)&amp;F75)</f>
        <v/>
      </c>
      <c r="H75" s="6">
        <f>IF(E75="","",INDEX('4_六十干支'!$C$5:$C$64,MOD(E75-4,60)+1))</f>
        <v/>
      </c>
      <c r="I75" s="6">
        <f>IF(B75&lt;&gt;"日付","",IF(NOT(ISNUMBER(D75)),"立春が表にない年",IF(A75&lt;D75,"違う（立春の前に生まれた）","同じ")))</f>
        <v/>
      </c>
      <c r="J75" s="6">
        <f>IF(F75="","",IF(F75=MID("子丑寅卯辰巳午未申酉戌亥",MOD($B$3-4,12)+1,1),"年男・年女",""))</f>
        <v/>
      </c>
    </row>
    <row r="76">
      <c r="A76" s="11" t="n">
        <v>29840</v>
      </c>
      <c r="B76" s="6">
        <f>IF(A76="","",IF(ISNUMBER(A76),IF(A76&lt;10000,"年","日付"),"数値でない"))</f>
        <v/>
      </c>
      <c r="C76" s="7">
        <f>IF(B76="年",A76,IF(B76="日付",YEAR(A76),""))</f>
        <v/>
      </c>
      <c r="D76" s="8">
        <f>IF(B76&lt;&gt;"日付","",IFERROR(VLOOKUP(C76,'3_立春'!$A$5:$B$85,2,FALSE),"表にない年"))</f>
        <v/>
      </c>
      <c r="E76" s="7">
        <f>IF(C76="","",IF(AND($B$2="立春",B76="日付",ISNUMBER(D76)),IF(A76&lt;D76,C76-1,C76),C76))</f>
        <v/>
      </c>
      <c r="F76" s="6">
        <f>IF(E76="","",MID("子丑寅卯辰巳午未申酉戌亥",MOD(E76-4,12)+1,1))</f>
        <v/>
      </c>
      <c r="G76" s="6">
        <f>IF(E76="","",MID("甲乙丙丁戊己庚辛壬癸",MOD(E76-4,10)+1,1)&amp;F76)</f>
        <v/>
      </c>
      <c r="H76" s="6">
        <f>IF(E76="","",INDEX('4_六十干支'!$C$5:$C$64,MOD(E76-4,60)+1))</f>
        <v/>
      </c>
      <c r="I76" s="6">
        <f>IF(B76&lt;&gt;"日付","",IF(NOT(ISNUMBER(D76)),"立春が表にない年",IF(A76&lt;D76,"違う（立春の前に生まれた）","同じ")))</f>
        <v/>
      </c>
      <c r="J76" s="6">
        <f>IF(F76="","",IF(F76=MID("子丑寅卯辰巳午未申酉戌亥",MOD($B$3-4,12)+1,1),"年男・年女",""))</f>
        <v/>
      </c>
    </row>
    <row r="77">
      <c r="A77" s="11" t="n">
        <v>23038</v>
      </c>
      <c r="B77" s="6">
        <f>IF(A77="","",IF(ISNUMBER(A77),IF(A77&lt;10000,"年","日付"),"数値でない"))</f>
        <v/>
      </c>
      <c r="C77" s="7">
        <f>IF(B77="年",A77,IF(B77="日付",YEAR(A77),""))</f>
        <v/>
      </c>
      <c r="D77" s="8">
        <f>IF(B77&lt;&gt;"日付","",IFERROR(VLOOKUP(C77,'3_立春'!$A$5:$B$85,2,FALSE),"表にない年"))</f>
        <v/>
      </c>
      <c r="E77" s="7">
        <f>IF(C77="","",IF(AND($B$2="立春",B77="日付",ISNUMBER(D77)),IF(A77&lt;D77,C77-1,C77),C77))</f>
        <v/>
      </c>
      <c r="F77" s="6">
        <f>IF(E77="","",MID("子丑寅卯辰巳午未申酉戌亥",MOD(E77-4,12)+1,1))</f>
        <v/>
      </c>
      <c r="G77" s="6">
        <f>IF(E77="","",MID("甲乙丙丁戊己庚辛壬癸",MOD(E77-4,10)+1,1)&amp;F77)</f>
        <v/>
      </c>
      <c r="H77" s="6">
        <f>IF(E77="","",INDEX('4_六十干支'!$C$5:$C$64,MOD(E77-4,60)+1))</f>
        <v/>
      </c>
      <c r="I77" s="6">
        <f>IF(B77&lt;&gt;"日付","",IF(NOT(ISNUMBER(D77)),"立春が表にない年",IF(A77&lt;D77,"違う（立春の前に生まれた）","同じ")))</f>
        <v/>
      </c>
      <c r="J77" s="6">
        <f>IF(F77="","",IF(F77=MID("子丑寅卯辰巳午未申酉戌亥",MOD($B$3-4,12)+1,1),"年男・年女",""))</f>
        <v/>
      </c>
    </row>
    <row r="78">
      <c r="A78" s="11" t="n">
        <v>34753</v>
      </c>
      <c r="B78" s="6">
        <f>IF(A78="","",IF(ISNUMBER(A78),IF(A78&lt;10000,"年","日付"),"数値でない"))</f>
        <v/>
      </c>
      <c r="C78" s="7">
        <f>IF(B78="年",A78,IF(B78="日付",YEAR(A78),""))</f>
        <v/>
      </c>
      <c r="D78" s="8">
        <f>IF(B78&lt;&gt;"日付","",IFERROR(VLOOKUP(C78,'3_立春'!$A$5:$B$85,2,FALSE),"表にない年"))</f>
        <v/>
      </c>
      <c r="E78" s="7">
        <f>IF(C78="","",IF(AND($B$2="立春",B78="日付",ISNUMBER(D78)),IF(A78&lt;D78,C78-1,C78),C78))</f>
        <v/>
      </c>
      <c r="F78" s="6">
        <f>IF(E78="","",MID("子丑寅卯辰巳午未申酉戌亥",MOD(E78-4,12)+1,1))</f>
        <v/>
      </c>
      <c r="G78" s="6">
        <f>IF(E78="","",MID("甲乙丙丁戊己庚辛壬癸",MOD(E78-4,10)+1,1)&amp;F78)</f>
        <v/>
      </c>
      <c r="H78" s="6">
        <f>IF(E78="","",INDEX('4_六十干支'!$C$5:$C$64,MOD(E78-4,60)+1))</f>
        <v/>
      </c>
      <c r="I78" s="6">
        <f>IF(B78&lt;&gt;"日付","",IF(NOT(ISNUMBER(D78)),"立春が表にない年",IF(A78&lt;D78,"違う（立春の前に生まれた）","同じ")))</f>
        <v/>
      </c>
      <c r="J78" s="6">
        <f>IF(F78="","",IF(F78=MID("子丑寅卯辰巳午未申酉戌亥",MOD($B$3-4,12)+1,1),"年男・年女",""))</f>
        <v/>
      </c>
    </row>
    <row r="79">
      <c r="A79" s="11" t="n">
        <v>24523</v>
      </c>
      <c r="B79" s="6">
        <f>IF(A79="","",IF(ISNUMBER(A79),IF(A79&lt;10000,"年","日付"),"数値でない"))</f>
        <v/>
      </c>
      <c r="C79" s="7">
        <f>IF(B79="年",A79,IF(B79="日付",YEAR(A79),""))</f>
        <v/>
      </c>
      <c r="D79" s="8">
        <f>IF(B79&lt;&gt;"日付","",IFERROR(VLOOKUP(C79,'3_立春'!$A$5:$B$85,2,FALSE),"表にない年"))</f>
        <v/>
      </c>
      <c r="E79" s="7">
        <f>IF(C79="","",IF(AND($B$2="立春",B79="日付",ISNUMBER(D79)),IF(A79&lt;D79,C79-1,C79),C79))</f>
        <v/>
      </c>
      <c r="F79" s="6">
        <f>IF(E79="","",MID("子丑寅卯辰巳午未申酉戌亥",MOD(E79-4,12)+1,1))</f>
        <v/>
      </c>
      <c r="G79" s="6">
        <f>IF(E79="","",MID("甲乙丙丁戊己庚辛壬癸",MOD(E79-4,10)+1,1)&amp;F79)</f>
        <v/>
      </c>
      <c r="H79" s="6">
        <f>IF(E79="","",INDEX('4_六十干支'!$C$5:$C$64,MOD(E79-4,60)+1))</f>
        <v/>
      </c>
      <c r="I79" s="6">
        <f>IF(B79&lt;&gt;"日付","",IF(NOT(ISNUMBER(D79)),"立春が表にない年",IF(A79&lt;D79,"違う（立春の前に生まれた）","同じ")))</f>
        <v/>
      </c>
      <c r="J79" s="6">
        <f>IF(F79="","",IF(F79=MID("子丑寅卯辰巳午未申酉戌亥",MOD($B$3-4,12)+1,1),"年男・年女",""))</f>
        <v/>
      </c>
    </row>
    <row r="80">
      <c r="A80" s="11" t="n">
        <v>23381</v>
      </c>
      <c r="B80" s="6">
        <f>IF(A80="","",IF(ISNUMBER(A80),IF(A80&lt;10000,"年","日付"),"数値でない"))</f>
        <v/>
      </c>
      <c r="C80" s="7">
        <f>IF(B80="年",A80,IF(B80="日付",YEAR(A80),""))</f>
        <v/>
      </c>
      <c r="D80" s="8">
        <f>IF(B80&lt;&gt;"日付","",IFERROR(VLOOKUP(C80,'3_立春'!$A$5:$B$85,2,FALSE),"表にない年"))</f>
        <v/>
      </c>
      <c r="E80" s="7">
        <f>IF(C80="","",IF(AND($B$2="立春",B80="日付",ISNUMBER(D80)),IF(A80&lt;D80,C80-1,C80),C80))</f>
        <v/>
      </c>
      <c r="F80" s="6">
        <f>IF(E80="","",MID("子丑寅卯辰巳午未申酉戌亥",MOD(E80-4,12)+1,1))</f>
        <v/>
      </c>
      <c r="G80" s="6">
        <f>IF(E80="","",MID("甲乙丙丁戊己庚辛壬癸",MOD(E80-4,10)+1,1)&amp;F80)</f>
        <v/>
      </c>
      <c r="H80" s="6">
        <f>IF(E80="","",INDEX('4_六十干支'!$C$5:$C$64,MOD(E80-4,60)+1))</f>
        <v/>
      </c>
      <c r="I80" s="6">
        <f>IF(B80&lt;&gt;"日付","",IF(NOT(ISNUMBER(D80)),"立春が表にない年",IF(A80&lt;D80,"違う（立春の前に生まれた）","同じ")))</f>
        <v/>
      </c>
      <c r="J80" s="6">
        <f>IF(F80="","",IF(F80=MID("子丑寅卯辰巳午未申酉戌亥",MOD($B$3-4,12)+1,1),"年男・年女",""))</f>
        <v/>
      </c>
    </row>
    <row r="81">
      <c r="A81" s="11" t="n">
        <v>37878</v>
      </c>
      <c r="B81" s="6">
        <f>IF(A81="","",IF(ISNUMBER(A81),IF(A81&lt;10000,"年","日付"),"数値でない"))</f>
        <v/>
      </c>
      <c r="C81" s="7">
        <f>IF(B81="年",A81,IF(B81="日付",YEAR(A81),""))</f>
        <v/>
      </c>
      <c r="D81" s="8">
        <f>IF(B81&lt;&gt;"日付","",IFERROR(VLOOKUP(C81,'3_立春'!$A$5:$B$85,2,FALSE),"表にない年"))</f>
        <v/>
      </c>
      <c r="E81" s="7">
        <f>IF(C81="","",IF(AND($B$2="立春",B81="日付",ISNUMBER(D81)),IF(A81&lt;D81,C81-1,C81),C81))</f>
        <v/>
      </c>
      <c r="F81" s="6">
        <f>IF(E81="","",MID("子丑寅卯辰巳午未申酉戌亥",MOD(E81-4,12)+1,1))</f>
        <v/>
      </c>
      <c r="G81" s="6">
        <f>IF(E81="","",MID("甲乙丙丁戊己庚辛壬癸",MOD(E81-4,10)+1,1)&amp;F81)</f>
        <v/>
      </c>
      <c r="H81" s="6">
        <f>IF(E81="","",INDEX('4_六十干支'!$C$5:$C$64,MOD(E81-4,60)+1))</f>
        <v/>
      </c>
      <c r="I81" s="6">
        <f>IF(B81&lt;&gt;"日付","",IF(NOT(ISNUMBER(D81)),"立春が表にない年",IF(A81&lt;D81,"違う（立春の前に生まれた）","同じ")))</f>
        <v/>
      </c>
      <c r="J81" s="6">
        <f>IF(F81="","",IF(F81=MID("子丑寅卯辰巳午未申酉戌亥",MOD($B$3-4,12)+1,1),"年男・年女",""))</f>
        <v/>
      </c>
    </row>
    <row r="82">
      <c r="A82" s="11" t="n">
        <v>36908</v>
      </c>
      <c r="B82" s="6">
        <f>IF(A82="","",IF(ISNUMBER(A82),IF(A82&lt;10000,"年","日付"),"数値でない"))</f>
        <v/>
      </c>
      <c r="C82" s="7">
        <f>IF(B82="年",A82,IF(B82="日付",YEAR(A82),""))</f>
        <v/>
      </c>
      <c r="D82" s="8">
        <f>IF(B82&lt;&gt;"日付","",IFERROR(VLOOKUP(C82,'3_立春'!$A$5:$B$85,2,FALSE),"表にない年"))</f>
        <v/>
      </c>
      <c r="E82" s="7">
        <f>IF(C82="","",IF(AND($B$2="立春",B82="日付",ISNUMBER(D82)),IF(A82&lt;D82,C82-1,C82),C82))</f>
        <v/>
      </c>
      <c r="F82" s="6">
        <f>IF(E82="","",MID("子丑寅卯辰巳午未申酉戌亥",MOD(E82-4,12)+1,1))</f>
        <v/>
      </c>
      <c r="G82" s="6">
        <f>IF(E82="","",MID("甲乙丙丁戊己庚辛壬癸",MOD(E82-4,10)+1,1)&amp;F82)</f>
        <v/>
      </c>
      <c r="H82" s="6">
        <f>IF(E82="","",INDEX('4_六十干支'!$C$5:$C$64,MOD(E82-4,60)+1))</f>
        <v/>
      </c>
      <c r="I82" s="6">
        <f>IF(B82&lt;&gt;"日付","",IF(NOT(ISNUMBER(D82)),"立春が表にない年",IF(A82&lt;D82,"違う（立春の前に生まれた）","同じ")))</f>
        <v/>
      </c>
      <c r="J82" s="6">
        <f>IF(F82="","",IF(F82=MID("子丑寅卯辰巳午未申酉戌亥",MOD($B$3-4,12)+1,1),"年男・年女",""))</f>
        <v/>
      </c>
    </row>
    <row r="83">
      <c r="A83" s="11" t="n">
        <v>36470</v>
      </c>
      <c r="B83" s="6">
        <f>IF(A83="","",IF(ISNUMBER(A83),IF(A83&lt;10000,"年","日付"),"数値でない"))</f>
        <v/>
      </c>
      <c r="C83" s="7">
        <f>IF(B83="年",A83,IF(B83="日付",YEAR(A83),""))</f>
        <v/>
      </c>
      <c r="D83" s="8">
        <f>IF(B83&lt;&gt;"日付","",IFERROR(VLOOKUP(C83,'3_立春'!$A$5:$B$85,2,FALSE),"表にない年"))</f>
        <v/>
      </c>
      <c r="E83" s="7">
        <f>IF(C83="","",IF(AND($B$2="立春",B83="日付",ISNUMBER(D83)),IF(A83&lt;D83,C83-1,C83),C83))</f>
        <v/>
      </c>
      <c r="F83" s="6">
        <f>IF(E83="","",MID("子丑寅卯辰巳午未申酉戌亥",MOD(E83-4,12)+1,1))</f>
        <v/>
      </c>
      <c r="G83" s="6">
        <f>IF(E83="","",MID("甲乙丙丁戊己庚辛壬癸",MOD(E83-4,10)+1,1)&amp;F83)</f>
        <v/>
      </c>
      <c r="H83" s="6">
        <f>IF(E83="","",INDEX('4_六十干支'!$C$5:$C$64,MOD(E83-4,60)+1))</f>
        <v/>
      </c>
      <c r="I83" s="6">
        <f>IF(B83&lt;&gt;"日付","",IF(NOT(ISNUMBER(D83)),"立春が表にない年",IF(A83&lt;D83,"違う（立春の前に生まれた）","同じ")))</f>
        <v/>
      </c>
      <c r="J83" s="6">
        <f>IF(F83="","",IF(F83=MID("子丑寅卯辰巳午未申酉戌亥",MOD($B$3-4,12)+1,1),"年男・年女",""))</f>
        <v/>
      </c>
    </row>
    <row r="84">
      <c r="A84" s="11" t="n">
        <v>24510</v>
      </c>
      <c r="B84" s="6">
        <f>IF(A84="","",IF(ISNUMBER(A84),IF(A84&lt;10000,"年","日付"),"数値でない"))</f>
        <v/>
      </c>
      <c r="C84" s="7">
        <f>IF(B84="年",A84,IF(B84="日付",YEAR(A84),""))</f>
        <v/>
      </c>
      <c r="D84" s="8">
        <f>IF(B84&lt;&gt;"日付","",IFERROR(VLOOKUP(C84,'3_立春'!$A$5:$B$85,2,FALSE),"表にない年"))</f>
        <v/>
      </c>
      <c r="E84" s="7">
        <f>IF(C84="","",IF(AND($B$2="立春",B84="日付",ISNUMBER(D84)),IF(A84&lt;D84,C84-1,C84),C84))</f>
        <v/>
      </c>
      <c r="F84" s="6">
        <f>IF(E84="","",MID("子丑寅卯辰巳午未申酉戌亥",MOD(E84-4,12)+1,1))</f>
        <v/>
      </c>
      <c r="G84" s="6">
        <f>IF(E84="","",MID("甲乙丙丁戊己庚辛壬癸",MOD(E84-4,10)+1,1)&amp;F84)</f>
        <v/>
      </c>
      <c r="H84" s="6">
        <f>IF(E84="","",INDEX('4_六十干支'!$C$5:$C$64,MOD(E84-4,60)+1))</f>
        <v/>
      </c>
      <c r="I84" s="6">
        <f>IF(B84&lt;&gt;"日付","",IF(NOT(ISNUMBER(D84)),"立春が表にない年",IF(A84&lt;D84,"違う（立春の前に生まれた）","同じ")))</f>
        <v/>
      </c>
      <c r="J84" s="6">
        <f>IF(F84="","",IF(F84=MID("子丑寅卯辰巳午未申酉戌亥",MOD($B$3-4,12)+1,1),"年男・年女",""))</f>
        <v/>
      </c>
    </row>
    <row r="85">
      <c r="A85" s="11" t="n">
        <v>32280</v>
      </c>
      <c r="B85" s="6">
        <f>IF(A85="","",IF(ISNUMBER(A85),IF(A85&lt;10000,"年","日付"),"数値でない"))</f>
        <v/>
      </c>
      <c r="C85" s="7">
        <f>IF(B85="年",A85,IF(B85="日付",YEAR(A85),""))</f>
        <v/>
      </c>
      <c r="D85" s="8">
        <f>IF(B85&lt;&gt;"日付","",IFERROR(VLOOKUP(C85,'3_立春'!$A$5:$B$85,2,FALSE),"表にない年"))</f>
        <v/>
      </c>
      <c r="E85" s="7">
        <f>IF(C85="","",IF(AND($B$2="立春",B85="日付",ISNUMBER(D85)),IF(A85&lt;D85,C85-1,C85),C85))</f>
        <v/>
      </c>
      <c r="F85" s="6">
        <f>IF(E85="","",MID("子丑寅卯辰巳午未申酉戌亥",MOD(E85-4,12)+1,1))</f>
        <v/>
      </c>
      <c r="G85" s="6">
        <f>IF(E85="","",MID("甲乙丙丁戊己庚辛壬癸",MOD(E85-4,10)+1,1)&amp;F85)</f>
        <v/>
      </c>
      <c r="H85" s="6">
        <f>IF(E85="","",INDEX('4_六十干支'!$C$5:$C$64,MOD(E85-4,60)+1))</f>
        <v/>
      </c>
      <c r="I85" s="6">
        <f>IF(B85&lt;&gt;"日付","",IF(NOT(ISNUMBER(D85)),"立春が表にない年",IF(A85&lt;D85,"違う（立春の前に生まれた）","同じ")))</f>
        <v/>
      </c>
      <c r="J85" s="6">
        <f>IF(F85="","",IF(F85=MID("子丑寅卯辰巳午未申酉戌亥",MOD($B$3-4,12)+1,1),"年男・年女",""))</f>
        <v/>
      </c>
    </row>
    <row r="86">
      <c r="A86" s="11" t="n">
        <v>34292</v>
      </c>
      <c r="B86" s="6">
        <f>IF(A86="","",IF(ISNUMBER(A86),IF(A86&lt;10000,"年","日付"),"数値でない"))</f>
        <v/>
      </c>
      <c r="C86" s="7">
        <f>IF(B86="年",A86,IF(B86="日付",YEAR(A86),""))</f>
        <v/>
      </c>
      <c r="D86" s="8">
        <f>IF(B86&lt;&gt;"日付","",IFERROR(VLOOKUP(C86,'3_立春'!$A$5:$B$85,2,FALSE),"表にない年"))</f>
        <v/>
      </c>
      <c r="E86" s="7">
        <f>IF(C86="","",IF(AND($B$2="立春",B86="日付",ISNUMBER(D86)),IF(A86&lt;D86,C86-1,C86),C86))</f>
        <v/>
      </c>
      <c r="F86" s="6">
        <f>IF(E86="","",MID("子丑寅卯辰巳午未申酉戌亥",MOD(E86-4,12)+1,1))</f>
        <v/>
      </c>
      <c r="G86" s="6">
        <f>IF(E86="","",MID("甲乙丙丁戊己庚辛壬癸",MOD(E86-4,10)+1,1)&amp;F86)</f>
        <v/>
      </c>
      <c r="H86" s="6">
        <f>IF(E86="","",INDEX('4_六十干支'!$C$5:$C$64,MOD(E86-4,60)+1))</f>
        <v/>
      </c>
      <c r="I86" s="6">
        <f>IF(B86&lt;&gt;"日付","",IF(NOT(ISNUMBER(D86)),"立春が表にない年",IF(A86&lt;D86,"違う（立春の前に生まれた）","同じ")))</f>
        <v/>
      </c>
      <c r="J86" s="6">
        <f>IF(F86="","",IF(F86=MID("子丑寅卯辰巳午未申酉戌亥",MOD($B$3-4,12)+1,1),"年男・年女",""))</f>
        <v/>
      </c>
    </row>
    <row r="87">
      <c r="A87" s="11" t="n">
        <v>23558</v>
      </c>
      <c r="B87" s="6">
        <f>IF(A87="","",IF(ISNUMBER(A87),IF(A87&lt;10000,"年","日付"),"数値でない"))</f>
        <v/>
      </c>
      <c r="C87" s="7">
        <f>IF(B87="年",A87,IF(B87="日付",YEAR(A87),""))</f>
        <v/>
      </c>
      <c r="D87" s="8">
        <f>IF(B87&lt;&gt;"日付","",IFERROR(VLOOKUP(C87,'3_立春'!$A$5:$B$85,2,FALSE),"表にない年"))</f>
        <v/>
      </c>
      <c r="E87" s="7">
        <f>IF(C87="","",IF(AND($B$2="立春",B87="日付",ISNUMBER(D87)),IF(A87&lt;D87,C87-1,C87),C87))</f>
        <v/>
      </c>
      <c r="F87" s="6">
        <f>IF(E87="","",MID("子丑寅卯辰巳午未申酉戌亥",MOD(E87-4,12)+1,1))</f>
        <v/>
      </c>
      <c r="G87" s="6">
        <f>IF(E87="","",MID("甲乙丙丁戊己庚辛壬癸",MOD(E87-4,10)+1,1)&amp;F87)</f>
        <v/>
      </c>
      <c r="H87" s="6">
        <f>IF(E87="","",INDEX('4_六十干支'!$C$5:$C$64,MOD(E87-4,60)+1))</f>
        <v/>
      </c>
      <c r="I87" s="6">
        <f>IF(B87&lt;&gt;"日付","",IF(NOT(ISNUMBER(D87)),"立春が表にない年",IF(A87&lt;D87,"違う（立春の前に生まれた）","同じ")))</f>
        <v/>
      </c>
      <c r="J87" s="6">
        <f>IF(F87="","",IF(F87=MID("子丑寅卯辰巳午未申酉戌亥",MOD($B$3-4,12)+1,1),"年男・年女",""))</f>
        <v/>
      </c>
    </row>
    <row r="88">
      <c r="A88" s="11" t="n">
        <v>30066</v>
      </c>
      <c r="B88" s="6">
        <f>IF(A88="","",IF(ISNUMBER(A88),IF(A88&lt;10000,"年","日付"),"数値でない"))</f>
        <v/>
      </c>
      <c r="C88" s="7">
        <f>IF(B88="年",A88,IF(B88="日付",YEAR(A88),""))</f>
        <v/>
      </c>
      <c r="D88" s="8">
        <f>IF(B88&lt;&gt;"日付","",IFERROR(VLOOKUP(C88,'3_立春'!$A$5:$B$85,2,FALSE),"表にない年"))</f>
        <v/>
      </c>
      <c r="E88" s="7">
        <f>IF(C88="","",IF(AND($B$2="立春",B88="日付",ISNUMBER(D88)),IF(A88&lt;D88,C88-1,C88),C88))</f>
        <v/>
      </c>
      <c r="F88" s="6">
        <f>IF(E88="","",MID("子丑寅卯辰巳午未申酉戌亥",MOD(E88-4,12)+1,1))</f>
        <v/>
      </c>
      <c r="G88" s="6">
        <f>IF(E88="","",MID("甲乙丙丁戊己庚辛壬癸",MOD(E88-4,10)+1,1)&amp;F88)</f>
        <v/>
      </c>
      <c r="H88" s="6">
        <f>IF(E88="","",INDEX('4_六十干支'!$C$5:$C$64,MOD(E88-4,60)+1))</f>
        <v/>
      </c>
      <c r="I88" s="6">
        <f>IF(B88&lt;&gt;"日付","",IF(NOT(ISNUMBER(D88)),"立春が表にない年",IF(A88&lt;D88,"違う（立春の前に生まれた）","同じ")))</f>
        <v/>
      </c>
      <c r="J88" s="6">
        <f>IF(F88="","",IF(F88=MID("子丑寅卯辰巳午未申酉戌亥",MOD($B$3-4,12)+1,1),"年男・年女",""))</f>
        <v/>
      </c>
    </row>
    <row r="89">
      <c r="A89" s="11" t="n">
        <v>32209</v>
      </c>
      <c r="B89" s="6">
        <f>IF(A89="","",IF(ISNUMBER(A89),IF(A89&lt;10000,"年","日付"),"数値でない"))</f>
        <v/>
      </c>
      <c r="C89" s="7">
        <f>IF(B89="年",A89,IF(B89="日付",YEAR(A89),""))</f>
        <v/>
      </c>
      <c r="D89" s="8">
        <f>IF(B89&lt;&gt;"日付","",IFERROR(VLOOKUP(C89,'3_立春'!$A$5:$B$85,2,FALSE),"表にない年"))</f>
        <v/>
      </c>
      <c r="E89" s="7">
        <f>IF(C89="","",IF(AND($B$2="立春",B89="日付",ISNUMBER(D89)),IF(A89&lt;D89,C89-1,C89),C89))</f>
        <v/>
      </c>
      <c r="F89" s="6">
        <f>IF(E89="","",MID("子丑寅卯辰巳午未申酉戌亥",MOD(E89-4,12)+1,1))</f>
        <v/>
      </c>
      <c r="G89" s="6">
        <f>IF(E89="","",MID("甲乙丙丁戊己庚辛壬癸",MOD(E89-4,10)+1,1)&amp;F89)</f>
        <v/>
      </c>
      <c r="H89" s="6">
        <f>IF(E89="","",INDEX('4_六十干支'!$C$5:$C$64,MOD(E89-4,60)+1))</f>
        <v/>
      </c>
      <c r="I89" s="6">
        <f>IF(B89&lt;&gt;"日付","",IF(NOT(ISNUMBER(D89)),"立春が表にない年",IF(A89&lt;D89,"違う（立春の前に生まれた）","同じ")))</f>
        <v/>
      </c>
      <c r="J89" s="6">
        <f>IF(F89="","",IF(F89=MID("子丑寅卯辰巳午未申酉戌亥",MOD($B$3-4,12)+1,1),"年男・年女",""))</f>
        <v/>
      </c>
    </row>
    <row r="90">
      <c r="A90" s="11" t="n">
        <v>35268</v>
      </c>
      <c r="B90" s="6">
        <f>IF(A90="","",IF(ISNUMBER(A90),IF(A90&lt;10000,"年","日付"),"数値でない"))</f>
        <v/>
      </c>
      <c r="C90" s="7">
        <f>IF(B90="年",A90,IF(B90="日付",YEAR(A90),""))</f>
        <v/>
      </c>
      <c r="D90" s="8">
        <f>IF(B90&lt;&gt;"日付","",IFERROR(VLOOKUP(C90,'3_立春'!$A$5:$B$85,2,FALSE),"表にない年"))</f>
        <v/>
      </c>
      <c r="E90" s="7">
        <f>IF(C90="","",IF(AND($B$2="立春",B90="日付",ISNUMBER(D90)),IF(A90&lt;D90,C90-1,C90),C90))</f>
        <v/>
      </c>
      <c r="F90" s="6">
        <f>IF(E90="","",MID("子丑寅卯辰巳午未申酉戌亥",MOD(E90-4,12)+1,1))</f>
        <v/>
      </c>
      <c r="G90" s="6">
        <f>IF(E90="","",MID("甲乙丙丁戊己庚辛壬癸",MOD(E90-4,10)+1,1)&amp;F90)</f>
        <v/>
      </c>
      <c r="H90" s="6">
        <f>IF(E90="","",INDEX('4_六十干支'!$C$5:$C$64,MOD(E90-4,60)+1))</f>
        <v/>
      </c>
      <c r="I90" s="6">
        <f>IF(B90&lt;&gt;"日付","",IF(NOT(ISNUMBER(D90)),"立春が表にない年",IF(A90&lt;D90,"違う（立春の前に生まれた）","同じ")))</f>
        <v/>
      </c>
      <c r="J90" s="6">
        <f>IF(F90="","",IF(F90=MID("子丑寅卯辰巳午未申酉戌亥",MOD($B$3-4,12)+1,1),"年男・年女",""))</f>
        <v/>
      </c>
    </row>
    <row r="91">
      <c r="A91" s="11" t="n">
        <v>37189</v>
      </c>
      <c r="B91" s="6">
        <f>IF(A91="","",IF(ISNUMBER(A91),IF(A91&lt;10000,"年","日付"),"数値でない"))</f>
        <v/>
      </c>
      <c r="C91" s="7">
        <f>IF(B91="年",A91,IF(B91="日付",YEAR(A91),""))</f>
        <v/>
      </c>
      <c r="D91" s="8">
        <f>IF(B91&lt;&gt;"日付","",IFERROR(VLOOKUP(C91,'3_立春'!$A$5:$B$85,2,FALSE),"表にない年"))</f>
        <v/>
      </c>
      <c r="E91" s="7">
        <f>IF(C91="","",IF(AND($B$2="立春",B91="日付",ISNUMBER(D91)),IF(A91&lt;D91,C91-1,C91),C91))</f>
        <v/>
      </c>
      <c r="F91" s="6">
        <f>IF(E91="","",MID("子丑寅卯辰巳午未申酉戌亥",MOD(E91-4,12)+1,1))</f>
        <v/>
      </c>
      <c r="G91" s="6">
        <f>IF(E91="","",MID("甲乙丙丁戊己庚辛壬癸",MOD(E91-4,10)+1,1)&amp;F91)</f>
        <v/>
      </c>
      <c r="H91" s="6">
        <f>IF(E91="","",INDEX('4_六十干支'!$C$5:$C$64,MOD(E91-4,60)+1))</f>
        <v/>
      </c>
      <c r="I91" s="6">
        <f>IF(B91&lt;&gt;"日付","",IF(NOT(ISNUMBER(D91)),"立春が表にない年",IF(A91&lt;D91,"違う（立春の前に生まれた）","同じ")))</f>
        <v/>
      </c>
      <c r="J91" s="6">
        <f>IF(F91="","",IF(F91=MID("子丑寅卯辰巳午未申酉戌亥",MOD($B$3-4,12)+1,1),"年男・年女",""))</f>
        <v/>
      </c>
    </row>
    <row r="92">
      <c r="A92" s="11" t="n">
        <v>27558</v>
      </c>
      <c r="B92" s="6">
        <f>IF(A92="","",IF(ISNUMBER(A92),IF(A92&lt;10000,"年","日付"),"数値でない"))</f>
        <v/>
      </c>
      <c r="C92" s="7">
        <f>IF(B92="年",A92,IF(B92="日付",YEAR(A92),""))</f>
        <v/>
      </c>
      <c r="D92" s="8">
        <f>IF(B92&lt;&gt;"日付","",IFERROR(VLOOKUP(C92,'3_立春'!$A$5:$B$85,2,FALSE),"表にない年"))</f>
        <v/>
      </c>
      <c r="E92" s="7">
        <f>IF(C92="","",IF(AND($B$2="立春",B92="日付",ISNUMBER(D92)),IF(A92&lt;D92,C92-1,C92),C92))</f>
        <v/>
      </c>
      <c r="F92" s="6">
        <f>IF(E92="","",MID("子丑寅卯辰巳午未申酉戌亥",MOD(E92-4,12)+1,1))</f>
        <v/>
      </c>
      <c r="G92" s="6">
        <f>IF(E92="","",MID("甲乙丙丁戊己庚辛壬癸",MOD(E92-4,10)+1,1)&amp;F92)</f>
        <v/>
      </c>
      <c r="H92" s="6">
        <f>IF(E92="","",INDEX('4_六十干支'!$C$5:$C$64,MOD(E92-4,60)+1))</f>
        <v/>
      </c>
      <c r="I92" s="6">
        <f>IF(B92&lt;&gt;"日付","",IF(NOT(ISNUMBER(D92)),"立春が表にない年",IF(A92&lt;D92,"違う（立春の前に生まれた）","同じ")))</f>
        <v/>
      </c>
      <c r="J92" s="6">
        <f>IF(F92="","",IF(F92=MID("子丑寅卯辰巳午未申酉戌亥",MOD($B$3-4,12)+1,1),"年男・年女",""))</f>
        <v/>
      </c>
    </row>
    <row r="93">
      <c r="A93" s="11" t="n">
        <v>21961</v>
      </c>
      <c r="B93" s="6">
        <f>IF(A93="","",IF(ISNUMBER(A93),IF(A93&lt;10000,"年","日付"),"数値でない"))</f>
        <v/>
      </c>
      <c r="C93" s="7">
        <f>IF(B93="年",A93,IF(B93="日付",YEAR(A93),""))</f>
        <v/>
      </c>
      <c r="D93" s="8">
        <f>IF(B93&lt;&gt;"日付","",IFERROR(VLOOKUP(C93,'3_立春'!$A$5:$B$85,2,FALSE),"表にない年"))</f>
        <v/>
      </c>
      <c r="E93" s="7">
        <f>IF(C93="","",IF(AND($B$2="立春",B93="日付",ISNUMBER(D93)),IF(A93&lt;D93,C93-1,C93),C93))</f>
        <v/>
      </c>
      <c r="F93" s="6">
        <f>IF(E93="","",MID("子丑寅卯辰巳午未申酉戌亥",MOD(E93-4,12)+1,1))</f>
        <v/>
      </c>
      <c r="G93" s="6">
        <f>IF(E93="","",MID("甲乙丙丁戊己庚辛壬癸",MOD(E93-4,10)+1,1)&amp;F93)</f>
        <v/>
      </c>
      <c r="H93" s="6">
        <f>IF(E93="","",INDEX('4_六十干支'!$C$5:$C$64,MOD(E93-4,60)+1))</f>
        <v/>
      </c>
      <c r="I93" s="6">
        <f>IF(B93&lt;&gt;"日付","",IF(NOT(ISNUMBER(D93)),"立春が表にない年",IF(A93&lt;D93,"違う（立春の前に生まれた）","同じ")))</f>
        <v/>
      </c>
      <c r="J93" s="6">
        <f>IF(F93="","",IF(F93=MID("子丑寅卯辰巳午未申酉戌亥",MOD($B$3-4,12)+1,1),"年男・年女",""))</f>
        <v/>
      </c>
    </row>
    <row r="94">
      <c r="A94" s="11" t="n">
        <v>34636</v>
      </c>
      <c r="B94" s="6">
        <f>IF(A94="","",IF(ISNUMBER(A94),IF(A94&lt;10000,"年","日付"),"数値でない"))</f>
        <v/>
      </c>
      <c r="C94" s="7">
        <f>IF(B94="年",A94,IF(B94="日付",YEAR(A94),""))</f>
        <v/>
      </c>
      <c r="D94" s="8">
        <f>IF(B94&lt;&gt;"日付","",IFERROR(VLOOKUP(C94,'3_立春'!$A$5:$B$85,2,FALSE),"表にない年"))</f>
        <v/>
      </c>
      <c r="E94" s="7">
        <f>IF(C94="","",IF(AND($B$2="立春",B94="日付",ISNUMBER(D94)),IF(A94&lt;D94,C94-1,C94),C94))</f>
        <v/>
      </c>
      <c r="F94" s="6">
        <f>IF(E94="","",MID("子丑寅卯辰巳午未申酉戌亥",MOD(E94-4,12)+1,1))</f>
        <v/>
      </c>
      <c r="G94" s="6">
        <f>IF(E94="","",MID("甲乙丙丁戊己庚辛壬癸",MOD(E94-4,10)+1,1)&amp;F94)</f>
        <v/>
      </c>
      <c r="H94" s="6">
        <f>IF(E94="","",INDEX('4_六十干支'!$C$5:$C$64,MOD(E94-4,60)+1))</f>
        <v/>
      </c>
      <c r="I94" s="6">
        <f>IF(B94&lt;&gt;"日付","",IF(NOT(ISNUMBER(D94)),"立春が表にない年",IF(A94&lt;D94,"違う（立春の前に生まれた）","同じ")))</f>
        <v/>
      </c>
      <c r="J94" s="6">
        <f>IF(F94="","",IF(F94=MID("子丑寅卯辰巳午未申酉戌亥",MOD($B$3-4,12)+1,1),"年男・年女",""))</f>
        <v/>
      </c>
    </row>
    <row r="95">
      <c r="A95" s="11" t="n">
        <v>37022</v>
      </c>
      <c r="B95" s="6">
        <f>IF(A95="","",IF(ISNUMBER(A95),IF(A95&lt;10000,"年","日付"),"数値でない"))</f>
        <v/>
      </c>
      <c r="C95" s="7">
        <f>IF(B95="年",A95,IF(B95="日付",YEAR(A95),""))</f>
        <v/>
      </c>
      <c r="D95" s="8">
        <f>IF(B95&lt;&gt;"日付","",IFERROR(VLOOKUP(C95,'3_立春'!$A$5:$B$85,2,FALSE),"表にない年"))</f>
        <v/>
      </c>
      <c r="E95" s="7">
        <f>IF(C95="","",IF(AND($B$2="立春",B95="日付",ISNUMBER(D95)),IF(A95&lt;D95,C95-1,C95),C95))</f>
        <v/>
      </c>
      <c r="F95" s="6">
        <f>IF(E95="","",MID("子丑寅卯辰巳午未申酉戌亥",MOD(E95-4,12)+1,1))</f>
        <v/>
      </c>
      <c r="G95" s="6">
        <f>IF(E95="","",MID("甲乙丙丁戊己庚辛壬癸",MOD(E95-4,10)+1,1)&amp;F95)</f>
        <v/>
      </c>
      <c r="H95" s="6">
        <f>IF(E95="","",INDEX('4_六十干支'!$C$5:$C$64,MOD(E95-4,60)+1))</f>
        <v/>
      </c>
      <c r="I95" s="6">
        <f>IF(B95&lt;&gt;"日付","",IF(NOT(ISNUMBER(D95)),"立春が表にない年",IF(A95&lt;D95,"違う（立春の前に生まれた）","同じ")))</f>
        <v/>
      </c>
      <c r="J95" s="6">
        <f>IF(F95="","",IF(F95=MID("子丑寅卯辰巳午未申酉戌亥",MOD($B$3-4,12)+1,1),"年男・年女",""))</f>
        <v/>
      </c>
    </row>
    <row r="96">
      <c r="A96" s="11" t="n">
        <v>29201</v>
      </c>
      <c r="B96" s="6">
        <f>IF(A96="","",IF(ISNUMBER(A96),IF(A96&lt;10000,"年","日付"),"数値でない"))</f>
        <v/>
      </c>
      <c r="C96" s="7">
        <f>IF(B96="年",A96,IF(B96="日付",YEAR(A96),""))</f>
        <v/>
      </c>
      <c r="D96" s="8">
        <f>IF(B96&lt;&gt;"日付","",IFERROR(VLOOKUP(C96,'3_立春'!$A$5:$B$85,2,FALSE),"表にない年"))</f>
        <v/>
      </c>
      <c r="E96" s="7">
        <f>IF(C96="","",IF(AND($B$2="立春",B96="日付",ISNUMBER(D96)),IF(A96&lt;D96,C96-1,C96),C96))</f>
        <v/>
      </c>
      <c r="F96" s="6">
        <f>IF(E96="","",MID("子丑寅卯辰巳午未申酉戌亥",MOD(E96-4,12)+1,1))</f>
        <v/>
      </c>
      <c r="G96" s="6">
        <f>IF(E96="","",MID("甲乙丙丁戊己庚辛壬癸",MOD(E96-4,10)+1,1)&amp;F96)</f>
        <v/>
      </c>
      <c r="H96" s="6">
        <f>IF(E96="","",INDEX('4_六十干支'!$C$5:$C$64,MOD(E96-4,60)+1))</f>
        <v/>
      </c>
      <c r="I96" s="6">
        <f>IF(B96&lt;&gt;"日付","",IF(NOT(ISNUMBER(D96)),"立春が表にない年",IF(A96&lt;D96,"違う（立春の前に生まれた）","同じ")))</f>
        <v/>
      </c>
      <c r="J96" s="6">
        <f>IF(F96="","",IF(F96=MID("子丑寅卯辰巳午未申酉戌亥",MOD($B$3-4,12)+1,1),"年男・年女",""))</f>
        <v/>
      </c>
    </row>
    <row r="97">
      <c r="A97" s="11" t="n">
        <v>24008</v>
      </c>
      <c r="B97" s="6">
        <f>IF(A97="","",IF(ISNUMBER(A97),IF(A97&lt;10000,"年","日付"),"数値でない"))</f>
        <v/>
      </c>
      <c r="C97" s="7">
        <f>IF(B97="年",A97,IF(B97="日付",YEAR(A97),""))</f>
        <v/>
      </c>
      <c r="D97" s="8">
        <f>IF(B97&lt;&gt;"日付","",IFERROR(VLOOKUP(C97,'3_立春'!$A$5:$B$85,2,FALSE),"表にない年"))</f>
        <v/>
      </c>
      <c r="E97" s="7">
        <f>IF(C97="","",IF(AND($B$2="立春",B97="日付",ISNUMBER(D97)),IF(A97&lt;D97,C97-1,C97),C97))</f>
        <v/>
      </c>
      <c r="F97" s="6">
        <f>IF(E97="","",MID("子丑寅卯辰巳午未申酉戌亥",MOD(E97-4,12)+1,1))</f>
        <v/>
      </c>
      <c r="G97" s="6">
        <f>IF(E97="","",MID("甲乙丙丁戊己庚辛壬癸",MOD(E97-4,10)+1,1)&amp;F97)</f>
        <v/>
      </c>
      <c r="H97" s="6">
        <f>IF(E97="","",INDEX('4_六十干支'!$C$5:$C$64,MOD(E97-4,60)+1))</f>
        <v/>
      </c>
      <c r="I97" s="6">
        <f>IF(B97&lt;&gt;"日付","",IF(NOT(ISNUMBER(D97)),"立春が表にない年",IF(A97&lt;D97,"違う（立春の前に生まれた）","同じ")))</f>
        <v/>
      </c>
      <c r="J97" s="6">
        <f>IF(F97="","",IF(F97=MID("子丑寅卯辰巳午未申酉戌亥",MOD($B$3-4,12)+1,1),"年男・年女",""))</f>
        <v/>
      </c>
    </row>
    <row r="98">
      <c r="A98" s="11" t="n">
        <v>38022</v>
      </c>
      <c r="B98" s="6">
        <f>IF(A98="","",IF(ISNUMBER(A98),IF(A98&lt;10000,"年","日付"),"数値でない"))</f>
        <v/>
      </c>
      <c r="C98" s="7">
        <f>IF(B98="年",A98,IF(B98="日付",YEAR(A98),""))</f>
        <v/>
      </c>
      <c r="D98" s="8">
        <f>IF(B98&lt;&gt;"日付","",IFERROR(VLOOKUP(C98,'3_立春'!$A$5:$B$85,2,FALSE),"表にない年"))</f>
        <v/>
      </c>
      <c r="E98" s="7">
        <f>IF(C98="","",IF(AND($B$2="立春",B98="日付",ISNUMBER(D98)),IF(A98&lt;D98,C98-1,C98),C98))</f>
        <v/>
      </c>
      <c r="F98" s="6">
        <f>IF(E98="","",MID("子丑寅卯辰巳午未申酉戌亥",MOD(E98-4,12)+1,1))</f>
        <v/>
      </c>
      <c r="G98" s="6">
        <f>IF(E98="","",MID("甲乙丙丁戊己庚辛壬癸",MOD(E98-4,10)+1,1)&amp;F98)</f>
        <v/>
      </c>
      <c r="H98" s="6">
        <f>IF(E98="","",INDEX('4_六十干支'!$C$5:$C$64,MOD(E98-4,60)+1))</f>
        <v/>
      </c>
      <c r="I98" s="6">
        <f>IF(B98&lt;&gt;"日付","",IF(NOT(ISNUMBER(D98)),"立春が表にない年",IF(A98&lt;D98,"違う（立春の前に生まれた）","同じ")))</f>
        <v/>
      </c>
      <c r="J98" s="6">
        <f>IF(F98="","",IF(F98=MID("子丑寅卯辰巳午未申酉戌亥",MOD($B$3-4,12)+1,1),"年男・年女",""))</f>
        <v/>
      </c>
    </row>
    <row r="99">
      <c r="A99" s="11" t="n">
        <v>25257</v>
      </c>
      <c r="B99" s="6">
        <f>IF(A99="","",IF(ISNUMBER(A99),IF(A99&lt;10000,"年","日付"),"数値でない"))</f>
        <v/>
      </c>
      <c r="C99" s="7">
        <f>IF(B99="年",A99,IF(B99="日付",YEAR(A99),""))</f>
        <v/>
      </c>
      <c r="D99" s="8">
        <f>IF(B99&lt;&gt;"日付","",IFERROR(VLOOKUP(C99,'3_立春'!$A$5:$B$85,2,FALSE),"表にない年"))</f>
        <v/>
      </c>
      <c r="E99" s="7">
        <f>IF(C99="","",IF(AND($B$2="立春",B99="日付",ISNUMBER(D99)),IF(A99&lt;D99,C99-1,C99),C99))</f>
        <v/>
      </c>
      <c r="F99" s="6">
        <f>IF(E99="","",MID("子丑寅卯辰巳午未申酉戌亥",MOD(E99-4,12)+1,1))</f>
        <v/>
      </c>
      <c r="G99" s="6">
        <f>IF(E99="","",MID("甲乙丙丁戊己庚辛壬癸",MOD(E99-4,10)+1,1)&amp;F99)</f>
        <v/>
      </c>
      <c r="H99" s="6">
        <f>IF(E99="","",INDEX('4_六十干支'!$C$5:$C$64,MOD(E99-4,60)+1))</f>
        <v/>
      </c>
      <c r="I99" s="6">
        <f>IF(B99&lt;&gt;"日付","",IF(NOT(ISNUMBER(D99)),"立春が表にない年",IF(A99&lt;D99,"違う（立春の前に生まれた）","同じ")))</f>
        <v/>
      </c>
      <c r="J99" s="6">
        <f>IF(F99="","",IF(F99=MID("子丑寅卯辰巳午未申酉戌亥",MOD($B$3-4,12)+1,1),"年男・年女",""))</f>
        <v/>
      </c>
    </row>
    <row r="100">
      <c r="A100" s="11" t="n">
        <v>33687</v>
      </c>
      <c r="B100" s="6">
        <f>IF(A100="","",IF(ISNUMBER(A100),IF(A100&lt;10000,"年","日付"),"数値でない"))</f>
        <v/>
      </c>
      <c r="C100" s="7">
        <f>IF(B100="年",A100,IF(B100="日付",YEAR(A100),""))</f>
        <v/>
      </c>
      <c r="D100" s="8">
        <f>IF(B100&lt;&gt;"日付","",IFERROR(VLOOKUP(C100,'3_立春'!$A$5:$B$85,2,FALSE),"表にない年"))</f>
        <v/>
      </c>
      <c r="E100" s="7">
        <f>IF(C100="","",IF(AND($B$2="立春",B100="日付",ISNUMBER(D100)),IF(A100&lt;D100,C100-1,C100),C100))</f>
        <v/>
      </c>
      <c r="F100" s="6">
        <f>IF(E100="","",MID("子丑寅卯辰巳午未申酉戌亥",MOD(E100-4,12)+1,1))</f>
        <v/>
      </c>
      <c r="G100" s="6">
        <f>IF(E100="","",MID("甲乙丙丁戊己庚辛壬癸",MOD(E100-4,10)+1,1)&amp;F100)</f>
        <v/>
      </c>
      <c r="H100" s="6">
        <f>IF(E100="","",INDEX('4_六十干支'!$C$5:$C$64,MOD(E100-4,60)+1))</f>
        <v/>
      </c>
      <c r="I100" s="6">
        <f>IF(B100&lt;&gt;"日付","",IF(NOT(ISNUMBER(D100)),"立春が表にない年",IF(A100&lt;D100,"違う（立春の前に生まれた）","同じ")))</f>
        <v/>
      </c>
      <c r="J100" s="6">
        <f>IF(F100="","",IF(F100=MID("子丑寅卯辰巳午未申酉戌亥",MOD($B$3-4,12)+1,1),"年男・年女",""))</f>
        <v/>
      </c>
    </row>
    <row r="101">
      <c r="A101" s="11" t="n">
        <v>37052</v>
      </c>
      <c r="B101" s="6">
        <f>IF(A101="","",IF(ISNUMBER(A101),IF(A101&lt;10000,"年","日付"),"数値でない"))</f>
        <v/>
      </c>
      <c r="C101" s="7">
        <f>IF(B101="年",A101,IF(B101="日付",YEAR(A101),""))</f>
        <v/>
      </c>
      <c r="D101" s="8">
        <f>IF(B101&lt;&gt;"日付","",IFERROR(VLOOKUP(C101,'3_立春'!$A$5:$B$85,2,FALSE),"表にない年"))</f>
        <v/>
      </c>
      <c r="E101" s="7">
        <f>IF(C101="","",IF(AND($B$2="立春",B101="日付",ISNUMBER(D101)),IF(A101&lt;D101,C101-1,C101),C101))</f>
        <v/>
      </c>
      <c r="F101" s="6">
        <f>IF(E101="","",MID("子丑寅卯辰巳午未申酉戌亥",MOD(E101-4,12)+1,1))</f>
        <v/>
      </c>
      <c r="G101" s="6">
        <f>IF(E101="","",MID("甲乙丙丁戊己庚辛壬癸",MOD(E101-4,10)+1,1)&amp;F101)</f>
        <v/>
      </c>
      <c r="H101" s="6">
        <f>IF(E101="","",INDEX('4_六十干支'!$C$5:$C$64,MOD(E101-4,60)+1))</f>
        <v/>
      </c>
      <c r="I101" s="6">
        <f>IF(B101&lt;&gt;"日付","",IF(NOT(ISNUMBER(D101)),"立春が表にない年",IF(A101&lt;D101,"違う（立春の前に生まれた）","同じ")))</f>
        <v/>
      </c>
      <c r="J101" s="6">
        <f>IF(F101="","",IF(F101=MID("子丑寅卯辰巳午未申酉戌亥",MOD($B$3-4,12)+1,1),"年男・年女",""))</f>
        <v/>
      </c>
    </row>
    <row r="102">
      <c r="A102" s="11" t="n">
        <v>22282</v>
      </c>
      <c r="B102" s="6">
        <f>IF(A102="","",IF(ISNUMBER(A102),IF(A102&lt;10000,"年","日付"),"数値でない"))</f>
        <v/>
      </c>
      <c r="C102" s="7">
        <f>IF(B102="年",A102,IF(B102="日付",YEAR(A102),""))</f>
        <v/>
      </c>
      <c r="D102" s="8">
        <f>IF(B102&lt;&gt;"日付","",IFERROR(VLOOKUP(C102,'3_立春'!$A$5:$B$85,2,FALSE),"表にない年"))</f>
        <v/>
      </c>
      <c r="E102" s="7">
        <f>IF(C102="","",IF(AND($B$2="立春",B102="日付",ISNUMBER(D102)),IF(A102&lt;D102,C102-1,C102),C102))</f>
        <v/>
      </c>
      <c r="F102" s="6">
        <f>IF(E102="","",MID("子丑寅卯辰巳午未申酉戌亥",MOD(E102-4,12)+1,1))</f>
        <v/>
      </c>
      <c r="G102" s="6">
        <f>IF(E102="","",MID("甲乙丙丁戊己庚辛壬癸",MOD(E102-4,10)+1,1)&amp;F102)</f>
        <v/>
      </c>
      <c r="H102" s="6">
        <f>IF(E102="","",INDEX('4_六十干支'!$C$5:$C$64,MOD(E102-4,60)+1))</f>
        <v/>
      </c>
      <c r="I102" s="6">
        <f>IF(B102&lt;&gt;"日付","",IF(NOT(ISNUMBER(D102)),"立春が表にない年",IF(A102&lt;D102,"違う（立春の前に生まれた）","同じ")))</f>
        <v/>
      </c>
      <c r="J102" s="6">
        <f>IF(F102="","",IF(F102=MID("子丑寅卯辰巳午未申酉戌亥",MOD($B$3-4,12)+1,1),"年男・年女",""))</f>
        <v/>
      </c>
    </row>
    <row r="103">
      <c r="A103" s="11" t="n">
        <v>28862</v>
      </c>
      <c r="B103" s="6">
        <f>IF(A103="","",IF(ISNUMBER(A103),IF(A103&lt;10000,"年","日付"),"数値でない"))</f>
        <v/>
      </c>
      <c r="C103" s="7">
        <f>IF(B103="年",A103,IF(B103="日付",YEAR(A103),""))</f>
        <v/>
      </c>
      <c r="D103" s="8">
        <f>IF(B103&lt;&gt;"日付","",IFERROR(VLOOKUP(C103,'3_立春'!$A$5:$B$85,2,FALSE),"表にない年"))</f>
        <v/>
      </c>
      <c r="E103" s="7">
        <f>IF(C103="","",IF(AND($B$2="立春",B103="日付",ISNUMBER(D103)),IF(A103&lt;D103,C103-1,C103),C103))</f>
        <v/>
      </c>
      <c r="F103" s="6">
        <f>IF(E103="","",MID("子丑寅卯辰巳午未申酉戌亥",MOD(E103-4,12)+1,1))</f>
        <v/>
      </c>
      <c r="G103" s="6">
        <f>IF(E103="","",MID("甲乙丙丁戊己庚辛壬癸",MOD(E103-4,10)+1,1)&amp;F103)</f>
        <v/>
      </c>
      <c r="H103" s="6">
        <f>IF(E103="","",INDEX('4_六十干支'!$C$5:$C$64,MOD(E103-4,60)+1))</f>
        <v/>
      </c>
      <c r="I103" s="6">
        <f>IF(B103&lt;&gt;"日付","",IF(NOT(ISNUMBER(D103)),"立春が表にない年",IF(A103&lt;D103,"違う（立春の前に生まれた）","同じ")))</f>
        <v/>
      </c>
      <c r="J103" s="6">
        <f>IF(F103="","",IF(F103=MID("子丑寅卯辰巳午未申酉戌亥",MOD($B$3-4,12)+1,1),"年男・年女",""))</f>
        <v/>
      </c>
    </row>
    <row r="104">
      <c r="A104" s="11" t="n">
        <v>30873</v>
      </c>
      <c r="B104" s="6">
        <f>IF(A104="","",IF(ISNUMBER(A104),IF(A104&lt;10000,"年","日付"),"数値でない"))</f>
        <v/>
      </c>
      <c r="C104" s="7">
        <f>IF(B104="年",A104,IF(B104="日付",YEAR(A104),""))</f>
        <v/>
      </c>
      <c r="D104" s="8">
        <f>IF(B104&lt;&gt;"日付","",IFERROR(VLOOKUP(C104,'3_立春'!$A$5:$B$85,2,FALSE),"表にない年"))</f>
        <v/>
      </c>
      <c r="E104" s="7">
        <f>IF(C104="","",IF(AND($B$2="立春",B104="日付",ISNUMBER(D104)),IF(A104&lt;D104,C104-1,C104),C104))</f>
        <v/>
      </c>
      <c r="F104" s="6">
        <f>IF(E104="","",MID("子丑寅卯辰巳午未申酉戌亥",MOD(E104-4,12)+1,1))</f>
        <v/>
      </c>
      <c r="G104" s="6">
        <f>IF(E104="","",MID("甲乙丙丁戊己庚辛壬癸",MOD(E104-4,10)+1,1)&amp;F104)</f>
        <v/>
      </c>
      <c r="H104" s="6">
        <f>IF(E104="","",INDEX('4_六十干支'!$C$5:$C$64,MOD(E104-4,60)+1))</f>
        <v/>
      </c>
      <c r="I104" s="6">
        <f>IF(B104&lt;&gt;"日付","",IF(NOT(ISNUMBER(D104)),"立春が表にない年",IF(A104&lt;D104,"違う（立春の前に生まれた）","同じ")))</f>
        <v/>
      </c>
      <c r="J104" s="6">
        <f>IF(F104="","",IF(F104=MID("子丑寅卯辰巳午未申酉戌亥",MOD($B$3-4,12)+1,1),"年男・年女",""))</f>
        <v/>
      </c>
    </row>
    <row r="105">
      <c r="A105" s="11" t="n">
        <v>38194</v>
      </c>
      <c r="B105" s="6">
        <f>IF(A105="","",IF(ISNUMBER(A105),IF(A105&lt;10000,"年","日付"),"数値でない"))</f>
        <v/>
      </c>
      <c r="C105" s="7">
        <f>IF(B105="年",A105,IF(B105="日付",YEAR(A105),""))</f>
        <v/>
      </c>
      <c r="D105" s="8">
        <f>IF(B105&lt;&gt;"日付","",IFERROR(VLOOKUP(C105,'3_立春'!$A$5:$B$85,2,FALSE),"表にない年"))</f>
        <v/>
      </c>
      <c r="E105" s="7">
        <f>IF(C105="","",IF(AND($B$2="立春",B105="日付",ISNUMBER(D105)),IF(A105&lt;D105,C105-1,C105),C105))</f>
        <v/>
      </c>
      <c r="F105" s="6">
        <f>IF(E105="","",MID("子丑寅卯辰巳午未申酉戌亥",MOD(E105-4,12)+1,1))</f>
        <v/>
      </c>
      <c r="G105" s="6">
        <f>IF(E105="","",MID("甲乙丙丁戊己庚辛壬癸",MOD(E105-4,10)+1,1)&amp;F105)</f>
        <v/>
      </c>
      <c r="H105" s="6">
        <f>IF(E105="","",INDEX('4_六十干支'!$C$5:$C$64,MOD(E105-4,60)+1))</f>
        <v/>
      </c>
      <c r="I105" s="6">
        <f>IF(B105&lt;&gt;"日付","",IF(NOT(ISNUMBER(D105)),"立春が表にない年",IF(A105&lt;D105,"違う（立春の前に生まれた）","同じ")))</f>
        <v/>
      </c>
      <c r="J105" s="6">
        <f>IF(F105="","",IF(F105=MID("子丑寅卯辰巳午未申酉戌亥",MOD($B$3-4,12)+1,1),"年男・年女",""))</f>
        <v/>
      </c>
    </row>
    <row r="106">
      <c r="A106" s="11" t="n">
        <v>26182</v>
      </c>
      <c r="B106" s="6">
        <f>IF(A106="","",IF(ISNUMBER(A106),IF(A106&lt;10000,"年","日付"),"数値でない"))</f>
        <v/>
      </c>
      <c r="C106" s="7">
        <f>IF(B106="年",A106,IF(B106="日付",YEAR(A106),""))</f>
        <v/>
      </c>
      <c r="D106" s="8">
        <f>IF(B106&lt;&gt;"日付","",IFERROR(VLOOKUP(C106,'3_立春'!$A$5:$B$85,2,FALSE),"表にない年"))</f>
        <v/>
      </c>
      <c r="E106" s="7">
        <f>IF(C106="","",IF(AND($B$2="立春",B106="日付",ISNUMBER(D106)),IF(A106&lt;D106,C106-1,C106),C106))</f>
        <v/>
      </c>
      <c r="F106" s="6">
        <f>IF(E106="","",MID("子丑寅卯辰巳午未申酉戌亥",MOD(E106-4,12)+1,1))</f>
        <v/>
      </c>
      <c r="G106" s="6">
        <f>IF(E106="","",MID("甲乙丙丁戊己庚辛壬癸",MOD(E106-4,10)+1,1)&amp;F106)</f>
        <v/>
      </c>
      <c r="H106" s="6">
        <f>IF(E106="","",INDEX('4_六十干支'!$C$5:$C$64,MOD(E106-4,60)+1))</f>
        <v/>
      </c>
      <c r="I106" s="6">
        <f>IF(B106&lt;&gt;"日付","",IF(NOT(ISNUMBER(D106)),"立春が表にない年",IF(A106&lt;D106,"違う（立春の前に生まれた）","同じ")))</f>
        <v/>
      </c>
      <c r="J106" s="6">
        <f>IF(F106="","",IF(F106=MID("子丑寅卯辰巳午未申酉戌亥",MOD($B$3-4,12)+1,1),"年男・年女",""))</f>
        <v/>
      </c>
    </row>
    <row r="107">
      <c r="A107" s="11" t="n">
        <v>31854</v>
      </c>
      <c r="B107" s="6">
        <f>IF(A107="","",IF(ISNUMBER(A107),IF(A107&lt;10000,"年","日付"),"数値でない"))</f>
        <v/>
      </c>
      <c r="C107" s="7">
        <f>IF(B107="年",A107,IF(B107="日付",YEAR(A107),""))</f>
        <v/>
      </c>
      <c r="D107" s="8">
        <f>IF(B107&lt;&gt;"日付","",IFERROR(VLOOKUP(C107,'3_立春'!$A$5:$B$85,2,FALSE),"表にない年"))</f>
        <v/>
      </c>
      <c r="E107" s="7">
        <f>IF(C107="","",IF(AND($B$2="立春",B107="日付",ISNUMBER(D107)),IF(A107&lt;D107,C107-1,C107),C107))</f>
        <v/>
      </c>
      <c r="F107" s="6">
        <f>IF(E107="","",MID("子丑寅卯辰巳午未申酉戌亥",MOD(E107-4,12)+1,1))</f>
        <v/>
      </c>
      <c r="G107" s="6">
        <f>IF(E107="","",MID("甲乙丙丁戊己庚辛壬癸",MOD(E107-4,10)+1,1)&amp;F107)</f>
        <v/>
      </c>
      <c r="H107" s="6">
        <f>IF(E107="","",INDEX('4_六十干支'!$C$5:$C$64,MOD(E107-4,60)+1))</f>
        <v/>
      </c>
      <c r="I107" s="6">
        <f>IF(B107&lt;&gt;"日付","",IF(NOT(ISNUMBER(D107)),"立春が表にない年",IF(A107&lt;D107,"違う（立春の前に生まれた）","同じ")))</f>
        <v/>
      </c>
      <c r="J107" s="6">
        <f>IF(F107="","",IF(F107=MID("子丑寅卯辰巳午未申酉戌亥",MOD($B$3-4,12)+1,1),"年男・年女",""))</f>
        <v/>
      </c>
    </row>
    <row r="108">
      <c r="A108" s="11" t="n">
        <v>30434</v>
      </c>
      <c r="B108" s="6">
        <f>IF(A108="","",IF(ISNUMBER(A108),IF(A108&lt;10000,"年","日付"),"数値でない"))</f>
        <v/>
      </c>
      <c r="C108" s="7">
        <f>IF(B108="年",A108,IF(B108="日付",YEAR(A108),""))</f>
        <v/>
      </c>
      <c r="D108" s="8">
        <f>IF(B108&lt;&gt;"日付","",IFERROR(VLOOKUP(C108,'3_立春'!$A$5:$B$85,2,FALSE),"表にない年"))</f>
        <v/>
      </c>
      <c r="E108" s="7">
        <f>IF(C108="","",IF(AND($B$2="立春",B108="日付",ISNUMBER(D108)),IF(A108&lt;D108,C108-1,C108),C108))</f>
        <v/>
      </c>
      <c r="F108" s="6">
        <f>IF(E108="","",MID("子丑寅卯辰巳午未申酉戌亥",MOD(E108-4,12)+1,1))</f>
        <v/>
      </c>
      <c r="G108" s="6">
        <f>IF(E108="","",MID("甲乙丙丁戊己庚辛壬癸",MOD(E108-4,10)+1,1)&amp;F108)</f>
        <v/>
      </c>
      <c r="H108" s="6">
        <f>IF(E108="","",INDEX('4_六十干支'!$C$5:$C$64,MOD(E108-4,60)+1))</f>
        <v/>
      </c>
      <c r="I108" s="6">
        <f>IF(B108&lt;&gt;"日付","",IF(NOT(ISNUMBER(D108)),"立春が表にない年",IF(A108&lt;D108,"違う（立春の前に生まれた）","同じ")))</f>
        <v/>
      </c>
      <c r="J108" s="6">
        <f>IF(F108="","",IF(F108=MID("子丑寅卯辰巳午未申酉戌亥",MOD($B$3-4,12)+1,1),"年男・年女",""))</f>
        <v/>
      </c>
    </row>
    <row r="109">
      <c r="A109" s="11" t="n">
        <v>27309</v>
      </c>
      <c r="B109" s="6">
        <f>IF(A109="","",IF(ISNUMBER(A109),IF(A109&lt;10000,"年","日付"),"数値でない"))</f>
        <v/>
      </c>
      <c r="C109" s="7">
        <f>IF(B109="年",A109,IF(B109="日付",YEAR(A109),""))</f>
        <v/>
      </c>
      <c r="D109" s="8">
        <f>IF(B109&lt;&gt;"日付","",IFERROR(VLOOKUP(C109,'3_立春'!$A$5:$B$85,2,FALSE),"表にない年"))</f>
        <v/>
      </c>
      <c r="E109" s="7">
        <f>IF(C109="","",IF(AND($B$2="立春",B109="日付",ISNUMBER(D109)),IF(A109&lt;D109,C109-1,C109),C109))</f>
        <v/>
      </c>
      <c r="F109" s="6">
        <f>IF(E109="","",MID("子丑寅卯辰巳午未申酉戌亥",MOD(E109-4,12)+1,1))</f>
        <v/>
      </c>
      <c r="G109" s="6">
        <f>IF(E109="","",MID("甲乙丙丁戊己庚辛壬癸",MOD(E109-4,10)+1,1)&amp;F109)</f>
        <v/>
      </c>
      <c r="H109" s="6">
        <f>IF(E109="","",INDEX('4_六十干支'!$C$5:$C$64,MOD(E109-4,60)+1))</f>
        <v/>
      </c>
      <c r="I109" s="6">
        <f>IF(B109&lt;&gt;"日付","",IF(NOT(ISNUMBER(D109)),"立春が表にない年",IF(A109&lt;D109,"違う（立春の前に生まれた）","同じ")))</f>
        <v/>
      </c>
      <c r="J109" s="6">
        <f>IF(F109="","",IF(F109=MID("子丑寅卯辰巳午未申酉戌亥",MOD($B$3-4,12)+1,1),"年男・年女",""))</f>
        <v/>
      </c>
    </row>
    <row r="110">
      <c r="A110" s="11" t="n">
        <v>24702</v>
      </c>
      <c r="B110" s="6">
        <f>IF(A110="","",IF(ISNUMBER(A110),IF(A110&lt;10000,"年","日付"),"数値でない"))</f>
        <v/>
      </c>
      <c r="C110" s="7">
        <f>IF(B110="年",A110,IF(B110="日付",YEAR(A110),""))</f>
        <v/>
      </c>
      <c r="D110" s="8">
        <f>IF(B110&lt;&gt;"日付","",IFERROR(VLOOKUP(C110,'3_立春'!$A$5:$B$85,2,FALSE),"表にない年"))</f>
        <v/>
      </c>
      <c r="E110" s="7">
        <f>IF(C110="","",IF(AND($B$2="立春",B110="日付",ISNUMBER(D110)),IF(A110&lt;D110,C110-1,C110),C110))</f>
        <v/>
      </c>
      <c r="F110" s="6">
        <f>IF(E110="","",MID("子丑寅卯辰巳午未申酉戌亥",MOD(E110-4,12)+1,1))</f>
        <v/>
      </c>
      <c r="G110" s="6">
        <f>IF(E110="","",MID("甲乙丙丁戊己庚辛壬癸",MOD(E110-4,10)+1,1)&amp;F110)</f>
        <v/>
      </c>
      <c r="H110" s="6">
        <f>IF(E110="","",INDEX('4_六十干支'!$C$5:$C$64,MOD(E110-4,60)+1))</f>
        <v/>
      </c>
      <c r="I110" s="6">
        <f>IF(B110&lt;&gt;"日付","",IF(NOT(ISNUMBER(D110)),"立春が表にない年",IF(A110&lt;D110,"違う（立春の前に生まれた）","同じ")))</f>
        <v/>
      </c>
      <c r="J110" s="6">
        <f>IF(F110="","",IF(F110=MID("子丑寅卯辰巳午未申酉戌亥",MOD($B$3-4,12)+1,1),"年男・年女",""))</f>
        <v/>
      </c>
    </row>
    <row r="111">
      <c r="A111" s="11" t="n">
        <v>25861</v>
      </c>
      <c r="B111" s="6">
        <f>IF(A111="","",IF(ISNUMBER(A111),IF(A111&lt;10000,"年","日付"),"数値でない"))</f>
        <v/>
      </c>
      <c r="C111" s="7">
        <f>IF(B111="年",A111,IF(B111="日付",YEAR(A111),""))</f>
        <v/>
      </c>
      <c r="D111" s="8">
        <f>IF(B111&lt;&gt;"日付","",IFERROR(VLOOKUP(C111,'3_立春'!$A$5:$B$85,2,FALSE),"表にない年"))</f>
        <v/>
      </c>
      <c r="E111" s="7">
        <f>IF(C111="","",IF(AND($B$2="立春",B111="日付",ISNUMBER(D111)),IF(A111&lt;D111,C111-1,C111),C111))</f>
        <v/>
      </c>
      <c r="F111" s="6">
        <f>IF(E111="","",MID("子丑寅卯辰巳午未申酉戌亥",MOD(E111-4,12)+1,1))</f>
        <v/>
      </c>
      <c r="G111" s="6">
        <f>IF(E111="","",MID("甲乙丙丁戊己庚辛壬癸",MOD(E111-4,10)+1,1)&amp;F111)</f>
        <v/>
      </c>
      <c r="H111" s="6">
        <f>IF(E111="","",INDEX('4_六十干支'!$C$5:$C$64,MOD(E111-4,60)+1))</f>
        <v/>
      </c>
      <c r="I111" s="6">
        <f>IF(B111&lt;&gt;"日付","",IF(NOT(ISNUMBER(D111)),"立春が表にない年",IF(A111&lt;D111,"違う（立春の前に生まれた）","同じ")))</f>
        <v/>
      </c>
      <c r="J111" s="6">
        <f>IF(F111="","",IF(F111=MID("子丑寅卯辰巳午未申酉戌亥",MOD($B$3-4,12)+1,1),"年男・年女",""))</f>
        <v/>
      </c>
    </row>
    <row r="112">
      <c r="A112" s="11" t="n">
        <v>27888</v>
      </c>
      <c r="B112" s="6">
        <f>IF(A112="","",IF(ISNUMBER(A112),IF(A112&lt;10000,"年","日付"),"数値でない"))</f>
        <v/>
      </c>
      <c r="C112" s="7">
        <f>IF(B112="年",A112,IF(B112="日付",YEAR(A112),""))</f>
        <v/>
      </c>
      <c r="D112" s="8">
        <f>IF(B112&lt;&gt;"日付","",IFERROR(VLOOKUP(C112,'3_立春'!$A$5:$B$85,2,FALSE),"表にない年"))</f>
        <v/>
      </c>
      <c r="E112" s="7">
        <f>IF(C112="","",IF(AND($B$2="立春",B112="日付",ISNUMBER(D112)),IF(A112&lt;D112,C112-1,C112),C112))</f>
        <v/>
      </c>
      <c r="F112" s="6">
        <f>IF(E112="","",MID("子丑寅卯辰巳午未申酉戌亥",MOD(E112-4,12)+1,1))</f>
        <v/>
      </c>
      <c r="G112" s="6">
        <f>IF(E112="","",MID("甲乙丙丁戊己庚辛壬癸",MOD(E112-4,10)+1,1)&amp;F112)</f>
        <v/>
      </c>
      <c r="H112" s="6">
        <f>IF(E112="","",INDEX('4_六十干支'!$C$5:$C$64,MOD(E112-4,60)+1))</f>
        <v/>
      </c>
      <c r="I112" s="6">
        <f>IF(B112&lt;&gt;"日付","",IF(NOT(ISNUMBER(D112)),"立春が表にない年",IF(A112&lt;D112,"違う（立春の前に生まれた）","同じ")))</f>
        <v/>
      </c>
      <c r="J112" s="6">
        <f>IF(F112="","",IF(F112=MID("子丑寅卯辰巳午未申酉戌亥",MOD($B$3-4,12)+1,1),"年男・年女",""))</f>
        <v/>
      </c>
    </row>
    <row r="113">
      <c r="A113" s="11" t="n">
        <v>34761</v>
      </c>
      <c r="B113" s="6">
        <f>IF(A113="","",IF(ISNUMBER(A113),IF(A113&lt;10000,"年","日付"),"数値でない"))</f>
        <v/>
      </c>
      <c r="C113" s="7">
        <f>IF(B113="年",A113,IF(B113="日付",YEAR(A113),""))</f>
        <v/>
      </c>
      <c r="D113" s="8">
        <f>IF(B113&lt;&gt;"日付","",IFERROR(VLOOKUP(C113,'3_立春'!$A$5:$B$85,2,FALSE),"表にない年"))</f>
        <v/>
      </c>
      <c r="E113" s="7">
        <f>IF(C113="","",IF(AND($B$2="立春",B113="日付",ISNUMBER(D113)),IF(A113&lt;D113,C113-1,C113),C113))</f>
        <v/>
      </c>
      <c r="F113" s="6">
        <f>IF(E113="","",MID("子丑寅卯辰巳午未申酉戌亥",MOD(E113-4,12)+1,1))</f>
        <v/>
      </c>
      <c r="G113" s="6">
        <f>IF(E113="","",MID("甲乙丙丁戊己庚辛壬癸",MOD(E113-4,10)+1,1)&amp;F113)</f>
        <v/>
      </c>
      <c r="H113" s="6">
        <f>IF(E113="","",INDEX('4_六十干支'!$C$5:$C$64,MOD(E113-4,60)+1))</f>
        <v/>
      </c>
      <c r="I113" s="6">
        <f>IF(B113&lt;&gt;"日付","",IF(NOT(ISNUMBER(D113)),"立春が表にない年",IF(A113&lt;D113,"違う（立春の前に生まれた）","同じ")))</f>
        <v/>
      </c>
      <c r="J113" s="6">
        <f>IF(F113="","",IF(F113=MID("子丑寅卯辰巳午未申酉戌亥",MOD($B$3-4,12)+1,1),"年男・年女",""))</f>
        <v/>
      </c>
    </row>
    <row r="114">
      <c r="A114" s="11" t="n">
        <v>24078</v>
      </c>
      <c r="B114" s="6">
        <f>IF(A114="","",IF(ISNUMBER(A114),IF(A114&lt;10000,"年","日付"),"数値でない"))</f>
        <v/>
      </c>
      <c r="C114" s="7">
        <f>IF(B114="年",A114,IF(B114="日付",YEAR(A114),""))</f>
        <v/>
      </c>
      <c r="D114" s="8">
        <f>IF(B114&lt;&gt;"日付","",IFERROR(VLOOKUP(C114,'3_立春'!$A$5:$B$85,2,FALSE),"表にない年"))</f>
        <v/>
      </c>
      <c r="E114" s="7">
        <f>IF(C114="","",IF(AND($B$2="立春",B114="日付",ISNUMBER(D114)),IF(A114&lt;D114,C114-1,C114),C114))</f>
        <v/>
      </c>
      <c r="F114" s="6">
        <f>IF(E114="","",MID("子丑寅卯辰巳午未申酉戌亥",MOD(E114-4,12)+1,1))</f>
        <v/>
      </c>
      <c r="G114" s="6">
        <f>IF(E114="","",MID("甲乙丙丁戊己庚辛壬癸",MOD(E114-4,10)+1,1)&amp;F114)</f>
        <v/>
      </c>
      <c r="H114" s="6">
        <f>IF(E114="","",INDEX('4_六十干支'!$C$5:$C$64,MOD(E114-4,60)+1))</f>
        <v/>
      </c>
      <c r="I114" s="6">
        <f>IF(B114&lt;&gt;"日付","",IF(NOT(ISNUMBER(D114)),"立春が表にない年",IF(A114&lt;D114,"違う（立春の前に生まれた）","同じ")))</f>
        <v/>
      </c>
      <c r="J114" s="6">
        <f>IF(F114="","",IF(F114=MID("子丑寅卯辰巳午未申酉戌亥",MOD($B$3-4,12)+1,1),"年男・年女",""))</f>
        <v/>
      </c>
    </row>
    <row r="115">
      <c r="A115" s="11" t="n">
        <v>31037</v>
      </c>
      <c r="B115" s="6">
        <f>IF(A115="","",IF(ISNUMBER(A115),IF(A115&lt;10000,"年","日付"),"数値でない"))</f>
        <v/>
      </c>
      <c r="C115" s="7">
        <f>IF(B115="年",A115,IF(B115="日付",YEAR(A115),""))</f>
        <v/>
      </c>
      <c r="D115" s="8">
        <f>IF(B115&lt;&gt;"日付","",IFERROR(VLOOKUP(C115,'3_立春'!$A$5:$B$85,2,FALSE),"表にない年"))</f>
        <v/>
      </c>
      <c r="E115" s="7">
        <f>IF(C115="","",IF(AND($B$2="立春",B115="日付",ISNUMBER(D115)),IF(A115&lt;D115,C115-1,C115),C115))</f>
        <v/>
      </c>
      <c r="F115" s="6">
        <f>IF(E115="","",MID("子丑寅卯辰巳午未申酉戌亥",MOD(E115-4,12)+1,1))</f>
        <v/>
      </c>
      <c r="G115" s="6">
        <f>IF(E115="","",MID("甲乙丙丁戊己庚辛壬癸",MOD(E115-4,10)+1,1)&amp;F115)</f>
        <v/>
      </c>
      <c r="H115" s="6">
        <f>IF(E115="","",INDEX('4_六十干支'!$C$5:$C$64,MOD(E115-4,60)+1))</f>
        <v/>
      </c>
      <c r="I115" s="6">
        <f>IF(B115&lt;&gt;"日付","",IF(NOT(ISNUMBER(D115)),"立春が表にない年",IF(A115&lt;D115,"違う（立春の前に生まれた）","同じ")))</f>
        <v/>
      </c>
      <c r="J115" s="6">
        <f>IF(F115="","",IF(F115=MID("子丑寅卯辰巳午未申酉戌亥",MOD($B$3-4,12)+1,1),"年男・年女",""))</f>
        <v/>
      </c>
    </row>
    <row r="116">
      <c r="A116" s="11" t="n">
        <v>22134</v>
      </c>
      <c r="B116" s="6">
        <f>IF(A116="","",IF(ISNUMBER(A116),IF(A116&lt;10000,"年","日付"),"数値でない"))</f>
        <v/>
      </c>
      <c r="C116" s="7">
        <f>IF(B116="年",A116,IF(B116="日付",YEAR(A116),""))</f>
        <v/>
      </c>
      <c r="D116" s="8">
        <f>IF(B116&lt;&gt;"日付","",IFERROR(VLOOKUP(C116,'3_立春'!$A$5:$B$85,2,FALSE),"表にない年"))</f>
        <v/>
      </c>
      <c r="E116" s="7">
        <f>IF(C116="","",IF(AND($B$2="立春",B116="日付",ISNUMBER(D116)),IF(A116&lt;D116,C116-1,C116),C116))</f>
        <v/>
      </c>
      <c r="F116" s="6">
        <f>IF(E116="","",MID("子丑寅卯辰巳午未申酉戌亥",MOD(E116-4,12)+1,1))</f>
        <v/>
      </c>
      <c r="G116" s="6">
        <f>IF(E116="","",MID("甲乙丙丁戊己庚辛壬癸",MOD(E116-4,10)+1,1)&amp;F116)</f>
        <v/>
      </c>
      <c r="H116" s="6">
        <f>IF(E116="","",INDEX('4_六十干支'!$C$5:$C$64,MOD(E116-4,60)+1))</f>
        <v/>
      </c>
      <c r="I116" s="6">
        <f>IF(B116&lt;&gt;"日付","",IF(NOT(ISNUMBER(D116)),"立春が表にない年",IF(A116&lt;D116,"違う（立春の前に生まれた）","同じ")))</f>
        <v/>
      </c>
      <c r="J116" s="6">
        <f>IF(F116="","",IF(F116=MID("子丑寅卯辰巳午未申酉戌亥",MOD($B$3-4,12)+1,1),"年男・年女",""))</f>
        <v/>
      </c>
    </row>
    <row r="117">
      <c r="A117" s="11" t="n">
        <v>23634</v>
      </c>
      <c r="B117" s="6">
        <f>IF(A117="","",IF(ISNUMBER(A117),IF(A117&lt;10000,"年","日付"),"数値でない"))</f>
        <v/>
      </c>
      <c r="C117" s="7">
        <f>IF(B117="年",A117,IF(B117="日付",YEAR(A117),""))</f>
        <v/>
      </c>
      <c r="D117" s="8">
        <f>IF(B117&lt;&gt;"日付","",IFERROR(VLOOKUP(C117,'3_立春'!$A$5:$B$85,2,FALSE),"表にない年"))</f>
        <v/>
      </c>
      <c r="E117" s="7">
        <f>IF(C117="","",IF(AND($B$2="立春",B117="日付",ISNUMBER(D117)),IF(A117&lt;D117,C117-1,C117),C117))</f>
        <v/>
      </c>
      <c r="F117" s="6">
        <f>IF(E117="","",MID("子丑寅卯辰巳午未申酉戌亥",MOD(E117-4,12)+1,1))</f>
        <v/>
      </c>
      <c r="G117" s="6">
        <f>IF(E117="","",MID("甲乙丙丁戊己庚辛壬癸",MOD(E117-4,10)+1,1)&amp;F117)</f>
        <v/>
      </c>
      <c r="H117" s="6">
        <f>IF(E117="","",INDEX('4_六十干支'!$C$5:$C$64,MOD(E117-4,60)+1))</f>
        <v/>
      </c>
      <c r="I117" s="6">
        <f>IF(B117&lt;&gt;"日付","",IF(NOT(ISNUMBER(D117)),"立春が表にない年",IF(A117&lt;D117,"違う（立春の前に生まれた）","同じ")))</f>
        <v/>
      </c>
      <c r="J117" s="6">
        <f>IF(F117="","",IF(F117=MID("子丑寅卯辰巳午未申酉戌亥",MOD($B$3-4,12)+1,1),"年男・年女",""))</f>
        <v/>
      </c>
    </row>
    <row r="118">
      <c r="A118" s="11" t="n">
        <v>34445</v>
      </c>
      <c r="B118" s="6">
        <f>IF(A118="","",IF(ISNUMBER(A118),IF(A118&lt;10000,"年","日付"),"数値でない"))</f>
        <v/>
      </c>
      <c r="C118" s="7">
        <f>IF(B118="年",A118,IF(B118="日付",YEAR(A118),""))</f>
        <v/>
      </c>
      <c r="D118" s="8">
        <f>IF(B118&lt;&gt;"日付","",IFERROR(VLOOKUP(C118,'3_立春'!$A$5:$B$85,2,FALSE),"表にない年"))</f>
        <v/>
      </c>
      <c r="E118" s="7">
        <f>IF(C118="","",IF(AND($B$2="立春",B118="日付",ISNUMBER(D118)),IF(A118&lt;D118,C118-1,C118),C118))</f>
        <v/>
      </c>
      <c r="F118" s="6">
        <f>IF(E118="","",MID("子丑寅卯辰巳午未申酉戌亥",MOD(E118-4,12)+1,1))</f>
        <v/>
      </c>
      <c r="G118" s="6">
        <f>IF(E118="","",MID("甲乙丙丁戊己庚辛壬癸",MOD(E118-4,10)+1,1)&amp;F118)</f>
        <v/>
      </c>
      <c r="H118" s="6">
        <f>IF(E118="","",INDEX('4_六十干支'!$C$5:$C$64,MOD(E118-4,60)+1))</f>
        <v/>
      </c>
      <c r="I118" s="6">
        <f>IF(B118&lt;&gt;"日付","",IF(NOT(ISNUMBER(D118)),"立春が表にない年",IF(A118&lt;D118,"違う（立春の前に生まれた）","同じ")))</f>
        <v/>
      </c>
      <c r="J118" s="6">
        <f>IF(F118="","",IF(F118=MID("子丑寅卯辰巳午未申酉戌亥",MOD($B$3-4,12)+1,1),"年男・年女",""))</f>
        <v/>
      </c>
    </row>
    <row r="119">
      <c r="A119" s="4" t="n"/>
      <c r="B119" s="6">
        <f>IF(A119="","",IF(ISNUMBER(A119),IF(A119&lt;10000,"年","日付"),"数値でない"))</f>
        <v/>
      </c>
      <c r="C119" s="7">
        <f>IF(B119="年",A119,IF(B119="日付",YEAR(A119),""))</f>
        <v/>
      </c>
      <c r="D119" s="8">
        <f>IF(B119&lt;&gt;"日付","",IFERROR(VLOOKUP(C119,'3_立春'!$A$5:$B$85,2,FALSE),"表にない年"))</f>
        <v/>
      </c>
      <c r="E119" s="7">
        <f>IF(C119="","",IF(AND($B$2="立春",B119="日付",ISNUMBER(D119)),IF(A119&lt;D119,C119-1,C119),C119))</f>
        <v/>
      </c>
      <c r="F119" s="6">
        <f>IF(E119="","",MID("子丑寅卯辰巳午未申酉戌亥",MOD(E119-4,12)+1,1))</f>
        <v/>
      </c>
      <c r="G119" s="6">
        <f>IF(E119="","",MID("甲乙丙丁戊己庚辛壬癸",MOD(E119-4,10)+1,1)&amp;F119)</f>
        <v/>
      </c>
      <c r="H119" s="6">
        <f>IF(E119="","",INDEX('4_六十干支'!$C$5:$C$64,MOD(E119-4,60)+1))</f>
        <v/>
      </c>
      <c r="I119" s="6">
        <f>IF(B119&lt;&gt;"日付","",IF(NOT(ISNUMBER(D119)),"立春が表にない年",IF(A119&lt;D119,"違う（立春の前に生まれた）","同じ")))</f>
        <v/>
      </c>
      <c r="J119" s="6">
        <f>IF(F119="","",IF(F119=MID("子丑寅卯辰巳午未申酉戌亥",MOD($B$3-4,12)+1,1),"年男・年女",""))</f>
        <v/>
      </c>
    </row>
    <row r="120">
      <c r="A120" s="4" t="n"/>
      <c r="B120" s="6">
        <f>IF(A120="","",IF(ISNUMBER(A120),IF(A120&lt;10000,"年","日付"),"数値でない"))</f>
        <v/>
      </c>
      <c r="C120" s="7">
        <f>IF(B120="年",A120,IF(B120="日付",YEAR(A120),""))</f>
        <v/>
      </c>
      <c r="D120" s="8">
        <f>IF(B120&lt;&gt;"日付","",IFERROR(VLOOKUP(C120,'3_立春'!$A$5:$B$85,2,FALSE),"表にない年"))</f>
        <v/>
      </c>
      <c r="E120" s="7">
        <f>IF(C120="","",IF(AND($B$2="立春",B120="日付",ISNUMBER(D120)),IF(A120&lt;D120,C120-1,C120),C120))</f>
        <v/>
      </c>
      <c r="F120" s="6">
        <f>IF(E120="","",MID("子丑寅卯辰巳午未申酉戌亥",MOD(E120-4,12)+1,1))</f>
        <v/>
      </c>
      <c r="G120" s="6">
        <f>IF(E120="","",MID("甲乙丙丁戊己庚辛壬癸",MOD(E120-4,10)+1,1)&amp;F120)</f>
        <v/>
      </c>
      <c r="H120" s="6">
        <f>IF(E120="","",INDEX('4_六十干支'!$C$5:$C$64,MOD(E120-4,60)+1))</f>
        <v/>
      </c>
      <c r="I120" s="6">
        <f>IF(B120&lt;&gt;"日付","",IF(NOT(ISNUMBER(D120)),"立春が表にない年",IF(A120&lt;D120,"違う（立春の前に生まれた）","同じ")))</f>
        <v/>
      </c>
      <c r="J120" s="6">
        <f>IF(F120="","",IF(F120=MID("子丑寅卯辰巳午未申酉戌亥",MOD($B$3-4,12)+1,1),"年男・年女",""))</f>
        <v/>
      </c>
    </row>
    <row r="121">
      <c r="A121" s="4" t="n"/>
      <c r="B121" s="6">
        <f>IF(A121="","",IF(ISNUMBER(A121),IF(A121&lt;10000,"年","日付"),"数値でない"))</f>
        <v/>
      </c>
      <c r="C121" s="7">
        <f>IF(B121="年",A121,IF(B121="日付",YEAR(A121),""))</f>
        <v/>
      </c>
      <c r="D121" s="8">
        <f>IF(B121&lt;&gt;"日付","",IFERROR(VLOOKUP(C121,'3_立春'!$A$5:$B$85,2,FALSE),"表にない年"))</f>
        <v/>
      </c>
      <c r="E121" s="7">
        <f>IF(C121="","",IF(AND($B$2="立春",B121="日付",ISNUMBER(D121)),IF(A121&lt;D121,C121-1,C121),C121))</f>
        <v/>
      </c>
      <c r="F121" s="6">
        <f>IF(E121="","",MID("子丑寅卯辰巳午未申酉戌亥",MOD(E121-4,12)+1,1))</f>
        <v/>
      </c>
      <c r="G121" s="6">
        <f>IF(E121="","",MID("甲乙丙丁戊己庚辛壬癸",MOD(E121-4,10)+1,1)&amp;F121)</f>
        <v/>
      </c>
      <c r="H121" s="6">
        <f>IF(E121="","",INDEX('4_六十干支'!$C$5:$C$64,MOD(E121-4,60)+1))</f>
        <v/>
      </c>
      <c r="I121" s="6">
        <f>IF(B121&lt;&gt;"日付","",IF(NOT(ISNUMBER(D121)),"立春が表にない年",IF(A121&lt;D121,"違う（立春の前に生まれた）","同じ")))</f>
        <v/>
      </c>
      <c r="J121" s="6">
        <f>IF(F121="","",IF(F121=MID("子丑寅卯辰巳午未申酉戌亥",MOD($B$3-4,12)+1,1),"年男・年女",""))</f>
        <v/>
      </c>
    </row>
    <row r="122">
      <c r="A122" s="4" t="n"/>
      <c r="B122" s="6">
        <f>IF(A122="","",IF(ISNUMBER(A122),IF(A122&lt;10000,"年","日付"),"数値でない"))</f>
        <v/>
      </c>
      <c r="C122" s="7">
        <f>IF(B122="年",A122,IF(B122="日付",YEAR(A122),""))</f>
        <v/>
      </c>
      <c r="D122" s="8">
        <f>IF(B122&lt;&gt;"日付","",IFERROR(VLOOKUP(C122,'3_立春'!$A$5:$B$85,2,FALSE),"表にない年"))</f>
        <v/>
      </c>
      <c r="E122" s="7">
        <f>IF(C122="","",IF(AND($B$2="立春",B122="日付",ISNUMBER(D122)),IF(A122&lt;D122,C122-1,C122),C122))</f>
        <v/>
      </c>
      <c r="F122" s="6">
        <f>IF(E122="","",MID("子丑寅卯辰巳午未申酉戌亥",MOD(E122-4,12)+1,1))</f>
        <v/>
      </c>
      <c r="G122" s="6">
        <f>IF(E122="","",MID("甲乙丙丁戊己庚辛壬癸",MOD(E122-4,10)+1,1)&amp;F122)</f>
        <v/>
      </c>
      <c r="H122" s="6">
        <f>IF(E122="","",INDEX('4_六十干支'!$C$5:$C$64,MOD(E122-4,60)+1))</f>
        <v/>
      </c>
      <c r="I122" s="6">
        <f>IF(B122&lt;&gt;"日付","",IF(NOT(ISNUMBER(D122)),"立春が表にない年",IF(A122&lt;D122,"違う（立春の前に生まれた）","同じ")))</f>
        <v/>
      </c>
      <c r="J122" s="6">
        <f>IF(F122="","",IF(F122=MID("子丑寅卯辰巳午未申酉戌亥",MOD($B$3-4,12)+1,1),"年男・年女",""))</f>
        <v/>
      </c>
    </row>
    <row r="123">
      <c r="A123" s="4" t="n"/>
      <c r="B123" s="6">
        <f>IF(A123="","",IF(ISNUMBER(A123),IF(A123&lt;10000,"年","日付"),"数値でない"))</f>
        <v/>
      </c>
      <c r="C123" s="7">
        <f>IF(B123="年",A123,IF(B123="日付",YEAR(A123),""))</f>
        <v/>
      </c>
      <c r="D123" s="8">
        <f>IF(B123&lt;&gt;"日付","",IFERROR(VLOOKUP(C123,'3_立春'!$A$5:$B$85,2,FALSE),"表にない年"))</f>
        <v/>
      </c>
      <c r="E123" s="7">
        <f>IF(C123="","",IF(AND($B$2="立春",B123="日付",ISNUMBER(D123)),IF(A123&lt;D123,C123-1,C123),C123))</f>
        <v/>
      </c>
      <c r="F123" s="6">
        <f>IF(E123="","",MID("子丑寅卯辰巳午未申酉戌亥",MOD(E123-4,12)+1,1))</f>
        <v/>
      </c>
      <c r="G123" s="6">
        <f>IF(E123="","",MID("甲乙丙丁戊己庚辛壬癸",MOD(E123-4,10)+1,1)&amp;F123)</f>
        <v/>
      </c>
      <c r="H123" s="6">
        <f>IF(E123="","",INDEX('4_六十干支'!$C$5:$C$64,MOD(E123-4,60)+1))</f>
        <v/>
      </c>
      <c r="I123" s="6">
        <f>IF(B123&lt;&gt;"日付","",IF(NOT(ISNUMBER(D123)),"立春が表にない年",IF(A123&lt;D123,"違う（立春の前に生まれた）","同じ")))</f>
        <v/>
      </c>
      <c r="J123" s="6">
        <f>IF(F123="","",IF(F123=MID("子丑寅卯辰巳午未申酉戌亥",MOD($B$3-4,12)+1,1),"年男・年女",""))</f>
        <v/>
      </c>
    </row>
    <row r="124">
      <c r="A124" s="4" t="n"/>
      <c r="B124" s="6">
        <f>IF(A124="","",IF(ISNUMBER(A124),IF(A124&lt;10000,"年","日付"),"数値でない"))</f>
        <v/>
      </c>
      <c r="C124" s="7">
        <f>IF(B124="年",A124,IF(B124="日付",YEAR(A124),""))</f>
        <v/>
      </c>
      <c r="D124" s="8">
        <f>IF(B124&lt;&gt;"日付","",IFERROR(VLOOKUP(C124,'3_立春'!$A$5:$B$85,2,FALSE),"表にない年"))</f>
        <v/>
      </c>
      <c r="E124" s="7">
        <f>IF(C124="","",IF(AND($B$2="立春",B124="日付",ISNUMBER(D124)),IF(A124&lt;D124,C124-1,C124),C124))</f>
        <v/>
      </c>
      <c r="F124" s="6">
        <f>IF(E124="","",MID("子丑寅卯辰巳午未申酉戌亥",MOD(E124-4,12)+1,1))</f>
        <v/>
      </c>
      <c r="G124" s="6">
        <f>IF(E124="","",MID("甲乙丙丁戊己庚辛壬癸",MOD(E124-4,10)+1,1)&amp;F124)</f>
        <v/>
      </c>
      <c r="H124" s="6">
        <f>IF(E124="","",INDEX('4_六十干支'!$C$5:$C$64,MOD(E124-4,60)+1))</f>
        <v/>
      </c>
      <c r="I124" s="6">
        <f>IF(B124&lt;&gt;"日付","",IF(NOT(ISNUMBER(D124)),"立春が表にない年",IF(A124&lt;D124,"違う（立春の前に生まれた）","同じ")))</f>
        <v/>
      </c>
      <c r="J124" s="6">
        <f>IF(F124="","",IF(F124=MID("子丑寅卯辰巳午未申酉戌亥",MOD($B$3-4,12)+1,1),"年男・年女",""))</f>
        <v/>
      </c>
    </row>
    <row r="125">
      <c r="A125" s="4" t="n"/>
      <c r="B125" s="6">
        <f>IF(A125="","",IF(ISNUMBER(A125),IF(A125&lt;10000,"年","日付"),"数値でない"))</f>
        <v/>
      </c>
      <c r="C125" s="7">
        <f>IF(B125="年",A125,IF(B125="日付",YEAR(A125),""))</f>
        <v/>
      </c>
      <c r="D125" s="8">
        <f>IF(B125&lt;&gt;"日付","",IFERROR(VLOOKUP(C125,'3_立春'!$A$5:$B$85,2,FALSE),"表にない年"))</f>
        <v/>
      </c>
      <c r="E125" s="7">
        <f>IF(C125="","",IF(AND($B$2="立春",B125="日付",ISNUMBER(D125)),IF(A125&lt;D125,C125-1,C125),C125))</f>
        <v/>
      </c>
      <c r="F125" s="6">
        <f>IF(E125="","",MID("子丑寅卯辰巳午未申酉戌亥",MOD(E125-4,12)+1,1))</f>
        <v/>
      </c>
      <c r="G125" s="6">
        <f>IF(E125="","",MID("甲乙丙丁戊己庚辛壬癸",MOD(E125-4,10)+1,1)&amp;F125)</f>
        <v/>
      </c>
      <c r="H125" s="6">
        <f>IF(E125="","",INDEX('4_六十干支'!$C$5:$C$64,MOD(E125-4,60)+1))</f>
        <v/>
      </c>
      <c r="I125" s="6">
        <f>IF(B125&lt;&gt;"日付","",IF(NOT(ISNUMBER(D125)),"立春が表にない年",IF(A125&lt;D125,"違う（立春の前に生まれた）","同じ")))</f>
        <v/>
      </c>
      <c r="J125" s="6">
        <f>IF(F125="","",IF(F125=MID("子丑寅卯辰巳午未申酉戌亥",MOD($B$3-4,12)+1,1),"年男・年女",""))</f>
        <v/>
      </c>
    </row>
    <row r="126">
      <c r="A126" s="4" t="n"/>
      <c r="B126" s="6">
        <f>IF(A126="","",IF(ISNUMBER(A126),IF(A126&lt;10000,"年","日付"),"数値でない"))</f>
        <v/>
      </c>
      <c r="C126" s="7">
        <f>IF(B126="年",A126,IF(B126="日付",YEAR(A126),""))</f>
        <v/>
      </c>
      <c r="D126" s="8">
        <f>IF(B126&lt;&gt;"日付","",IFERROR(VLOOKUP(C126,'3_立春'!$A$5:$B$85,2,FALSE),"表にない年"))</f>
        <v/>
      </c>
      <c r="E126" s="7">
        <f>IF(C126="","",IF(AND($B$2="立春",B126="日付",ISNUMBER(D126)),IF(A126&lt;D126,C126-1,C126),C126))</f>
        <v/>
      </c>
      <c r="F126" s="6">
        <f>IF(E126="","",MID("子丑寅卯辰巳午未申酉戌亥",MOD(E126-4,12)+1,1))</f>
        <v/>
      </c>
      <c r="G126" s="6">
        <f>IF(E126="","",MID("甲乙丙丁戊己庚辛壬癸",MOD(E126-4,10)+1,1)&amp;F126)</f>
        <v/>
      </c>
      <c r="H126" s="6">
        <f>IF(E126="","",INDEX('4_六十干支'!$C$5:$C$64,MOD(E126-4,60)+1))</f>
        <v/>
      </c>
      <c r="I126" s="6">
        <f>IF(B126&lt;&gt;"日付","",IF(NOT(ISNUMBER(D126)),"立春が表にない年",IF(A126&lt;D126,"違う（立春の前に生まれた）","同じ")))</f>
        <v/>
      </c>
      <c r="J126" s="6">
        <f>IF(F126="","",IF(F126=MID("子丑寅卯辰巳午未申酉戌亥",MOD($B$3-4,12)+1,1),"年男・年女",""))</f>
        <v/>
      </c>
    </row>
    <row r="127">
      <c r="A127" s="4" t="n"/>
      <c r="B127" s="6">
        <f>IF(A127="","",IF(ISNUMBER(A127),IF(A127&lt;10000,"年","日付"),"数値でない"))</f>
        <v/>
      </c>
      <c r="C127" s="7">
        <f>IF(B127="年",A127,IF(B127="日付",YEAR(A127),""))</f>
        <v/>
      </c>
      <c r="D127" s="8">
        <f>IF(B127&lt;&gt;"日付","",IFERROR(VLOOKUP(C127,'3_立春'!$A$5:$B$85,2,FALSE),"表にない年"))</f>
        <v/>
      </c>
      <c r="E127" s="7">
        <f>IF(C127="","",IF(AND($B$2="立春",B127="日付",ISNUMBER(D127)),IF(A127&lt;D127,C127-1,C127),C127))</f>
        <v/>
      </c>
      <c r="F127" s="6">
        <f>IF(E127="","",MID("子丑寅卯辰巳午未申酉戌亥",MOD(E127-4,12)+1,1))</f>
        <v/>
      </c>
      <c r="G127" s="6">
        <f>IF(E127="","",MID("甲乙丙丁戊己庚辛壬癸",MOD(E127-4,10)+1,1)&amp;F127)</f>
        <v/>
      </c>
      <c r="H127" s="6">
        <f>IF(E127="","",INDEX('4_六十干支'!$C$5:$C$64,MOD(E127-4,60)+1))</f>
        <v/>
      </c>
      <c r="I127" s="6">
        <f>IF(B127&lt;&gt;"日付","",IF(NOT(ISNUMBER(D127)),"立春が表にない年",IF(A127&lt;D127,"違う（立春の前に生まれた）","同じ")))</f>
        <v/>
      </c>
      <c r="J127" s="6">
        <f>IF(F127="","",IF(F127=MID("子丑寅卯辰巳午未申酉戌亥",MOD($B$3-4,12)+1,1),"年男・年女",""))</f>
        <v/>
      </c>
    </row>
    <row r="128">
      <c r="A128" s="4" t="n"/>
      <c r="B128" s="6">
        <f>IF(A128="","",IF(ISNUMBER(A128),IF(A128&lt;10000,"年","日付"),"数値でない"))</f>
        <v/>
      </c>
      <c r="C128" s="7">
        <f>IF(B128="年",A128,IF(B128="日付",YEAR(A128),""))</f>
        <v/>
      </c>
      <c r="D128" s="8">
        <f>IF(B128&lt;&gt;"日付","",IFERROR(VLOOKUP(C128,'3_立春'!$A$5:$B$85,2,FALSE),"表にない年"))</f>
        <v/>
      </c>
      <c r="E128" s="7">
        <f>IF(C128="","",IF(AND($B$2="立春",B128="日付",ISNUMBER(D128)),IF(A128&lt;D128,C128-1,C128),C128))</f>
        <v/>
      </c>
      <c r="F128" s="6">
        <f>IF(E128="","",MID("子丑寅卯辰巳午未申酉戌亥",MOD(E128-4,12)+1,1))</f>
        <v/>
      </c>
      <c r="G128" s="6">
        <f>IF(E128="","",MID("甲乙丙丁戊己庚辛壬癸",MOD(E128-4,10)+1,1)&amp;F128)</f>
        <v/>
      </c>
      <c r="H128" s="6">
        <f>IF(E128="","",INDEX('4_六十干支'!$C$5:$C$64,MOD(E128-4,60)+1))</f>
        <v/>
      </c>
      <c r="I128" s="6">
        <f>IF(B128&lt;&gt;"日付","",IF(NOT(ISNUMBER(D128)),"立春が表にない年",IF(A128&lt;D128,"違う（立春の前に生まれた）","同じ")))</f>
        <v/>
      </c>
      <c r="J128" s="6">
        <f>IF(F128="","",IF(F128=MID("子丑寅卯辰巳午未申酉戌亥",MOD($B$3-4,12)+1,1),"年男・年女",""))</f>
        <v/>
      </c>
    </row>
    <row r="129">
      <c r="A129" s="4" t="n"/>
      <c r="B129" s="6">
        <f>IF(A129="","",IF(ISNUMBER(A129),IF(A129&lt;10000,"年","日付"),"数値でない"))</f>
        <v/>
      </c>
      <c r="C129" s="7">
        <f>IF(B129="年",A129,IF(B129="日付",YEAR(A129),""))</f>
        <v/>
      </c>
      <c r="D129" s="8">
        <f>IF(B129&lt;&gt;"日付","",IFERROR(VLOOKUP(C129,'3_立春'!$A$5:$B$85,2,FALSE),"表にない年"))</f>
        <v/>
      </c>
      <c r="E129" s="7">
        <f>IF(C129="","",IF(AND($B$2="立春",B129="日付",ISNUMBER(D129)),IF(A129&lt;D129,C129-1,C129),C129))</f>
        <v/>
      </c>
      <c r="F129" s="6">
        <f>IF(E129="","",MID("子丑寅卯辰巳午未申酉戌亥",MOD(E129-4,12)+1,1))</f>
        <v/>
      </c>
      <c r="G129" s="6">
        <f>IF(E129="","",MID("甲乙丙丁戊己庚辛壬癸",MOD(E129-4,10)+1,1)&amp;F129)</f>
        <v/>
      </c>
      <c r="H129" s="6">
        <f>IF(E129="","",INDEX('4_六十干支'!$C$5:$C$64,MOD(E129-4,60)+1))</f>
        <v/>
      </c>
      <c r="I129" s="6">
        <f>IF(B129&lt;&gt;"日付","",IF(NOT(ISNUMBER(D129)),"立春が表にない年",IF(A129&lt;D129,"違う（立春の前に生まれた）","同じ")))</f>
        <v/>
      </c>
      <c r="J129" s="6">
        <f>IF(F129="","",IF(F129=MID("子丑寅卯辰巳午未申酉戌亥",MOD($B$3-4,12)+1,1),"年男・年女",""))</f>
        <v/>
      </c>
    </row>
    <row r="130">
      <c r="A130" s="4" t="n"/>
      <c r="B130" s="6">
        <f>IF(A130="","",IF(ISNUMBER(A130),IF(A130&lt;10000,"年","日付"),"数値でない"))</f>
        <v/>
      </c>
      <c r="C130" s="7">
        <f>IF(B130="年",A130,IF(B130="日付",YEAR(A130),""))</f>
        <v/>
      </c>
      <c r="D130" s="8">
        <f>IF(B130&lt;&gt;"日付","",IFERROR(VLOOKUP(C130,'3_立春'!$A$5:$B$85,2,FALSE),"表にない年"))</f>
        <v/>
      </c>
      <c r="E130" s="7">
        <f>IF(C130="","",IF(AND($B$2="立春",B130="日付",ISNUMBER(D130)),IF(A130&lt;D130,C130-1,C130),C130))</f>
        <v/>
      </c>
      <c r="F130" s="6">
        <f>IF(E130="","",MID("子丑寅卯辰巳午未申酉戌亥",MOD(E130-4,12)+1,1))</f>
        <v/>
      </c>
      <c r="G130" s="6">
        <f>IF(E130="","",MID("甲乙丙丁戊己庚辛壬癸",MOD(E130-4,10)+1,1)&amp;F130)</f>
        <v/>
      </c>
      <c r="H130" s="6">
        <f>IF(E130="","",INDEX('4_六十干支'!$C$5:$C$64,MOD(E130-4,60)+1))</f>
        <v/>
      </c>
      <c r="I130" s="6">
        <f>IF(B130&lt;&gt;"日付","",IF(NOT(ISNUMBER(D130)),"立春が表にない年",IF(A130&lt;D130,"違う（立春の前に生まれた）","同じ")))</f>
        <v/>
      </c>
      <c r="J130" s="6">
        <f>IF(F130="","",IF(F130=MID("子丑寅卯辰巳午未申酉戌亥",MOD($B$3-4,12)+1,1),"年男・年女",""))</f>
        <v/>
      </c>
    </row>
    <row r="131">
      <c r="A131" s="4" t="n"/>
      <c r="B131" s="6">
        <f>IF(A131="","",IF(ISNUMBER(A131),IF(A131&lt;10000,"年","日付"),"数値でない"))</f>
        <v/>
      </c>
      <c r="C131" s="7">
        <f>IF(B131="年",A131,IF(B131="日付",YEAR(A131),""))</f>
        <v/>
      </c>
      <c r="D131" s="8">
        <f>IF(B131&lt;&gt;"日付","",IFERROR(VLOOKUP(C131,'3_立春'!$A$5:$B$85,2,FALSE),"表にない年"))</f>
        <v/>
      </c>
      <c r="E131" s="7">
        <f>IF(C131="","",IF(AND($B$2="立春",B131="日付",ISNUMBER(D131)),IF(A131&lt;D131,C131-1,C131),C131))</f>
        <v/>
      </c>
      <c r="F131" s="6">
        <f>IF(E131="","",MID("子丑寅卯辰巳午未申酉戌亥",MOD(E131-4,12)+1,1))</f>
        <v/>
      </c>
      <c r="G131" s="6">
        <f>IF(E131="","",MID("甲乙丙丁戊己庚辛壬癸",MOD(E131-4,10)+1,1)&amp;F131)</f>
        <v/>
      </c>
      <c r="H131" s="6">
        <f>IF(E131="","",INDEX('4_六十干支'!$C$5:$C$64,MOD(E131-4,60)+1))</f>
        <v/>
      </c>
      <c r="I131" s="6">
        <f>IF(B131&lt;&gt;"日付","",IF(NOT(ISNUMBER(D131)),"立春が表にない年",IF(A131&lt;D131,"違う（立春の前に生まれた）","同じ")))</f>
        <v/>
      </c>
      <c r="J131" s="6">
        <f>IF(F131="","",IF(F131=MID("子丑寅卯辰巳午未申酉戌亥",MOD($B$3-4,12)+1,1),"年男・年女",""))</f>
        <v/>
      </c>
    </row>
    <row r="132">
      <c r="A132" s="4" t="n"/>
      <c r="B132" s="6">
        <f>IF(A132="","",IF(ISNUMBER(A132),IF(A132&lt;10000,"年","日付"),"数値でない"))</f>
        <v/>
      </c>
      <c r="C132" s="7">
        <f>IF(B132="年",A132,IF(B132="日付",YEAR(A132),""))</f>
        <v/>
      </c>
      <c r="D132" s="8">
        <f>IF(B132&lt;&gt;"日付","",IFERROR(VLOOKUP(C132,'3_立春'!$A$5:$B$85,2,FALSE),"表にない年"))</f>
        <v/>
      </c>
      <c r="E132" s="7">
        <f>IF(C132="","",IF(AND($B$2="立春",B132="日付",ISNUMBER(D132)),IF(A132&lt;D132,C132-1,C132),C132))</f>
        <v/>
      </c>
      <c r="F132" s="6">
        <f>IF(E132="","",MID("子丑寅卯辰巳午未申酉戌亥",MOD(E132-4,12)+1,1))</f>
        <v/>
      </c>
      <c r="G132" s="6">
        <f>IF(E132="","",MID("甲乙丙丁戊己庚辛壬癸",MOD(E132-4,10)+1,1)&amp;F132)</f>
        <v/>
      </c>
      <c r="H132" s="6">
        <f>IF(E132="","",INDEX('4_六十干支'!$C$5:$C$64,MOD(E132-4,60)+1))</f>
        <v/>
      </c>
      <c r="I132" s="6">
        <f>IF(B132&lt;&gt;"日付","",IF(NOT(ISNUMBER(D132)),"立春が表にない年",IF(A132&lt;D132,"違う（立春の前に生まれた）","同じ")))</f>
        <v/>
      </c>
      <c r="J132" s="6">
        <f>IF(F132="","",IF(F132=MID("子丑寅卯辰巳午未申酉戌亥",MOD($B$3-4,12)+1,1),"年男・年女",""))</f>
        <v/>
      </c>
    </row>
    <row r="133">
      <c r="A133" s="4" t="n"/>
      <c r="B133" s="6">
        <f>IF(A133="","",IF(ISNUMBER(A133),IF(A133&lt;10000,"年","日付"),"数値でない"))</f>
        <v/>
      </c>
      <c r="C133" s="7">
        <f>IF(B133="年",A133,IF(B133="日付",YEAR(A133),""))</f>
        <v/>
      </c>
      <c r="D133" s="8">
        <f>IF(B133&lt;&gt;"日付","",IFERROR(VLOOKUP(C133,'3_立春'!$A$5:$B$85,2,FALSE),"表にない年"))</f>
        <v/>
      </c>
      <c r="E133" s="7">
        <f>IF(C133="","",IF(AND($B$2="立春",B133="日付",ISNUMBER(D133)),IF(A133&lt;D133,C133-1,C133),C133))</f>
        <v/>
      </c>
      <c r="F133" s="6">
        <f>IF(E133="","",MID("子丑寅卯辰巳午未申酉戌亥",MOD(E133-4,12)+1,1))</f>
        <v/>
      </c>
      <c r="G133" s="6">
        <f>IF(E133="","",MID("甲乙丙丁戊己庚辛壬癸",MOD(E133-4,10)+1,1)&amp;F133)</f>
        <v/>
      </c>
      <c r="H133" s="6">
        <f>IF(E133="","",INDEX('4_六十干支'!$C$5:$C$64,MOD(E133-4,60)+1))</f>
        <v/>
      </c>
      <c r="I133" s="6">
        <f>IF(B133&lt;&gt;"日付","",IF(NOT(ISNUMBER(D133)),"立春が表にない年",IF(A133&lt;D133,"違う（立春の前に生まれた）","同じ")))</f>
        <v/>
      </c>
      <c r="J133" s="6">
        <f>IF(F133="","",IF(F133=MID("子丑寅卯辰巳午未申酉戌亥",MOD($B$3-4,12)+1,1),"年男・年女",""))</f>
        <v/>
      </c>
    </row>
    <row r="134">
      <c r="A134" s="4" t="n"/>
      <c r="B134" s="6">
        <f>IF(A134="","",IF(ISNUMBER(A134),IF(A134&lt;10000,"年","日付"),"数値でない"))</f>
        <v/>
      </c>
      <c r="C134" s="7">
        <f>IF(B134="年",A134,IF(B134="日付",YEAR(A134),""))</f>
        <v/>
      </c>
      <c r="D134" s="8">
        <f>IF(B134&lt;&gt;"日付","",IFERROR(VLOOKUP(C134,'3_立春'!$A$5:$B$85,2,FALSE),"表にない年"))</f>
        <v/>
      </c>
      <c r="E134" s="7">
        <f>IF(C134="","",IF(AND($B$2="立春",B134="日付",ISNUMBER(D134)),IF(A134&lt;D134,C134-1,C134),C134))</f>
        <v/>
      </c>
      <c r="F134" s="6">
        <f>IF(E134="","",MID("子丑寅卯辰巳午未申酉戌亥",MOD(E134-4,12)+1,1))</f>
        <v/>
      </c>
      <c r="G134" s="6">
        <f>IF(E134="","",MID("甲乙丙丁戊己庚辛壬癸",MOD(E134-4,10)+1,1)&amp;F134)</f>
        <v/>
      </c>
      <c r="H134" s="6">
        <f>IF(E134="","",INDEX('4_六十干支'!$C$5:$C$64,MOD(E134-4,60)+1))</f>
        <v/>
      </c>
      <c r="I134" s="6">
        <f>IF(B134&lt;&gt;"日付","",IF(NOT(ISNUMBER(D134)),"立春が表にない年",IF(A134&lt;D134,"違う（立春の前に生まれた）","同じ")))</f>
        <v/>
      </c>
      <c r="J134" s="6">
        <f>IF(F134="","",IF(F134=MID("子丑寅卯辰巳午未申酉戌亥",MOD($B$3-4,12)+1,1),"年男・年女",""))</f>
        <v/>
      </c>
    </row>
    <row r="135">
      <c r="A135" s="4" t="n"/>
      <c r="B135" s="6">
        <f>IF(A135="","",IF(ISNUMBER(A135),IF(A135&lt;10000,"年","日付"),"数値でない"))</f>
        <v/>
      </c>
      <c r="C135" s="7">
        <f>IF(B135="年",A135,IF(B135="日付",YEAR(A135),""))</f>
        <v/>
      </c>
      <c r="D135" s="8">
        <f>IF(B135&lt;&gt;"日付","",IFERROR(VLOOKUP(C135,'3_立春'!$A$5:$B$85,2,FALSE),"表にない年"))</f>
        <v/>
      </c>
      <c r="E135" s="7">
        <f>IF(C135="","",IF(AND($B$2="立春",B135="日付",ISNUMBER(D135)),IF(A135&lt;D135,C135-1,C135),C135))</f>
        <v/>
      </c>
      <c r="F135" s="6">
        <f>IF(E135="","",MID("子丑寅卯辰巳午未申酉戌亥",MOD(E135-4,12)+1,1))</f>
        <v/>
      </c>
      <c r="G135" s="6">
        <f>IF(E135="","",MID("甲乙丙丁戊己庚辛壬癸",MOD(E135-4,10)+1,1)&amp;F135)</f>
        <v/>
      </c>
      <c r="H135" s="6">
        <f>IF(E135="","",INDEX('4_六十干支'!$C$5:$C$64,MOD(E135-4,60)+1))</f>
        <v/>
      </c>
      <c r="I135" s="6">
        <f>IF(B135&lt;&gt;"日付","",IF(NOT(ISNUMBER(D135)),"立春が表にない年",IF(A135&lt;D135,"違う（立春の前に生まれた）","同じ")))</f>
        <v/>
      </c>
      <c r="J135" s="6">
        <f>IF(F135="","",IF(F135=MID("子丑寅卯辰巳午未申酉戌亥",MOD($B$3-4,12)+1,1),"年男・年女",""))</f>
        <v/>
      </c>
    </row>
    <row r="136">
      <c r="A136" s="4" t="n"/>
      <c r="B136" s="6">
        <f>IF(A136="","",IF(ISNUMBER(A136),IF(A136&lt;10000,"年","日付"),"数値でない"))</f>
        <v/>
      </c>
      <c r="C136" s="7">
        <f>IF(B136="年",A136,IF(B136="日付",YEAR(A136),""))</f>
        <v/>
      </c>
      <c r="D136" s="8">
        <f>IF(B136&lt;&gt;"日付","",IFERROR(VLOOKUP(C136,'3_立春'!$A$5:$B$85,2,FALSE),"表にない年"))</f>
        <v/>
      </c>
      <c r="E136" s="7">
        <f>IF(C136="","",IF(AND($B$2="立春",B136="日付",ISNUMBER(D136)),IF(A136&lt;D136,C136-1,C136),C136))</f>
        <v/>
      </c>
      <c r="F136" s="6">
        <f>IF(E136="","",MID("子丑寅卯辰巳午未申酉戌亥",MOD(E136-4,12)+1,1))</f>
        <v/>
      </c>
      <c r="G136" s="6">
        <f>IF(E136="","",MID("甲乙丙丁戊己庚辛壬癸",MOD(E136-4,10)+1,1)&amp;F136)</f>
        <v/>
      </c>
      <c r="H136" s="6">
        <f>IF(E136="","",INDEX('4_六十干支'!$C$5:$C$64,MOD(E136-4,60)+1))</f>
        <v/>
      </c>
      <c r="I136" s="6">
        <f>IF(B136&lt;&gt;"日付","",IF(NOT(ISNUMBER(D136)),"立春が表にない年",IF(A136&lt;D136,"違う（立春の前に生まれた）","同じ")))</f>
        <v/>
      </c>
      <c r="J136" s="6">
        <f>IF(F136="","",IF(F136=MID("子丑寅卯辰巳午未申酉戌亥",MOD($B$3-4,12)+1,1),"年男・年女",""))</f>
        <v/>
      </c>
    </row>
    <row r="137">
      <c r="A137" s="4" t="n"/>
      <c r="B137" s="6">
        <f>IF(A137="","",IF(ISNUMBER(A137),IF(A137&lt;10000,"年","日付"),"数値でない"))</f>
        <v/>
      </c>
      <c r="C137" s="7">
        <f>IF(B137="年",A137,IF(B137="日付",YEAR(A137),""))</f>
        <v/>
      </c>
      <c r="D137" s="8">
        <f>IF(B137&lt;&gt;"日付","",IFERROR(VLOOKUP(C137,'3_立春'!$A$5:$B$85,2,FALSE),"表にない年"))</f>
        <v/>
      </c>
      <c r="E137" s="7">
        <f>IF(C137="","",IF(AND($B$2="立春",B137="日付",ISNUMBER(D137)),IF(A137&lt;D137,C137-1,C137),C137))</f>
        <v/>
      </c>
      <c r="F137" s="6">
        <f>IF(E137="","",MID("子丑寅卯辰巳午未申酉戌亥",MOD(E137-4,12)+1,1))</f>
        <v/>
      </c>
      <c r="G137" s="6">
        <f>IF(E137="","",MID("甲乙丙丁戊己庚辛壬癸",MOD(E137-4,10)+1,1)&amp;F137)</f>
        <v/>
      </c>
      <c r="H137" s="6">
        <f>IF(E137="","",INDEX('4_六十干支'!$C$5:$C$64,MOD(E137-4,60)+1))</f>
        <v/>
      </c>
      <c r="I137" s="6">
        <f>IF(B137&lt;&gt;"日付","",IF(NOT(ISNUMBER(D137)),"立春が表にない年",IF(A137&lt;D137,"違う（立春の前に生まれた）","同じ")))</f>
        <v/>
      </c>
      <c r="J137" s="6">
        <f>IF(F137="","",IF(F137=MID("子丑寅卯辰巳午未申酉戌亥",MOD($B$3-4,12)+1,1),"年男・年女",""))</f>
        <v/>
      </c>
    </row>
    <row r="138">
      <c r="A138" s="4" t="n"/>
      <c r="B138" s="6">
        <f>IF(A138="","",IF(ISNUMBER(A138),IF(A138&lt;10000,"年","日付"),"数値でない"))</f>
        <v/>
      </c>
      <c r="C138" s="7">
        <f>IF(B138="年",A138,IF(B138="日付",YEAR(A138),""))</f>
        <v/>
      </c>
      <c r="D138" s="8">
        <f>IF(B138&lt;&gt;"日付","",IFERROR(VLOOKUP(C138,'3_立春'!$A$5:$B$85,2,FALSE),"表にない年"))</f>
        <v/>
      </c>
      <c r="E138" s="7">
        <f>IF(C138="","",IF(AND($B$2="立春",B138="日付",ISNUMBER(D138)),IF(A138&lt;D138,C138-1,C138),C138))</f>
        <v/>
      </c>
      <c r="F138" s="6">
        <f>IF(E138="","",MID("子丑寅卯辰巳午未申酉戌亥",MOD(E138-4,12)+1,1))</f>
        <v/>
      </c>
      <c r="G138" s="6">
        <f>IF(E138="","",MID("甲乙丙丁戊己庚辛壬癸",MOD(E138-4,10)+1,1)&amp;F138)</f>
        <v/>
      </c>
      <c r="H138" s="6">
        <f>IF(E138="","",INDEX('4_六十干支'!$C$5:$C$64,MOD(E138-4,60)+1))</f>
        <v/>
      </c>
      <c r="I138" s="6">
        <f>IF(B138&lt;&gt;"日付","",IF(NOT(ISNUMBER(D138)),"立春が表にない年",IF(A138&lt;D138,"違う（立春の前に生まれた）","同じ")))</f>
        <v/>
      </c>
      <c r="J138" s="6">
        <f>IF(F138="","",IF(F138=MID("子丑寅卯辰巳午未申酉戌亥",MOD($B$3-4,12)+1,1),"年男・年女",""))</f>
        <v/>
      </c>
    </row>
    <row r="139">
      <c r="A139" s="4" t="n"/>
      <c r="B139" s="6">
        <f>IF(A139="","",IF(ISNUMBER(A139),IF(A139&lt;10000,"年","日付"),"数値でない"))</f>
        <v/>
      </c>
      <c r="C139" s="7">
        <f>IF(B139="年",A139,IF(B139="日付",YEAR(A139),""))</f>
        <v/>
      </c>
      <c r="D139" s="8">
        <f>IF(B139&lt;&gt;"日付","",IFERROR(VLOOKUP(C139,'3_立春'!$A$5:$B$85,2,FALSE),"表にない年"))</f>
        <v/>
      </c>
      <c r="E139" s="7">
        <f>IF(C139="","",IF(AND($B$2="立春",B139="日付",ISNUMBER(D139)),IF(A139&lt;D139,C139-1,C139),C139))</f>
        <v/>
      </c>
      <c r="F139" s="6">
        <f>IF(E139="","",MID("子丑寅卯辰巳午未申酉戌亥",MOD(E139-4,12)+1,1))</f>
        <v/>
      </c>
      <c r="G139" s="6">
        <f>IF(E139="","",MID("甲乙丙丁戊己庚辛壬癸",MOD(E139-4,10)+1,1)&amp;F139)</f>
        <v/>
      </c>
      <c r="H139" s="6">
        <f>IF(E139="","",INDEX('4_六十干支'!$C$5:$C$64,MOD(E139-4,60)+1))</f>
        <v/>
      </c>
      <c r="I139" s="6">
        <f>IF(B139&lt;&gt;"日付","",IF(NOT(ISNUMBER(D139)),"立春が表にない年",IF(A139&lt;D139,"違う（立春の前に生まれた）","同じ")))</f>
        <v/>
      </c>
      <c r="J139" s="6">
        <f>IF(F139="","",IF(F139=MID("子丑寅卯辰巳午未申酉戌亥",MOD($B$3-4,12)+1,1),"年男・年女",""))</f>
        <v/>
      </c>
    </row>
    <row r="140">
      <c r="A140" s="4" t="n"/>
      <c r="B140" s="6">
        <f>IF(A140="","",IF(ISNUMBER(A140),IF(A140&lt;10000,"年","日付"),"数値でない"))</f>
        <v/>
      </c>
      <c r="C140" s="7">
        <f>IF(B140="年",A140,IF(B140="日付",YEAR(A140),""))</f>
        <v/>
      </c>
      <c r="D140" s="8">
        <f>IF(B140&lt;&gt;"日付","",IFERROR(VLOOKUP(C140,'3_立春'!$A$5:$B$85,2,FALSE),"表にない年"))</f>
        <v/>
      </c>
      <c r="E140" s="7">
        <f>IF(C140="","",IF(AND($B$2="立春",B140="日付",ISNUMBER(D140)),IF(A140&lt;D140,C140-1,C140),C140))</f>
        <v/>
      </c>
      <c r="F140" s="6">
        <f>IF(E140="","",MID("子丑寅卯辰巳午未申酉戌亥",MOD(E140-4,12)+1,1))</f>
        <v/>
      </c>
      <c r="G140" s="6">
        <f>IF(E140="","",MID("甲乙丙丁戊己庚辛壬癸",MOD(E140-4,10)+1,1)&amp;F140)</f>
        <v/>
      </c>
      <c r="H140" s="6">
        <f>IF(E140="","",INDEX('4_六十干支'!$C$5:$C$64,MOD(E140-4,60)+1))</f>
        <v/>
      </c>
      <c r="I140" s="6">
        <f>IF(B140&lt;&gt;"日付","",IF(NOT(ISNUMBER(D140)),"立春が表にない年",IF(A140&lt;D140,"違う（立春の前に生まれた）","同じ")))</f>
        <v/>
      </c>
      <c r="J140" s="6">
        <f>IF(F140="","",IF(F140=MID("子丑寅卯辰巳午未申酉戌亥",MOD($B$3-4,12)+1,1),"年男・年女",""))</f>
        <v/>
      </c>
    </row>
    <row r="141">
      <c r="A141" s="4" t="n"/>
      <c r="B141" s="6">
        <f>IF(A141="","",IF(ISNUMBER(A141),IF(A141&lt;10000,"年","日付"),"数値でない"))</f>
        <v/>
      </c>
      <c r="C141" s="7">
        <f>IF(B141="年",A141,IF(B141="日付",YEAR(A141),""))</f>
        <v/>
      </c>
      <c r="D141" s="8">
        <f>IF(B141&lt;&gt;"日付","",IFERROR(VLOOKUP(C141,'3_立春'!$A$5:$B$85,2,FALSE),"表にない年"))</f>
        <v/>
      </c>
      <c r="E141" s="7">
        <f>IF(C141="","",IF(AND($B$2="立春",B141="日付",ISNUMBER(D141)),IF(A141&lt;D141,C141-1,C141),C141))</f>
        <v/>
      </c>
      <c r="F141" s="6">
        <f>IF(E141="","",MID("子丑寅卯辰巳午未申酉戌亥",MOD(E141-4,12)+1,1))</f>
        <v/>
      </c>
      <c r="G141" s="6">
        <f>IF(E141="","",MID("甲乙丙丁戊己庚辛壬癸",MOD(E141-4,10)+1,1)&amp;F141)</f>
        <v/>
      </c>
      <c r="H141" s="6">
        <f>IF(E141="","",INDEX('4_六十干支'!$C$5:$C$64,MOD(E141-4,60)+1))</f>
        <v/>
      </c>
      <c r="I141" s="6">
        <f>IF(B141&lt;&gt;"日付","",IF(NOT(ISNUMBER(D141)),"立春が表にない年",IF(A141&lt;D141,"違う（立春の前に生まれた）","同じ")))</f>
        <v/>
      </c>
      <c r="J141" s="6">
        <f>IF(F141="","",IF(F141=MID("子丑寅卯辰巳午未申酉戌亥",MOD($B$3-4,12)+1,1),"年男・年女",""))</f>
        <v/>
      </c>
    </row>
    <row r="142">
      <c r="A142" s="4" t="n"/>
      <c r="B142" s="6">
        <f>IF(A142="","",IF(ISNUMBER(A142),IF(A142&lt;10000,"年","日付"),"数値でない"))</f>
        <v/>
      </c>
      <c r="C142" s="7">
        <f>IF(B142="年",A142,IF(B142="日付",YEAR(A142),""))</f>
        <v/>
      </c>
      <c r="D142" s="8">
        <f>IF(B142&lt;&gt;"日付","",IFERROR(VLOOKUP(C142,'3_立春'!$A$5:$B$85,2,FALSE),"表にない年"))</f>
        <v/>
      </c>
      <c r="E142" s="7">
        <f>IF(C142="","",IF(AND($B$2="立春",B142="日付",ISNUMBER(D142)),IF(A142&lt;D142,C142-1,C142),C142))</f>
        <v/>
      </c>
      <c r="F142" s="6">
        <f>IF(E142="","",MID("子丑寅卯辰巳午未申酉戌亥",MOD(E142-4,12)+1,1))</f>
        <v/>
      </c>
      <c r="G142" s="6">
        <f>IF(E142="","",MID("甲乙丙丁戊己庚辛壬癸",MOD(E142-4,10)+1,1)&amp;F142)</f>
        <v/>
      </c>
      <c r="H142" s="6">
        <f>IF(E142="","",INDEX('4_六十干支'!$C$5:$C$64,MOD(E142-4,60)+1))</f>
        <v/>
      </c>
      <c r="I142" s="6">
        <f>IF(B142&lt;&gt;"日付","",IF(NOT(ISNUMBER(D142)),"立春が表にない年",IF(A142&lt;D142,"違う（立春の前に生まれた）","同じ")))</f>
        <v/>
      </c>
      <c r="J142" s="6">
        <f>IF(F142="","",IF(F142=MID("子丑寅卯辰巳午未申酉戌亥",MOD($B$3-4,12)+1,1),"年男・年女",""))</f>
        <v/>
      </c>
    </row>
    <row r="143">
      <c r="A143" s="4" t="n"/>
      <c r="B143" s="6">
        <f>IF(A143="","",IF(ISNUMBER(A143),IF(A143&lt;10000,"年","日付"),"数値でない"))</f>
        <v/>
      </c>
      <c r="C143" s="7">
        <f>IF(B143="年",A143,IF(B143="日付",YEAR(A143),""))</f>
        <v/>
      </c>
      <c r="D143" s="8">
        <f>IF(B143&lt;&gt;"日付","",IFERROR(VLOOKUP(C143,'3_立春'!$A$5:$B$85,2,FALSE),"表にない年"))</f>
        <v/>
      </c>
      <c r="E143" s="7">
        <f>IF(C143="","",IF(AND($B$2="立春",B143="日付",ISNUMBER(D143)),IF(A143&lt;D143,C143-1,C143),C143))</f>
        <v/>
      </c>
      <c r="F143" s="6">
        <f>IF(E143="","",MID("子丑寅卯辰巳午未申酉戌亥",MOD(E143-4,12)+1,1))</f>
        <v/>
      </c>
      <c r="G143" s="6">
        <f>IF(E143="","",MID("甲乙丙丁戊己庚辛壬癸",MOD(E143-4,10)+1,1)&amp;F143)</f>
        <v/>
      </c>
      <c r="H143" s="6">
        <f>IF(E143="","",INDEX('4_六十干支'!$C$5:$C$64,MOD(E143-4,60)+1))</f>
        <v/>
      </c>
      <c r="I143" s="6">
        <f>IF(B143&lt;&gt;"日付","",IF(NOT(ISNUMBER(D143)),"立春が表にない年",IF(A143&lt;D143,"違う（立春の前に生まれた）","同じ")))</f>
        <v/>
      </c>
      <c r="J143" s="6">
        <f>IF(F143="","",IF(F143=MID("子丑寅卯辰巳午未申酉戌亥",MOD($B$3-4,12)+1,1),"年男・年女",""))</f>
        <v/>
      </c>
    </row>
    <row r="144">
      <c r="A144" s="4" t="n"/>
      <c r="B144" s="6">
        <f>IF(A144="","",IF(ISNUMBER(A144),IF(A144&lt;10000,"年","日付"),"数値でない"))</f>
        <v/>
      </c>
      <c r="C144" s="7">
        <f>IF(B144="年",A144,IF(B144="日付",YEAR(A144),""))</f>
        <v/>
      </c>
      <c r="D144" s="8">
        <f>IF(B144&lt;&gt;"日付","",IFERROR(VLOOKUP(C144,'3_立春'!$A$5:$B$85,2,FALSE),"表にない年"))</f>
        <v/>
      </c>
      <c r="E144" s="7">
        <f>IF(C144="","",IF(AND($B$2="立春",B144="日付",ISNUMBER(D144)),IF(A144&lt;D144,C144-1,C144),C144))</f>
        <v/>
      </c>
      <c r="F144" s="6">
        <f>IF(E144="","",MID("子丑寅卯辰巳午未申酉戌亥",MOD(E144-4,12)+1,1))</f>
        <v/>
      </c>
      <c r="G144" s="6">
        <f>IF(E144="","",MID("甲乙丙丁戊己庚辛壬癸",MOD(E144-4,10)+1,1)&amp;F144)</f>
        <v/>
      </c>
      <c r="H144" s="6">
        <f>IF(E144="","",INDEX('4_六十干支'!$C$5:$C$64,MOD(E144-4,60)+1))</f>
        <v/>
      </c>
      <c r="I144" s="6">
        <f>IF(B144&lt;&gt;"日付","",IF(NOT(ISNUMBER(D144)),"立春が表にない年",IF(A144&lt;D144,"違う（立春の前に生まれた）","同じ")))</f>
        <v/>
      </c>
      <c r="J144" s="6">
        <f>IF(F144="","",IF(F144=MID("子丑寅卯辰巳午未申酉戌亥",MOD($B$3-4,12)+1,1),"年男・年女",""))</f>
        <v/>
      </c>
    </row>
    <row r="145">
      <c r="A145" s="4" t="n"/>
      <c r="B145" s="6">
        <f>IF(A145="","",IF(ISNUMBER(A145),IF(A145&lt;10000,"年","日付"),"数値でない"))</f>
        <v/>
      </c>
      <c r="C145" s="7">
        <f>IF(B145="年",A145,IF(B145="日付",YEAR(A145),""))</f>
        <v/>
      </c>
      <c r="D145" s="8">
        <f>IF(B145&lt;&gt;"日付","",IFERROR(VLOOKUP(C145,'3_立春'!$A$5:$B$85,2,FALSE),"表にない年"))</f>
        <v/>
      </c>
      <c r="E145" s="7">
        <f>IF(C145="","",IF(AND($B$2="立春",B145="日付",ISNUMBER(D145)),IF(A145&lt;D145,C145-1,C145),C145))</f>
        <v/>
      </c>
      <c r="F145" s="6">
        <f>IF(E145="","",MID("子丑寅卯辰巳午未申酉戌亥",MOD(E145-4,12)+1,1))</f>
        <v/>
      </c>
      <c r="G145" s="6">
        <f>IF(E145="","",MID("甲乙丙丁戊己庚辛壬癸",MOD(E145-4,10)+1,1)&amp;F145)</f>
        <v/>
      </c>
      <c r="H145" s="6">
        <f>IF(E145="","",INDEX('4_六十干支'!$C$5:$C$64,MOD(E145-4,60)+1))</f>
        <v/>
      </c>
      <c r="I145" s="6">
        <f>IF(B145&lt;&gt;"日付","",IF(NOT(ISNUMBER(D145)),"立春が表にない年",IF(A145&lt;D145,"違う（立春の前に生まれた）","同じ")))</f>
        <v/>
      </c>
      <c r="J145" s="6">
        <f>IF(F145="","",IF(F145=MID("子丑寅卯辰巳午未申酉戌亥",MOD($B$3-4,12)+1,1),"年男・年女",""))</f>
        <v/>
      </c>
    </row>
    <row r="146">
      <c r="A146" s="4" t="n"/>
      <c r="B146" s="6">
        <f>IF(A146="","",IF(ISNUMBER(A146),IF(A146&lt;10000,"年","日付"),"数値でない"))</f>
        <v/>
      </c>
      <c r="C146" s="7">
        <f>IF(B146="年",A146,IF(B146="日付",YEAR(A146),""))</f>
        <v/>
      </c>
      <c r="D146" s="8">
        <f>IF(B146&lt;&gt;"日付","",IFERROR(VLOOKUP(C146,'3_立春'!$A$5:$B$85,2,FALSE),"表にない年"))</f>
        <v/>
      </c>
      <c r="E146" s="7">
        <f>IF(C146="","",IF(AND($B$2="立春",B146="日付",ISNUMBER(D146)),IF(A146&lt;D146,C146-1,C146),C146))</f>
        <v/>
      </c>
      <c r="F146" s="6">
        <f>IF(E146="","",MID("子丑寅卯辰巳午未申酉戌亥",MOD(E146-4,12)+1,1))</f>
        <v/>
      </c>
      <c r="G146" s="6">
        <f>IF(E146="","",MID("甲乙丙丁戊己庚辛壬癸",MOD(E146-4,10)+1,1)&amp;F146)</f>
        <v/>
      </c>
      <c r="H146" s="6">
        <f>IF(E146="","",INDEX('4_六十干支'!$C$5:$C$64,MOD(E146-4,60)+1))</f>
        <v/>
      </c>
      <c r="I146" s="6">
        <f>IF(B146&lt;&gt;"日付","",IF(NOT(ISNUMBER(D146)),"立春が表にない年",IF(A146&lt;D146,"違う（立春の前に生まれた）","同じ")))</f>
        <v/>
      </c>
      <c r="J146" s="6">
        <f>IF(F146="","",IF(F146=MID("子丑寅卯辰巳午未申酉戌亥",MOD($B$3-4,12)+1,1),"年男・年女",""))</f>
        <v/>
      </c>
    </row>
    <row r="147">
      <c r="A147" s="4" t="n"/>
      <c r="B147" s="6">
        <f>IF(A147="","",IF(ISNUMBER(A147),IF(A147&lt;10000,"年","日付"),"数値でない"))</f>
        <v/>
      </c>
      <c r="C147" s="7">
        <f>IF(B147="年",A147,IF(B147="日付",YEAR(A147),""))</f>
        <v/>
      </c>
      <c r="D147" s="8">
        <f>IF(B147&lt;&gt;"日付","",IFERROR(VLOOKUP(C147,'3_立春'!$A$5:$B$85,2,FALSE),"表にない年"))</f>
        <v/>
      </c>
      <c r="E147" s="7">
        <f>IF(C147="","",IF(AND($B$2="立春",B147="日付",ISNUMBER(D147)),IF(A147&lt;D147,C147-1,C147),C147))</f>
        <v/>
      </c>
      <c r="F147" s="6">
        <f>IF(E147="","",MID("子丑寅卯辰巳午未申酉戌亥",MOD(E147-4,12)+1,1))</f>
        <v/>
      </c>
      <c r="G147" s="6">
        <f>IF(E147="","",MID("甲乙丙丁戊己庚辛壬癸",MOD(E147-4,10)+1,1)&amp;F147)</f>
        <v/>
      </c>
      <c r="H147" s="6">
        <f>IF(E147="","",INDEX('4_六十干支'!$C$5:$C$64,MOD(E147-4,60)+1))</f>
        <v/>
      </c>
      <c r="I147" s="6">
        <f>IF(B147&lt;&gt;"日付","",IF(NOT(ISNUMBER(D147)),"立春が表にない年",IF(A147&lt;D147,"違う（立春の前に生まれた）","同じ")))</f>
        <v/>
      </c>
      <c r="J147" s="6">
        <f>IF(F147="","",IF(F147=MID("子丑寅卯辰巳午未申酉戌亥",MOD($B$3-4,12)+1,1),"年男・年女",""))</f>
        <v/>
      </c>
    </row>
    <row r="148">
      <c r="A148" s="4" t="n"/>
      <c r="B148" s="6">
        <f>IF(A148="","",IF(ISNUMBER(A148),IF(A148&lt;10000,"年","日付"),"数値でない"))</f>
        <v/>
      </c>
      <c r="C148" s="7">
        <f>IF(B148="年",A148,IF(B148="日付",YEAR(A148),""))</f>
        <v/>
      </c>
      <c r="D148" s="8">
        <f>IF(B148&lt;&gt;"日付","",IFERROR(VLOOKUP(C148,'3_立春'!$A$5:$B$85,2,FALSE),"表にない年"))</f>
        <v/>
      </c>
      <c r="E148" s="7">
        <f>IF(C148="","",IF(AND($B$2="立春",B148="日付",ISNUMBER(D148)),IF(A148&lt;D148,C148-1,C148),C148))</f>
        <v/>
      </c>
      <c r="F148" s="6">
        <f>IF(E148="","",MID("子丑寅卯辰巳午未申酉戌亥",MOD(E148-4,12)+1,1))</f>
        <v/>
      </c>
      <c r="G148" s="6">
        <f>IF(E148="","",MID("甲乙丙丁戊己庚辛壬癸",MOD(E148-4,10)+1,1)&amp;F148)</f>
        <v/>
      </c>
      <c r="H148" s="6">
        <f>IF(E148="","",INDEX('4_六十干支'!$C$5:$C$64,MOD(E148-4,60)+1))</f>
        <v/>
      </c>
      <c r="I148" s="6">
        <f>IF(B148&lt;&gt;"日付","",IF(NOT(ISNUMBER(D148)),"立春が表にない年",IF(A148&lt;D148,"違う（立春の前に生まれた）","同じ")))</f>
        <v/>
      </c>
      <c r="J148" s="6">
        <f>IF(F148="","",IF(F148=MID("子丑寅卯辰巳午未申酉戌亥",MOD($B$3-4,12)+1,1),"年男・年女",""))</f>
        <v/>
      </c>
    </row>
    <row r="149">
      <c r="A149" s="4" t="n"/>
      <c r="B149" s="6">
        <f>IF(A149="","",IF(ISNUMBER(A149),IF(A149&lt;10000,"年","日付"),"数値でない"))</f>
        <v/>
      </c>
      <c r="C149" s="7">
        <f>IF(B149="年",A149,IF(B149="日付",YEAR(A149),""))</f>
        <v/>
      </c>
      <c r="D149" s="8">
        <f>IF(B149&lt;&gt;"日付","",IFERROR(VLOOKUP(C149,'3_立春'!$A$5:$B$85,2,FALSE),"表にない年"))</f>
        <v/>
      </c>
      <c r="E149" s="7">
        <f>IF(C149="","",IF(AND($B$2="立春",B149="日付",ISNUMBER(D149)),IF(A149&lt;D149,C149-1,C149),C149))</f>
        <v/>
      </c>
      <c r="F149" s="6">
        <f>IF(E149="","",MID("子丑寅卯辰巳午未申酉戌亥",MOD(E149-4,12)+1,1))</f>
        <v/>
      </c>
      <c r="G149" s="6">
        <f>IF(E149="","",MID("甲乙丙丁戊己庚辛壬癸",MOD(E149-4,10)+1,1)&amp;F149)</f>
        <v/>
      </c>
      <c r="H149" s="6">
        <f>IF(E149="","",INDEX('4_六十干支'!$C$5:$C$64,MOD(E149-4,60)+1))</f>
        <v/>
      </c>
      <c r="I149" s="6">
        <f>IF(B149&lt;&gt;"日付","",IF(NOT(ISNUMBER(D149)),"立春が表にない年",IF(A149&lt;D149,"違う（立春の前に生まれた）","同じ")))</f>
        <v/>
      </c>
      <c r="J149" s="6">
        <f>IF(F149="","",IF(F149=MID("子丑寅卯辰巳午未申酉戌亥",MOD($B$3-4,12)+1,1),"年男・年女",""))</f>
        <v/>
      </c>
    </row>
    <row r="150">
      <c r="A150" s="4" t="n"/>
      <c r="B150" s="6">
        <f>IF(A150="","",IF(ISNUMBER(A150),IF(A150&lt;10000,"年","日付"),"数値でない"))</f>
        <v/>
      </c>
      <c r="C150" s="7">
        <f>IF(B150="年",A150,IF(B150="日付",YEAR(A150),""))</f>
        <v/>
      </c>
      <c r="D150" s="8">
        <f>IF(B150&lt;&gt;"日付","",IFERROR(VLOOKUP(C150,'3_立春'!$A$5:$B$85,2,FALSE),"表にない年"))</f>
        <v/>
      </c>
      <c r="E150" s="7">
        <f>IF(C150="","",IF(AND($B$2="立春",B150="日付",ISNUMBER(D150)),IF(A150&lt;D150,C150-1,C150),C150))</f>
        <v/>
      </c>
      <c r="F150" s="6">
        <f>IF(E150="","",MID("子丑寅卯辰巳午未申酉戌亥",MOD(E150-4,12)+1,1))</f>
        <v/>
      </c>
      <c r="G150" s="6">
        <f>IF(E150="","",MID("甲乙丙丁戊己庚辛壬癸",MOD(E150-4,10)+1,1)&amp;F150)</f>
        <v/>
      </c>
      <c r="H150" s="6">
        <f>IF(E150="","",INDEX('4_六十干支'!$C$5:$C$64,MOD(E150-4,60)+1))</f>
        <v/>
      </c>
      <c r="I150" s="6">
        <f>IF(B150&lt;&gt;"日付","",IF(NOT(ISNUMBER(D150)),"立春が表にない年",IF(A150&lt;D150,"違う（立春の前に生まれた）","同じ")))</f>
        <v/>
      </c>
      <c r="J150" s="6">
        <f>IF(F150="","",IF(F150=MID("子丑寅卯辰巳午未申酉戌亥",MOD($B$3-4,12)+1,1),"年男・年女",""))</f>
        <v/>
      </c>
    </row>
    <row r="151">
      <c r="A151" s="4" t="n"/>
      <c r="B151" s="6">
        <f>IF(A151="","",IF(ISNUMBER(A151),IF(A151&lt;10000,"年","日付"),"数値でない"))</f>
        <v/>
      </c>
      <c r="C151" s="7">
        <f>IF(B151="年",A151,IF(B151="日付",YEAR(A151),""))</f>
        <v/>
      </c>
      <c r="D151" s="8">
        <f>IF(B151&lt;&gt;"日付","",IFERROR(VLOOKUP(C151,'3_立春'!$A$5:$B$85,2,FALSE),"表にない年"))</f>
        <v/>
      </c>
      <c r="E151" s="7">
        <f>IF(C151="","",IF(AND($B$2="立春",B151="日付",ISNUMBER(D151)),IF(A151&lt;D151,C151-1,C151),C151))</f>
        <v/>
      </c>
      <c r="F151" s="6">
        <f>IF(E151="","",MID("子丑寅卯辰巳午未申酉戌亥",MOD(E151-4,12)+1,1))</f>
        <v/>
      </c>
      <c r="G151" s="6">
        <f>IF(E151="","",MID("甲乙丙丁戊己庚辛壬癸",MOD(E151-4,10)+1,1)&amp;F151)</f>
        <v/>
      </c>
      <c r="H151" s="6">
        <f>IF(E151="","",INDEX('4_六十干支'!$C$5:$C$64,MOD(E151-4,60)+1))</f>
        <v/>
      </c>
      <c r="I151" s="6">
        <f>IF(B151&lt;&gt;"日付","",IF(NOT(ISNUMBER(D151)),"立春が表にない年",IF(A151&lt;D151,"違う（立春の前に生まれた）","同じ")))</f>
        <v/>
      </c>
      <c r="J151" s="6">
        <f>IF(F151="","",IF(F151=MID("子丑寅卯辰巳午未申酉戌亥",MOD($B$3-4,12)+1,1),"年男・年女",""))</f>
        <v/>
      </c>
    </row>
    <row r="152">
      <c r="A152" s="4" t="n"/>
      <c r="B152" s="6">
        <f>IF(A152="","",IF(ISNUMBER(A152),IF(A152&lt;10000,"年","日付"),"数値でない"))</f>
        <v/>
      </c>
      <c r="C152" s="7">
        <f>IF(B152="年",A152,IF(B152="日付",YEAR(A152),""))</f>
        <v/>
      </c>
      <c r="D152" s="8">
        <f>IF(B152&lt;&gt;"日付","",IFERROR(VLOOKUP(C152,'3_立春'!$A$5:$B$85,2,FALSE),"表にない年"))</f>
        <v/>
      </c>
      <c r="E152" s="7">
        <f>IF(C152="","",IF(AND($B$2="立春",B152="日付",ISNUMBER(D152)),IF(A152&lt;D152,C152-1,C152),C152))</f>
        <v/>
      </c>
      <c r="F152" s="6">
        <f>IF(E152="","",MID("子丑寅卯辰巳午未申酉戌亥",MOD(E152-4,12)+1,1))</f>
        <v/>
      </c>
      <c r="G152" s="6">
        <f>IF(E152="","",MID("甲乙丙丁戊己庚辛壬癸",MOD(E152-4,10)+1,1)&amp;F152)</f>
        <v/>
      </c>
      <c r="H152" s="6">
        <f>IF(E152="","",INDEX('4_六十干支'!$C$5:$C$64,MOD(E152-4,60)+1))</f>
        <v/>
      </c>
      <c r="I152" s="6">
        <f>IF(B152&lt;&gt;"日付","",IF(NOT(ISNUMBER(D152)),"立春が表にない年",IF(A152&lt;D152,"違う（立春の前に生まれた）","同じ")))</f>
        <v/>
      </c>
      <c r="J152" s="6">
        <f>IF(F152="","",IF(F152=MID("子丑寅卯辰巳午未申酉戌亥",MOD($B$3-4,12)+1,1),"年男・年女",""))</f>
        <v/>
      </c>
    </row>
    <row r="153">
      <c r="A153" s="4" t="n"/>
      <c r="B153" s="6">
        <f>IF(A153="","",IF(ISNUMBER(A153),IF(A153&lt;10000,"年","日付"),"数値でない"))</f>
        <v/>
      </c>
      <c r="C153" s="7">
        <f>IF(B153="年",A153,IF(B153="日付",YEAR(A153),""))</f>
        <v/>
      </c>
      <c r="D153" s="8">
        <f>IF(B153&lt;&gt;"日付","",IFERROR(VLOOKUP(C153,'3_立春'!$A$5:$B$85,2,FALSE),"表にない年"))</f>
        <v/>
      </c>
      <c r="E153" s="7">
        <f>IF(C153="","",IF(AND($B$2="立春",B153="日付",ISNUMBER(D153)),IF(A153&lt;D153,C153-1,C153),C153))</f>
        <v/>
      </c>
      <c r="F153" s="6">
        <f>IF(E153="","",MID("子丑寅卯辰巳午未申酉戌亥",MOD(E153-4,12)+1,1))</f>
        <v/>
      </c>
      <c r="G153" s="6">
        <f>IF(E153="","",MID("甲乙丙丁戊己庚辛壬癸",MOD(E153-4,10)+1,1)&amp;F153)</f>
        <v/>
      </c>
      <c r="H153" s="6">
        <f>IF(E153="","",INDEX('4_六十干支'!$C$5:$C$64,MOD(E153-4,60)+1))</f>
        <v/>
      </c>
      <c r="I153" s="6">
        <f>IF(B153&lt;&gt;"日付","",IF(NOT(ISNUMBER(D153)),"立春が表にない年",IF(A153&lt;D153,"違う（立春の前に生まれた）","同じ")))</f>
        <v/>
      </c>
      <c r="J153" s="6">
        <f>IF(F153="","",IF(F153=MID("子丑寅卯辰巳午未申酉戌亥",MOD($B$3-4,12)+1,1),"年男・年女",""))</f>
        <v/>
      </c>
    </row>
    <row r="154">
      <c r="A154" s="4" t="n"/>
      <c r="B154" s="6">
        <f>IF(A154="","",IF(ISNUMBER(A154),IF(A154&lt;10000,"年","日付"),"数値でない"))</f>
        <v/>
      </c>
      <c r="C154" s="7">
        <f>IF(B154="年",A154,IF(B154="日付",YEAR(A154),""))</f>
        <v/>
      </c>
      <c r="D154" s="8">
        <f>IF(B154&lt;&gt;"日付","",IFERROR(VLOOKUP(C154,'3_立春'!$A$5:$B$85,2,FALSE),"表にない年"))</f>
        <v/>
      </c>
      <c r="E154" s="7">
        <f>IF(C154="","",IF(AND($B$2="立春",B154="日付",ISNUMBER(D154)),IF(A154&lt;D154,C154-1,C154),C154))</f>
        <v/>
      </c>
      <c r="F154" s="6">
        <f>IF(E154="","",MID("子丑寅卯辰巳午未申酉戌亥",MOD(E154-4,12)+1,1))</f>
        <v/>
      </c>
      <c r="G154" s="6">
        <f>IF(E154="","",MID("甲乙丙丁戊己庚辛壬癸",MOD(E154-4,10)+1,1)&amp;F154)</f>
        <v/>
      </c>
      <c r="H154" s="6">
        <f>IF(E154="","",INDEX('4_六十干支'!$C$5:$C$64,MOD(E154-4,60)+1))</f>
        <v/>
      </c>
      <c r="I154" s="6">
        <f>IF(B154&lt;&gt;"日付","",IF(NOT(ISNUMBER(D154)),"立春が表にない年",IF(A154&lt;D154,"違う（立春の前に生まれた）","同じ")))</f>
        <v/>
      </c>
      <c r="J154" s="6">
        <f>IF(F154="","",IF(F154=MID("子丑寅卯辰巳午未申酉戌亥",MOD($B$3-4,12)+1,1),"年男・年女",""))</f>
        <v/>
      </c>
    </row>
    <row r="155">
      <c r="A155" s="4" t="n"/>
      <c r="B155" s="6">
        <f>IF(A155="","",IF(ISNUMBER(A155),IF(A155&lt;10000,"年","日付"),"数値でない"))</f>
        <v/>
      </c>
      <c r="C155" s="7">
        <f>IF(B155="年",A155,IF(B155="日付",YEAR(A155),""))</f>
        <v/>
      </c>
      <c r="D155" s="8">
        <f>IF(B155&lt;&gt;"日付","",IFERROR(VLOOKUP(C155,'3_立春'!$A$5:$B$85,2,FALSE),"表にない年"))</f>
        <v/>
      </c>
      <c r="E155" s="7">
        <f>IF(C155="","",IF(AND($B$2="立春",B155="日付",ISNUMBER(D155)),IF(A155&lt;D155,C155-1,C155),C155))</f>
        <v/>
      </c>
      <c r="F155" s="6">
        <f>IF(E155="","",MID("子丑寅卯辰巳午未申酉戌亥",MOD(E155-4,12)+1,1))</f>
        <v/>
      </c>
      <c r="G155" s="6">
        <f>IF(E155="","",MID("甲乙丙丁戊己庚辛壬癸",MOD(E155-4,10)+1,1)&amp;F155)</f>
        <v/>
      </c>
      <c r="H155" s="6">
        <f>IF(E155="","",INDEX('4_六十干支'!$C$5:$C$64,MOD(E155-4,60)+1))</f>
        <v/>
      </c>
      <c r="I155" s="6">
        <f>IF(B155&lt;&gt;"日付","",IF(NOT(ISNUMBER(D155)),"立春が表にない年",IF(A155&lt;D155,"違う（立春の前に生まれた）","同じ")))</f>
        <v/>
      </c>
      <c r="J155" s="6">
        <f>IF(F155="","",IF(F155=MID("子丑寅卯辰巳午未申酉戌亥",MOD($B$3-4,12)+1,1),"年男・年女",""))</f>
        <v/>
      </c>
    </row>
    <row r="156">
      <c r="A156" s="4" t="n"/>
      <c r="B156" s="6">
        <f>IF(A156="","",IF(ISNUMBER(A156),IF(A156&lt;10000,"年","日付"),"数値でない"))</f>
        <v/>
      </c>
      <c r="C156" s="7">
        <f>IF(B156="年",A156,IF(B156="日付",YEAR(A156),""))</f>
        <v/>
      </c>
      <c r="D156" s="8">
        <f>IF(B156&lt;&gt;"日付","",IFERROR(VLOOKUP(C156,'3_立春'!$A$5:$B$85,2,FALSE),"表にない年"))</f>
        <v/>
      </c>
      <c r="E156" s="7">
        <f>IF(C156="","",IF(AND($B$2="立春",B156="日付",ISNUMBER(D156)),IF(A156&lt;D156,C156-1,C156),C156))</f>
        <v/>
      </c>
      <c r="F156" s="6">
        <f>IF(E156="","",MID("子丑寅卯辰巳午未申酉戌亥",MOD(E156-4,12)+1,1))</f>
        <v/>
      </c>
      <c r="G156" s="6">
        <f>IF(E156="","",MID("甲乙丙丁戊己庚辛壬癸",MOD(E156-4,10)+1,1)&amp;F156)</f>
        <v/>
      </c>
      <c r="H156" s="6">
        <f>IF(E156="","",INDEX('4_六十干支'!$C$5:$C$64,MOD(E156-4,60)+1))</f>
        <v/>
      </c>
      <c r="I156" s="6">
        <f>IF(B156&lt;&gt;"日付","",IF(NOT(ISNUMBER(D156)),"立春が表にない年",IF(A156&lt;D156,"違う（立春の前に生まれた）","同じ")))</f>
        <v/>
      </c>
      <c r="J156" s="6">
        <f>IF(F156="","",IF(F156=MID("子丑寅卯辰巳午未申酉戌亥",MOD($B$3-4,12)+1,1),"年男・年女",""))</f>
        <v/>
      </c>
    </row>
    <row r="157">
      <c r="A157" s="4" t="n"/>
      <c r="B157" s="6">
        <f>IF(A157="","",IF(ISNUMBER(A157),IF(A157&lt;10000,"年","日付"),"数値でない"))</f>
        <v/>
      </c>
      <c r="C157" s="7">
        <f>IF(B157="年",A157,IF(B157="日付",YEAR(A157),""))</f>
        <v/>
      </c>
      <c r="D157" s="8">
        <f>IF(B157&lt;&gt;"日付","",IFERROR(VLOOKUP(C157,'3_立春'!$A$5:$B$85,2,FALSE),"表にない年"))</f>
        <v/>
      </c>
      <c r="E157" s="7">
        <f>IF(C157="","",IF(AND($B$2="立春",B157="日付",ISNUMBER(D157)),IF(A157&lt;D157,C157-1,C157),C157))</f>
        <v/>
      </c>
      <c r="F157" s="6">
        <f>IF(E157="","",MID("子丑寅卯辰巳午未申酉戌亥",MOD(E157-4,12)+1,1))</f>
        <v/>
      </c>
      <c r="G157" s="6">
        <f>IF(E157="","",MID("甲乙丙丁戊己庚辛壬癸",MOD(E157-4,10)+1,1)&amp;F157)</f>
        <v/>
      </c>
      <c r="H157" s="6">
        <f>IF(E157="","",INDEX('4_六十干支'!$C$5:$C$64,MOD(E157-4,60)+1))</f>
        <v/>
      </c>
      <c r="I157" s="6">
        <f>IF(B157&lt;&gt;"日付","",IF(NOT(ISNUMBER(D157)),"立春が表にない年",IF(A157&lt;D157,"違う（立春の前に生まれた）","同じ")))</f>
        <v/>
      </c>
      <c r="J157" s="6">
        <f>IF(F157="","",IF(F157=MID("子丑寅卯辰巳午未申酉戌亥",MOD($B$3-4,12)+1,1),"年男・年女",""))</f>
        <v/>
      </c>
    </row>
    <row r="158">
      <c r="A158" s="4" t="n"/>
      <c r="B158" s="6">
        <f>IF(A158="","",IF(ISNUMBER(A158),IF(A158&lt;10000,"年","日付"),"数値でない"))</f>
        <v/>
      </c>
      <c r="C158" s="7">
        <f>IF(B158="年",A158,IF(B158="日付",YEAR(A158),""))</f>
        <v/>
      </c>
      <c r="D158" s="8">
        <f>IF(B158&lt;&gt;"日付","",IFERROR(VLOOKUP(C158,'3_立春'!$A$5:$B$85,2,FALSE),"表にない年"))</f>
        <v/>
      </c>
      <c r="E158" s="7">
        <f>IF(C158="","",IF(AND($B$2="立春",B158="日付",ISNUMBER(D158)),IF(A158&lt;D158,C158-1,C158),C158))</f>
        <v/>
      </c>
      <c r="F158" s="6">
        <f>IF(E158="","",MID("子丑寅卯辰巳午未申酉戌亥",MOD(E158-4,12)+1,1))</f>
        <v/>
      </c>
      <c r="G158" s="6">
        <f>IF(E158="","",MID("甲乙丙丁戊己庚辛壬癸",MOD(E158-4,10)+1,1)&amp;F158)</f>
        <v/>
      </c>
      <c r="H158" s="6">
        <f>IF(E158="","",INDEX('4_六十干支'!$C$5:$C$64,MOD(E158-4,60)+1))</f>
        <v/>
      </c>
      <c r="I158" s="6">
        <f>IF(B158&lt;&gt;"日付","",IF(NOT(ISNUMBER(D158)),"立春が表にない年",IF(A158&lt;D158,"違う（立春の前に生まれた）","同じ")))</f>
        <v/>
      </c>
      <c r="J158" s="6">
        <f>IF(F158="","",IF(F158=MID("子丑寅卯辰巳午未申酉戌亥",MOD($B$3-4,12)+1,1),"年男・年女",""))</f>
        <v/>
      </c>
    </row>
    <row r="159">
      <c r="A159" s="4" t="n"/>
      <c r="B159" s="6">
        <f>IF(A159="","",IF(ISNUMBER(A159),IF(A159&lt;10000,"年","日付"),"数値でない"))</f>
        <v/>
      </c>
      <c r="C159" s="7">
        <f>IF(B159="年",A159,IF(B159="日付",YEAR(A159),""))</f>
        <v/>
      </c>
      <c r="D159" s="8">
        <f>IF(B159&lt;&gt;"日付","",IFERROR(VLOOKUP(C159,'3_立春'!$A$5:$B$85,2,FALSE),"表にない年"))</f>
        <v/>
      </c>
      <c r="E159" s="7">
        <f>IF(C159="","",IF(AND($B$2="立春",B159="日付",ISNUMBER(D159)),IF(A159&lt;D159,C159-1,C159),C159))</f>
        <v/>
      </c>
      <c r="F159" s="6">
        <f>IF(E159="","",MID("子丑寅卯辰巳午未申酉戌亥",MOD(E159-4,12)+1,1))</f>
        <v/>
      </c>
      <c r="G159" s="6">
        <f>IF(E159="","",MID("甲乙丙丁戊己庚辛壬癸",MOD(E159-4,10)+1,1)&amp;F159)</f>
        <v/>
      </c>
      <c r="H159" s="6">
        <f>IF(E159="","",INDEX('4_六十干支'!$C$5:$C$64,MOD(E159-4,60)+1))</f>
        <v/>
      </c>
      <c r="I159" s="6">
        <f>IF(B159&lt;&gt;"日付","",IF(NOT(ISNUMBER(D159)),"立春が表にない年",IF(A159&lt;D159,"違う（立春の前に生まれた）","同じ")))</f>
        <v/>
      </c>
      <c r="J159" s="6">
        <f>IF(F159="","",IF(F159=MID("子丑寅卯辰巳午未申酉戌亥",MOD($B$3-4,12)+1,1),"年男・年女",""))</f>
        <v/>
      </c>
    </row>
    <row r="160">
      <c r="A160" s="4" t="n"/>
      <c r="B160" s="6">
        <f>IF(A160="","",IF(ISNUMBER(A160),IF(A160&lt;10000,"年","日付"),"数値でない"))</f>
        <v/>
      </c>
      <c r="C160" s="7">
        <f>IF(B160="年",A160,IF(B160="日付",YEAR(A160),""))</f>
        <v/>
      </c>
      <c r="D160" s="8">
        <f>IF(B160&lt;&gt;"日付","",IFERROR(VLOOKUP(C160,'3_立春'!$A$5:$B$85,2,FALSE),"表にない年"))</f>
        <v/>
      </c>
      <c r="E160" s="7">
        <f>IF(C160="","",IF(AND($B$2="立春",B160="日付",ISNUMBER(D160)),IF(A160&lt;D160,C160-1,C160),C160))</f>
        <v/>
      </c>
      <c r="F160" s="6">
        <f>IF(E160="","",MID("子丑寅卯辰巳午未申酉戌亥",MOD(E160-4,12)+1,1))</f>
        <v/>
      </c>
      <c r="G160" s="6">
        <f>IF(E160="","",MID("甲乙丙丁戊己庚辛壬癸",MOD(E160-4,10)+1,1)&amp;F160)</f>
        <v/>
      </c>
      <c r="H160" s="6">
        <f>IF(E160="","",INDEX('4_六十干支'!$C$5:$C$64,MOD(E160-4,60)+1))</f>
        <v/>
      </c>
      <c r="I160" s="6">
        <f>IF(B160&lt;&gt;"日付","",IF(NOT(ISNUMBER(D160)),"立春が表にない年",IF(A160&lt;D160,"違う（立春の前に生まれた）","同じ")))</f>
        <v/>
      </c>
      <c r="J160" s="6">
        <f>IF(F160="","",IF(F160=MID("子丑寅卯辰巳午未申酉戌亥",MOD($B$3-4,12)+1,1),"年男・年女",""))</f>
        <v/>
      </c>
    </row>
    <row r="161">
      <c r="A161" s="4" t="n"/>
      <c r="B161" s="6">
        <f>IF(A161="","",IF(ISNUMBER(A161),IF(A161&lt;10000,"年","日付"),"数値でない"))</f>
        <v/>
      </c>
      <c r="C161" s="7">
        <f>IF(B161="年",A161,IF(B161="日付",YEAR(A161),""))</f>
        <v/>
      </c>
      <c r="D161" s="8">
        <f>IF(B161&lt;&gt;"日付","",IFERROR(VLOOKUP(C161,'3_立春'!$A$5:$B$85,2,FALSE),"表にない年"))</f>
        <v/>
      </c>
      <c r="E161" s="7">
        <f>IF(C161="","",IF(AND($B$2="立春",B161="日付",ISNUMBER(D161)),IF(A161&lt;D161,C161-1,C161),C161))</f>
        <v/>
      </c>
      <c r="F161" s="6">
        <f>IF(E161="","",MID("子丑寅卯辰巳午未申酉戌亥",MOD(E161-4,12)+1,1))</f>
        <v/>
      </c>
      <c r="G161" s="6">
        <f>IF(E161="","",MID("甲乙丙丁戊己庚辛壬癸",MOD(E161-4,10)+1,1)&amp;F161)</f>
        <v/>
      </c>
      <c r="H161" s="6">
        <f>IF(E161="","",INDEX('4_六十干支'!$C$5:$C$64,MOD(E161-4,60)+1))</f>
        <v/>
      </c>
      <c r="I161" s="6">
        <f>IF(B161&lt;&gt;"日付","",IF(NOT(ISNUMBER(D161)),"立春が表にない年",IF(A161&lt;D161,"違う（立春の前に生まれた）","同じ")))</f>
        <v/>
      </c>
      <c r="J161" s="6">
        <f>IF(F161="","",IF(F161=MID("子丑寅卯辰巳午未申酉戌亥",MOD($B$3-4,12)+1,1),"年男・年女",""))</f>
        <v/>
      </c>
    </row>
    <row r="162">
      <c r="A162" s="4" t="n"/>
      <c r="B162" s="6">
        <f>IF(A162="","",IF(ISNUMBER(A162),IF(A162&lt;10000,"年","日付"),"数値でない"))</f>
        <v/>
      </c>
      <c r="C162" s="7">
        <f>IF(B162="年",A162,IF(B162="日付",YEAR(A162),""))</f>
        <v/>
      </c>
      <c r="D162" s="8">
        <f>IF(B162&lt;&gt;"日付","",IFERROR(VLOOKUP(C162,'3_立春'!$A$5:$B$85,2,FALSE),"表にない年"))</f>
        <v/>
      </c>
      <c r="E162" s="7">
        <f>IF(C162="","",IF(AND($B$2="立春",B162="日付",ISNUMBER(D162)),IF(A162&lt;D162,C162-1,C162),C162))</f>
        <v/>
      </c>
      <c r="F162" s="6">
        <f>IF(E162="","",MID("子丑寅卯辰巳午未申酉戌亥",MOD(E162-4,12)+1,1))</f>
        <v/>
      </c>
      <c r="G162" s="6">
        <f>IF(E162="","",MID("甲乙丙丁戊己庚辛壬癸",MOD(E162-4,10)+1,1)&amp;F162)</f>
        <v/>
      </c>
      <c r="H162" s="6">
        <f>IF(E162="","",INDEX('4_六十干支'!$C$5:$C$64,MOD(E162-4,60)+1))</f>
        <v/>
      </c>
      <c r="I162" s="6">
        <f>IF(B162&lt;&gt;"日付","",IF(NOT(ISNUMBER(D162)),"立春が表にない年",IF(A162&lt;D162,"違う（立春の前に生まれた）","同じ")))</f>
        <v/>
      </c>
      <c r="J162" s="6">
        <f>IF(F162="","",IF(F162=MID("子丑寅卯辰巳午未申酉戌亥",MOD($B$3-4,12)+1,1),"年男・年女",""))</f>
        <v/>
      </c>
    </row>
    <row r="163">
      <c r="A163" s="4" t="n"/>
      <c r="B163" s="6">
        <f>IF(A163="","",IF(ISNUMBER(A163),IF(A163&lt;10000,"年","日付"),"数値でない"))</f>
        <v/>
      </c>
      <c r="C163" s="7">
        <f>IF(B163="年",A163,IF(B163="日付",YEAR(A163),""))</f>
        <v/>
      </c>
      <c r="D163" s="8">
        <f>IF(B163&lt;&gt;"日付","",IFERROR(VLOOKUP(C163,'3_立春'!$A$5:$B$85,2,FALSE),"表にない年"))</f>
        <v/>
      </c>
      <c r="E163" s="7">
        <f>IF(C163="","",IF(AND($B$2="立春",B163="日付",ISNUMBER(D163)),IF(A163&lt;D163,C163-1,C163),C163))</f>
        <v/>
      </c>
      <c r="F163" s="6">
        <f>IF(E163="","",MID("子丑寅卯辰巳午未申酉戌亥",MOD(E163-4,12)+1,1))</f>
        <v/>
      </c>
      <c r="G163" s="6">
        <f>IF(E163="","",MID("甲乙丙丁戊己庚辛壬癸",MOD(E163-4,10)+1,1)&amp;F163)</f>
        <v/>
      </c>
      <c r="H163" s="6">
        <f>IF(E163="","",INDEX('4_六十干支'!$C$5:$C$64,MOD(E163-4,60)+1))</f>
        <v/>
      </c>
      <c r="I163" s="6">
        <f>IF(B163&lt;&gt;"日付","",IF(NOT(ISNUMBER(D163)),"立春が表にない年",IF(A163&lt;D163,"違う（立春の前に生まれた）","同じ")))</f>
        <v/>
      </c>
      <c r="J163" s="6">
        <f>IF(F163="","",IF(F163=MID("子丑寅卯辰巳午未申酉戌亥",MOD($B$3-4,12)+1,1),"年男・年女",""))</f>
        <v/>
      </c>
    </row>
    <row r="164">
      <c r="A164" s="4" t="n"/>
      <c r="B164" s="6">
        <f>IF(A164="","",IF(ISNUMBER(A164),IF(A164&lt;10000,"年","日付"),"数値でない"))</f>
        <v/>
      </c>
      <c r="C164" s="7">
        <f>IF(B164="年",A164,IF(B164="日付",YEAR(A164),""))</f>
        <v/>
      </c>
      <c r="D164" s="8">
        <f>IF(B164&lt;&gt;"日付","",IFERROR(VLOOKUP(C164,'3_立春'!$A$5:$B$85,2,FALSE),"表にない年"))</f>
        <v/>
      </c>
      <c r="E164" s="7">
        <f>IF(C164="","",IF(AND($B$2="立春",B164="日付",ISNUMBER(D164)),IF(A164&lt;D164,C164-1,C164),C164))</f>
        <v/>
      </c>
      <c r="F164" s="6">
        <f>IF(E164="","",MID("子丑寅卯辰巳午未申酉戌亥",MOD(E164-4,12)+1,1))</f>
        <v/>
      </c>
      <c r="G164" s="6">
        <f>IF(E164="","",MID("甲乙丙丁戊己庚辛壬癸",MOD(E164-4,10)+1,1)&amp;F164)</f>
        <v/>
      </c>
      <c r="H164" s="6">
        <f>IF(E164="","",INDEX('4_六十干支'!$C$5:$C$64,MOD(E164-4,60)+1))</f>
        <v/>
      </c>
      <c r="I164" s="6">
        <f>IF(B164&lt;&gt;"日付","",IF(NOT(ISNUMBER(D164)),"立春が表にない年",IF(A164&lt;D164,"違う（立春の前に生まれた）","同じ")))</f>
        <v/>
      </c>
      <c r="J164" s="6">
        <f>IF(F164="","",IF(F164=MID("子丑寅卯辰巳午未申酉戌亥",MOD($B$3-4,12)+1,1),"年男・年女",""))</f>
        <v/>
      </c>
    </row>
    <row r="165">
      <c r="A165" s="4" t="n"/>
      <c r="B165" s="6">
        <f>IF(A165="","",IF(ISNUMBER(A165),IF(A165&lt;10000,"年","日付"),"数値でない"))</f>
        <v/>
      </c>
      <c r="C165" s="7">
        <f>IF(B165="年",A165,IF(B165="日付",YEAR(A165),""))</f>
        <v/>
      </c>
      <c r="D165" s="8">
        <f>IF(B165&lt;&gt;"日付","",IFERROR(VLOOKUP(C165,'3_立春'!$A$5:$B$85,2,FALSE),"表にない年"))</f>
        <v/>
      </c>
      <c r="E165" s="7">
        <f>IF(C165="","",IF(AND($B$2="立春",B165="日付",ISNUMBER(D165)),IF(A165&lt;D165,C165-1,C165),C165))</f>
        <v/>
      </c>
      <c r="F165" s="6">
        <f>IF(E165="","",MID("子丑寅卯辰巳午未申酉戌亥",MOD(E165-4,12)+1,1))</f>
        <v/>
      </c>
      <c r="G165" s="6">
        <f>IF(E165="","",MID("甲乙丙丁戊己庚辛壬癸",MOD(E165-4,10)+1,1)&amp;F165)</f>
        <v/>
      </c>
      <c r="H165" s="6">
        <f>IF(E165="","",INDEX('4_六十干支'!$C$5:$C$64,MOD(E165-4,60)+1))</f>
        <v/>
      </c>
      <c r="I165" s="6">
        <f>IF(B165&lt;&gt;"日付","",IF(NOT(ISNUMBER(D165)),"立春が表にない年",IF(A165&lt;D165,"違う（立春の前に生まれた）","同じ")))</f>
        <v/>
      </c>
      <c r="J165" s="6">
        <f>IF(F165="","",IF(F165=MID("子丑寅卯辰巳午未申酉戌亥",MOD($B$3-4,12)+1,1),"年男・年女",""))</f>
        <v/>
      </c>
    </row>
    <row r="166">
      <c r="A166" s="4" t="n"/>
      <c r="B166" s="6">
        <f>IF(A166="","",IF(ISNUMBER(A166),IF(A166&lt;10000,"年","日付"),"数値でない"))</f>
        <v/>
      </c>
      <c r="C166" s="7">
        <f>IF(B166="年",A166,IF(B166="日付",YEAR(A166),""))</f>
        <v/>
      </c>
      <c r="D166" s="8">
        <f>IF(B166&lt;&gt;"日付","",IFERROR(VLOOKUP(C166,'3_立春'!$A$5:$B$85,2,FALSE),"表にない年"))</f>
        <v/>
      </c>
      <c r="E166" s="7">
        <f>IF(C166="","",IF(AND($B$2="立春",B166="日付",ISNUMBER(D166)),IF(A166&lt;D166,C166-1,C166),C166))</f>
        <v/>
      </c>
      <c r="F166" s="6">
        <f>IF(E166="","",MID("子丑寅卯辰巳午未申酉戌亥",MOD(E166-4,12)+1,1))</f>
        <v/>
      </c>
      <c r="G166" s="6">
        <f>IF(E166="","",MID("甲乙丙丁戊己庚辛壬癸",MOD(E166-4,10)+1,1)&amp;F166)</f>
        <v/>
      </c>
      <c r="H166" s="6">
        <f>IF(E166="","",INDEX('4_六十干支'!$C$5:$C$64,MOD(E166-4,60)+1))</f>
        <v/>
      </c>
      <c r="I166" s="6">
        <f>IF(B166&lt;&gt;"日付","",IF(NOT(ISNUMBER(D166)),"立春が表にない年",IF(A166&lt;D166,"違う（立春の前に生まれた）","同じ")))</f>
        <v/>
      </c>
      <c r="J166" s="6">
        <f>IF(F166="","",IF(F166=MID("子丑寅卯辰巳午未申酉戌亥",MOD($B$3-4,12)+1,1),"年男・年女",""))</f>
        <v/>
      </c>
    </row>
    <row r="167">
      <c r="A167" s="4" t="n"/>
      <c r="B167" s="6">
        <f>IF(A167="","",IF(ISNUMBER(A167),IF(A167&lt;10000,"年","日付"),"数値でない"))</f>
        <v/>
      </c>
      <c r="C167" s="7">
        <f>IF(B167="年",A167,IF(B167="日付",YEAR(A167),""))</f>
        <v/>
      </c>
      <c r="D167" s="8">
        <f>IF(B167&lt;&gt;"日付","",IFERROR(VLOOKUP(C167,'3_立春'!$A$5:$B$85,2,FALSE),"表にない年"))</f>
        <v/>
      </c>
      <c r="E167" s="7">
        <f>IF(C167="","",IF(AND($B$2="立春",B167="日付",ISNUMBER(D167)),IF(A167&lt;D167,C167-1,C167),C167))</f>
        <v/>
      </c>
      <c r="F167" s="6">
        <f>IF(E167="","",MID("子丑寅卯辰巳午未申酉戌亥",MOD(E167-4,12)+1,1))</f>
        <v/>
      </c>
      <c r="G167" s="6">
        <f>IF(E167="","",MID("甲乙丙丁戊己庚辛壬癸",MOD(E167-4,10)+1,1)&amp;F167)</f>
        <v/>
      </c>
      <c r="H167" s="6">
        <f>IF(E167="","",INDEX('4_六十干支'!$C$5:$C$64,MOD(E167-4,60)+1))</f>
        <v/>
      </c>
      <c r="I167" s="6">
        <f>IF(B167&lt;&gt;"日付","",IF(NOT(ISNUMBER(D167)),"立春が表にない年",IF(A167&lt;D167,"違う（立春の前に生まれた）","同じ")))</f>
        <v/>
      </c>
      <c r="J167" s="6">
        <f>IF(F167="","",IF(F167=MID("子丑寅卯辰巳午未申酉戌亥",MOD($B$3-4,12)+1,1),"年男・年女",""))</f>
        <v/>
      </c>
    </row>
    <row r="168">
      <c r="A168" s="4" t="n"/>
      <c r="B168" s="6">
        <f>IF(A168="","",IF(ISNUMBER(A168),IF(A168&lt;10000,"年","日付"),"数値でない"))</f>
        <v/>
      </c>
      <c r="C168" s="7">
        <f>IF(B168="年",A168,IF(B168="日付",YEAR(A168),""))</f>
        <v/>
      </c>
      <c r="D168" s="8">
        <f>IF(B168&lt;&gt;"日付","",IFERROR(VLOOKUP(C168,'3_立春'!$A$5:$B$85,2,FALSE),"表にない年"))</f>
        <v/>
      </c>
      <c r="E168" s="7">
        <f>IF(C168="","",IF(AND($B$2="立春",B168="日付",ISNUMBER(D168)),IF(A168&lt;D168,C168-1,C168),C168))</f>
        <v/>
      </c>
      <c r="F168" s="6">
        <f>IF(E168="","",MID("子丑寅卯辰巳午未申酉戌亥",MOD(E168-4,12)+1,1))</f>
        <v/>
      </c>
      <c r="G168" s="6">
        <f>IF(E168="","",MID("甲乙丙丁戊己庚辛壬癸",MOD(E168-4,10)+1,1)&amp;F168)</f>
        <v/>
      </c>
      <c r="H168" s="6">
        <f>IF(E168="","",INDEX('4_六十干支'!$C$5:$C$64,MOD(E168-4,60)+1))</f>
        <v/>
      </c>
      <c r="I168" s="6">
        <f>IF(B168&lt;&gt;"日付","",IF(NOT(ISNUMBER(D168)),"立春が表にない年",IF(A168&lt;D168,"違う（立春の前に生まれた）","同じ")))</f>
        <v/>
      </c>
      <c r="J168" s="6">
        <f>IF(F168="","",IF(F168=MID("子丑寅卯辰巳午未申酉戌亥",MOD($B$3-4,12)+1,1),"年男・年女",""))</f>
        <v/>
      </c>
    </row>
    <row r="169">
      <c r="A169" s="4" t="n"/>
      <c r="B169" s="6">
        <f>IF(A169="","",IF(ISNUMBER(A169),IF(A169&lt;10000,"年","日付"),"数値でない"))</f>
        <v/>
      </c>
      <c r="C169" s="7">
        <f>IF(B169="年",A169,IF(B169="日付",YEAR(A169),""))</f>
        <v/>
      </c>
      <c r="D169" s="8">
        <f>IF(B169&lt;&gt;"日付","",IFERROR(VLOOKUP(C169,'3_立春'!$A$5:$B$85,2,FALSE),"表にない年"))</f>
        <v/>
      </c>
      <c r="E169" s="7">
        <f>IF(C169="","",IF(AND($B$2="立春",B169="日付",ISNUMBER(D169)),IF(A169&lt;D169,C169-1,C169),C169))</f>
        <v/>
      </c>
      <c r="F169" s="6">
        <f>IF(E169="","",MID("子丑寅卯辰巳午未申酉戌亥",MOD(E169-4,12)+1,1))</f>
        <v/>
      </c>
      <c r="G169" s="6">
        <f>IF(E169="","",MID("甲乙丙丁戊己庚辛壬癸",MOD(E169-4,10)+1,1)&amp;F169)</f>
        <v/>
      </c>
      <c r="H169" s="6">
        <f>IF(E169="","",INDEX('4_六十干支'!$C$5:$C$64,MOD(E169-4,60)+1))</f>
        <v/>
      </c>
      <c r="I169" s="6">
        <f>IF(B169&lt;&gt;"日付","",IF(NOT(ISNUMBER(D169)),"立春が表にない年",IF(A169&lt;D169,"違う（立春の前に生まれた）","同じ")))</f>
        <v/>
      </c>
      <c r="J169" s="6">
        <f>IF(F169="","",IF(F169=MID("子丑寅卯辰巳午未申酉戌亥",MOD($B$3-4,12)+1,1),"年男・年女",""))</f>
        <v/>
      </c>
    </row>
    <row r="170">
      <c r="A170" s="4" t="n"/>
      <c r="B170" s="6">
        <f>IF(A170="","",IF(ISNUMBER(A170),IF(A170&lt;10000,"年","日付"),"数値でない"))</f>
        <v/>
      </c>
      <c r="C170" s="7">
        <f>IF(B170="年",A170,IF(B170="日付",YEAR(A170),""))</f>
        <v/>
      </c>
      <c r="D170" s="8">
        <f>IF(B170&lt;&gt;"日付","",IFERROR(VLOOKUP(C170,'3_立春'!$A$5:$B$85,2,FALSE),"表にない年"))</f>
        <v/>
      </c>
      <c r="E170" s="7">
        <f>IF(C170="","",IF(AND($B$2="立春",B170="日付",ISNUMBER(D170)),IF(A170&lt;D170,C170-1,C170),C170))</f>
        <v/>
      </c>
      <c r="F170" s="6">
        <f>IF(E170="","",MID("子丑寅卯辰巳午未申酉戌亥",MOD(E170-4,12)+1,1))</f>
        <v/>
      </c>
      <c r="G170" s="6">
        <f>IF(E170="","",MID("甲乙丙丁戊己庚辛壬癸",MOD(E170-4,10)+1,1)&amp;F170)</f>
        <v/>
      </c>
      <c r="H170" s="6">
        <f>IF(E170="","",INDEX('4_六十干支'!$C$5:$C$64,MOD(E170-4,60)+1))</f>
        <v/>
      </c>
      <c r="I170" s="6">
        <f>IF(B170&lt;&gt;"日付","",IF(NOT(ISNUMBER(D170)),"立春が表にない年",IF(A170&lt;D170,"違う（立春の前に生まれた）","同じ")))</f>
        <v/>
      </c>
      <c r="J170" s="6">
        <f>IF(F170="","",IF(F170=MID("子丑寅卯辰巳午未申酉戌亥",MOD($B$3-4,12)+1,1),"年男・年女",""))</f>
        <v/>
      </c>
    </row>
    <row r="171">
      <c r="A171" s="4" t="n"/>
      <c r="B171" s="6">
        <f>IF(A171="","",IF(ISNUMBER(A171),IF(A171&lt;10000,"年","日付"),"数値でない"))</f>
        <v/>
      </c>
      <c r="C171" s="7">
        <f>IF(B171="年",A171,IF(B171="日付",YEAR(A171),""))</f>
        <v/>
      </c>
      <c r="D171" s="8">
        <f>IF(B171&lt;&gt;"日付","",IFERROR(VLOOKUP(C171,'3_立春'!$A$5:$B$85,2,FALSE),"表にない年"))</f>
        <v/>
      </c>
      <c r="E171" s="7">
        <f>IF(C171="","",IF(AND($B$2="立春",B171="日付",ISNUMBER(D171)),IF(A171&lt;D171,C171-1,C171),C171))</f>
        <v/>
      </c>
      <c r="F171" s="6">
        <f>IF(E171="","",MID("子丑寅卯辰巳午未申酉戌亥",MOD(E171-4,12)+1,1))</f>
        <v/>
      </c>
      <c r="G171" s="6">
        <f>IF(E171="","",MID("甲乙丙丁戊己庚辛壬癸",MOD(E171-4,10)+1,1)&amp;F171)</f>
        <v/>
      </c>
      <c r="H171" s="6">
        <f>IF(E171="","",INDEX('4_六十干支'!$C$5:$C$64,MOD(E171-4,60)+1))</f>
        <v/>
      </c>
      <c r="I171" s="6">
        <f>IF(B171&lt;&gt;"日付","",IF(NOT(ISNUMBER(D171)),"立春が表にない年",IF(A171&lt;D171,"違う（立春の前に生まれた）","同じ")))</f>
        <v/>
      </c>
      <c r="J171" s="6">
        <f>IF(F171="","",IF(F171=MID("子丑寅卯辰巳午未申酉戌亥",MOD($B$3-4,12)+1,1),"年男・年女",""))</f>
        <v/>
      </c>
    </row>
    <row r="172">
      <c r="A172" s="4" t="n"/>
      <c r="B172" s="6">
        <f>IF(A172="","",IF(ISNUMBER(A172),IF(A172&lt;10000,"年","日付"),"数値でない"))</f>
        <v/>
      </c>
      <c r="C172" s="7">
        <f>IF(B172="年",A172,IF(B172="日付",YEAR(A172),""))</f>
        <v/>
      </c>
      <c r="D172" s="8">
        <f>IF(B172&lt;&gt;"日付","",IFERROR(VLOOKUP(C172,'3_立春'!$A$5:$B$85,2,FALSE),"表にない年"))</f>
        <v/>
      </c>
      <c r="E172" s="7">
        <f>IF(C172="","",IF(AND($B$2="立春",B172="日付",ISNUMBER(D172)),IF(A172&lt;D172,C172-1,C172),C172))</f>
        <v/>
      </c>
      <c r="F172" s="6">
        <f>IF(E172="","",MID("子丑寅卯辰巳午未申酉戌亥",MOD(E172-4,12)+1,1))</f>
        <v/>
      </c>
      <c r="G172" s="6">
        <f>IF(E172="","",MID("甲乙丙丁戊己庚辛壬癸",MOD(E172-4,10)+1,1)&amp;F172)</f>
        <v/>
      </c>
      <c r="H172" s="6">
        <f>IF(E172="","",INDEX('4_六十干支'!$C$5:$C$64,MOD(E172-4,60)+1))</f>
        <v/>
      </c>
      <c r="I172" s="6">
        <f>IF(B172&lt;&gt;"日付","",IF(NOT(ISNUMBER(D172)),"立春が表にない年",IF(A172&lt;D172,"違う（立春の前に生まれた）","同じ")))</f>
        <v/>
      </c>
      <c r="J172" s="6">
        <f>IF(F172="","",IF(F172=MID("子丑寅卯辰巳午未申酉戌亥",MOD($B$3-4,12)+1,1),"年男・年女",""))</f>
        <v/>
      </c>
    </row>
    <row r="173">
      <c r="A173" s="4" t="n"/>
      <c r="B173" s="6">
        <f>IF(A173="","",IF(ISNUMBER(A173),IF(A173&lt;10000,"年","日付"),"数値でない"))</f>
        <v/>
      </c>
      <c r="C173" s="7">
        <f>IF(B173="年",A173,IF(B173="日付",YEAR(A173),""))</f>
        <v/>
      </c>
      <c r="D173" s="8">
        <f>IF(B173&lt;&gt;"日付","",IFERROR(VLOOKUP(C173,'3_立春'!$A$5:$B$85,2,FALSE),"表にない年"))</f>
        <v/>
      </c>
      <c r="E173" s="7">
        <f>IF(C173="","",IF(AND($B$2="立春",B173="日付",ISNUMBER(D173)),IF(A173&lt;D173,C173-1,C173),C173))</f>
        <v/>
      </c>
      <c r="F173" s="6">
        <f>IF(E173="","",MID("子丑寅卯辰巳午未申酉戌亥",MOD(E173-4,12)+1,1))</f>
        <v/>
      </c>
      <c r="G173" s="6">
        <f>IF(E173="","",MID("甲乙丙丁戊己庚辛壬癸",MOD(E173-4,10)+1,1)&amp;F173)</f>
        <v/>
      </c>
      <c r="H173" s="6">
        <f>IF(E173="","",INDEX('4_六十干支'!$C$5:$C$64,MOD(E173-4,60)+1))</f>
        <v/>
      </c>
      <c r="I173" s="6">
        <f>IF(B173&lt;&gt;"日付","",IF(NOT(ISNUMBER(D173)),"立春が表にない年",IF(A173&lt;D173,"違う（立春の前に生まれた）","同じ")))</f>
        <v/>
      </c>
      <c r="J173" s="6">
        <f>IF(F173="","",IF(F173=MID("子丑寅卯辰巳午未申酉戌亥",MOD($B$3-4,12)+1,1),"年男・年女",""))</f>
        <v/>
      </c>
    </row>
    <row r="174">
      <c r="A174" s="4" t="n"/>
      <c r="B174" s="6">
        <f>IF(A174="","",IF(ISNUMBER(A174),IF(A174&lt;10000,"年","日付"),"数値でない"))</f>
        <v/>
      </c>
      <c r="C174" s="7">
        <f>IF(B174="年",A174,IF(B174="日付",YEAR(A174),""))</f>
        <v/>
      </c>
      <c r="D174" s="8">
        <f>IF(B174&lt;&gt;"日付","",IFERROR(VLOOKUP(C174,'3_立春'!$A$5:$B$85,2,FALSE),"表にない年"))</f>
        <v/>
      </c>
      <c r="E174" s="7">
        <f>IF(C174="","",IF(AND($B$2="立春",B174="日付",ISNUMBER(D174)),IF(A174&lt;D174,C174-1,C174),C174))</f>
        <v/>
      </c>
      <c r="F174" s="6">
        <f>IF(E174="","",MID("子丑寅卯辰巳午未申酉戌亥",MOD(E174-4,12)+1,1))</f>
        <v/>
      </c>
      <c r="G174" s="6">
        <f>IF(E174="","",MID("甲乙丙丁戊己庚辛壬癸",MOD(E174-4,10)+1,1)&amp;F174)</f>
        <v/>
      </c>
      <c r="H174" s="6">
        <f>IF(E174="","",INDEX('4_六十干支'!$C$5:$C$64,MOD(E174-4,60)+1))</f>
        <v/>
      </c>
      <c r="I174" s="6">
        <f>IF(B174&lt;&gt;"日付","",IF(NOT(ISNUMBER(D174)),"立春が表にない年",IF(A174&lt;D174,"違う（立春の前に生まれた）","同じ")))</f>
        <v/>
      </c>
      <c r="J174" s="6">
        <f>IF(F174="","",IF(F174=MID("子丑寅卯辰巳午未申酉戌亥",MOD($B$3-4,12)+1,1),"年男・年女",""))</f>
        <v/>
      </c>
    </row>
    <row r="175">
      <c r="A175" s="4" t="n"/>
      <c r="B175" s="6">
        <f>IF(A175="","",IF(ISNUMBER(A175),IF(A175&lt;10000,"年","日付"),"数値でない"))</f>
        <v/>
      </c>
      <c r="C175" s="7">
        <f>IF(B175="年",A175,IF(B175="日付",YEAR(A175),""))</f>
        <v/>
      </c>
      <c r="D175" s="8">
        <f>IF(B175&lt;&gt;"日付","",IFERROR(VLOOKUP(C175,'3_立春'!$A$5:$B$85,2,FALSE),"表にない年"))</f>
        <v/>
      </c>
      <c r="E175" s="7">
        <f>IF(C175="","",IF(AND($B$2="立春",B175="日付",ISNUMBER(D175)),IF(A175&lt;D175,C175-1,C175),C175))</f>
        <v/>
      </c>
      <c r="F175" s="6">
        <f>IF(E175="","",MID("子丑寅卯辰巳午未申酉戌亥",MOD(E175-4,12)+1,1))</f>
        <v/>
      </c>
      <c r="G175" s="6">
        <f>IF(E175="","",MID("甲乙丙丁戊己庚辛壬癸",MOD(E175-4,10)+1,1)&amp;F175)</f>
        <v/>
      </c>
      <c r="H175" s="6">
        <f>IF(E175="","",INDEX('4_六十干支'!$C$5:$C$64,MOD(E175-4,60)+1))</f>
        <v/>
      </c>
      <c r="I175" s="6">
        <f>IF(B175&lt;&gt;"日付","",IF(NOT(ISNUMBER(D175)),"立春が表にない年",IF(A175&lt;D175,"違う（立春の前に生まれた）","同じ")))</f>
        <v/>
      </c>
      <c r="J175" s="6">
        <f>IF(F175="","",IF(F175=MID("子丑寅卯辰巳午未申酉戌亥",MOD($B$3-4,12)+1,1),"年男・年女",""))</f>
        <v/>
      </c>
    </row>
    <row r="176">
      <c r="A176" s="4" t="n"/>
      <c r="B176" s="6">
        <f>IF(A176="","",IF(ISNUMBER(A176),IF(A176&lt;10000,"年","日付"),"数値でない"))</f>
        <v/>
      </c>
      <c r="C176" s="7">
        <f>IF(B176="年",A176,IF(B176="日付",YEAR(A176),""))</f>
        <v/>
      </c>
      <c r="D176" s="8">
        <f>IF(B176&lt;&gt;"日付","",IFERROR(VLOOKUP(C176,'3_立春'!$A$5:$B$85,2,FALSE),"表にない年"))</f>
        <v/>
      </c>
      <c r="E176" s="7">
        <f>IF(C176="","",IF(AND($B$2="立春",B176="日付",ISNUMBER(D176)),IF(A176&lt;D176,C176-1,C176),C176))</f>
        <v/>
      </c>
      <c r="F176" s="6">
        <f>IF(E176="","",MID("子丑寅卯辰巳午未申酉戌亥",MOD(E176-4,12)+1,1))</f>
        <v/>
      </c>
      <c r="G176" s="6">
        <f>IF(E176="","",MID("甲乙丙丁戊己庚辛壬癸",MOD(E176-4,10)+1,1)&amp;F176)</f>
        <v/>
      </c>
      <c r="H176" s="6">
        <f>IF(E176="","",INDEX('4_六十干支'!$C$5:$C$64,MOD(E176-4,60)+1))</f>
        <v/>
      </c>
      <c r="I176" s="6">
        <f>IF(B176&lt;&gt;"日付","",IF(NOT(ISNUMBER(D176)),"立春が表にない年",IF(A176&lt;D176,"違う（立春の前に生まれた）","同じ")))</f>
        <v/>
      </c>
      <c r="J176" s="6">
        <f>IF(F176="","",IF(F176=MID("子丑寅卯辰巳午未申酉戌亥",MOD($B$3-4,12)+1,1),"年男・年女",""))</f>
        <v/>
      </c>
    </row>
    <row r="177">
      <c r="A177" s="4" t="n"/>
      <c r="B177" s="6">
        <f>IF(A177="","",IF(ISNUMBER(A177),IF(A177&lt;10000,"年","日付"),"数値でない"))</f>
        <v/>
      </c>
      <c r="C177" s="7">
        <f>IF(B177="年",A177,IF(B177="日付",YEAR(A177),""))</f>
        <v/>
      </c>
      <c r="D177" s="8">
        <f>IF(B177&lt;&gt;"日付","",IFERROR(VLOOKUP(C177,'3_立春'!$A$5:$B$85,2,FALSE),"表にない年"))</f>
        <v/>
      </c>
      <c r="E177" s="7">
        <f>IF(C177="","",IF(AND($B$2="立春",B177="日付",ISNUMBER(D177)),IF(A177&lt;D177,C177-1,C177),C177))</f>
        <v/>
      </c>
      <c r="F177" s="6">
        <f>IF(E177="","",MID("子丑寅卯辰巳午未申酉戌亥",MOD(E177-4,12)+1,1))</f>
        <v/>
      </c>
      <c r="G177" s="6">
        <f>IF(E177="","",MID("甲乙丙丁戊己庚辛壬癸",MOD(E177-4,10)+1,1)&amp;F177)</f>
        <v/>
      </c>
      <c r="H177" s="6">
        <f>IF(E177="","",INDEX('4_六十干支'!$C$5:$C$64,MOD(E177-4,60)+1))</f>
        <v/>
      </c>
      <c r="I177" s="6">
        <f>IF(B177&lt;&gt;"日付","",IF(NOT(ISNUMBER(D177)),"立春が表にない年",IF(A177&lt;D177,"違う（立春の前に生まれた）","同じ")))</f>
        <v/>
      </c>
      <c r="J177" s="6">
        <f>IF(F177="","",IF(F177=MID("子丑寅卯辰巳午未申酉戌亥",MOD($B$3-4,12)+1,1),"年男・年女",""))</f>
        <v/>
      </c>
    </row>
    <row r="178">
      <c r="A178" s="4" t="n"/>
      <c r="B178" s="6">
        <f>IF(A178="","",IF(ISNUMBER(A178),IF(A178&lt;10000,"年","日付"),"数値でない"))</f>
        <v/>
      </c>
      <c r="C178" s="7">
        <f>IF(B178="年",A178,IF(B178="日付",YEAR(A178),""))</f>
        <v/>
      </c>
      <c r="D178" s="8">
        <f>IF(B178&lt;&gt;"日付","",IFERROR(VLOOKUP(C178,'3_立春'!$A$5:$B$85,2,FALSE),"表にない年"))</f>
        <v/>
      </c>
      <c r="E178" s="7">
        <f>IF(C178="","",IF(AND($B$2="立春",B178="日付",ISNUMBER(D178)),IF(A178&lt;D178,C178-1,C178),C178))</f>
        <v/>
      </c>
      <c r="F178" s="6">
        <f>IF(E178="","",MID("子丑寅卯辰巳午未申酉戌亥",MOD(E178-4,12)+1,1))</f>
        <v/>
      </c>
      <c r="G178" s="6">
        <f>IF(E178="","",MID("甲乙丙丁戊己庚辛壬癸",MOD(E178-4,10)+1,1)&amp;F178)</f>
        <v/>
      </c>
      <c r="H178" s="6">
        <f>IF(E178="","",INDEX('4_六十干支'!$C$5:$C$64,MOD(E178-4,60)+1))</f>
        <v/>
      </c>
      <c r="I178" s="6">
        <f>IF(B178&lt;&gt;"日付","",IF(NOT(ISNUMBER(D178)),"立春が表にない年",IF(A178&lt;D178,"違う（立春の前に生まれた）","同じ")))</f>
        <v/>
      </c>
      <c r="J178" s="6">
        <f>IF(F178="","",IF(F178=MID("子丑寅卯辰巳午未申酉戌亥",MOD($B$3-4,12)+1,1),"年男・年女",""))</f>
        <v/>
      </c>
    </row>
    <row r="179">
      <c r="A179" s="4" t="n"/>
      <c r="B179" s="6">
        <f>IF(A179="","",IF(ISNUMBER(A179),IF(A179&lt;10000,"年","日付"),"数値でない"))</f>
        <v/>
      </c>
      <c r="C179" s="7">
        <f>IF(B179="年",A179,IF(B179="日付",YEAR(A179),""))</f>
        <v/>
      </c>
      <c r="D179" s="8">
        <f>IF(B179&lt;&gt;"日付","",IFERROR(VLOOKUP(C179,'3_立春'!$A$5:$B$85,2,FALSE),"表にない年"))</f>
        <v/>
      </c>
      <c r="E179" s="7">
        <f>IF(C179="","",IF(AND($B$2="立春",B179="日付",ISNUMBER(D179)),IF(A179&lt;D179,C179-1,C179),C179))</f>
        <v/>
      </c>
      <c r="F179" s="6">
        <f>IF(E179="","",MID("子丑寅卯辰巳午未申酉戌亥",MOD(E179-4,12)+1,1))</f>
        <v/>
      </c>
      <c r="G179" s="6">
        <f>IF(E179="","",MID("甲乙丙丁戊己庚辛壬癸",MOD(E179-4,10)+1,1)&amp;F179)</f>
        <v/>
      </c>
      <c r="H179" s="6">
        <f>IF(E179="","",INDEX('4_六十干支'!$C$5:$C$64,MOD(E179-4,60)+1))</f>
        <v/>
      </c>
      <c r="I179" s="6">
        <f>IF(B179&lt;&gt;"日付","",IF(NOT(ISNUMBER(D179)),"立春が表にない年",IF(A179&lt;D179,"違う（立春の前に生まれた）","同じ")))</f>
        <v/>
      </c>
      <c r="J179" s="6">
        <f>IF(F179="","",IF(F179=MID("子丑寅卯辰巳午未申酉戌亥",MOD($B$3-4,12)+1,1),"年男・年女",""))</f>
        <v/>
      </c>
    </row>
    <row r="180">
      <c r="A180" s="4" t="n"/>
      <c r="B180" s="6">
        <f>IF(A180="","",IF(ISNUMBER(A180),IF(A180&lt;10000,"年","日付"),"数値でない"))</f>
        <v/>
      </c>
      <c r="C180" s="7">
        <f>IF(B180="年",A180,IF(B180="日付",YEAR(A180),""))</f>
        <v/>
      </c>
      <c r="D180" s="8">
        <f>IF(B180&lt;&gt;"日付","",IFERROR(VLOOKUP(C180,'3_立春'!$A$5:$B$85,2,FALSE),"表にない年"))</f>
        <v/>
      </c>
      <c r="E180" s="7">
        <f>IF(C180="","",IF(AND($B$2="立春",B180="日付",ISNUMBER(D180)),IF(A180&lt;D180,C180-1,C180),C180))</f>
        <v/>
      </c>
      <c r="F180" s="6">
        <f>IF(E180="","",MID("子丑寅卯辰巳午未申酉戌亥",MOD(E180-4,12)+1,1))</f>
        <v/>
      </c>
      <c r="G180" s="6">
        <f>IF(E180="","",MID("甲乙丙丁戊己庚辛壬癸",MOD(E180-4,10)+1,1)&amp;F180)</f>
        <v/>
      </c>
      <c r="H180" s="6">
        <f>IF(E180="","",INDEX('4_六十干支'!$C$5:$C$64,MOD(E180-4,60)+1))</f>
        <v/>
      </c>
      <c r="I180" s="6">
        <f>IF(B180&lt;&gt;"日付","",IF(NOT(ISNUMBER(D180)),"立春が表にない年",IF(A180&lt;D180,"違う（立春の前に生まれた）","同じ")))</f>
        <v/>
      </c>
      <c r="J180" s="6">
        <f>IF(F180="","",IF(F180=MID("子丑寅卯辰巳午未申酉戌亥",MOD($B$3-4,12)+1,1),"年男・年女",""))</f>
        <v/>
      </c>
    </row>
    <row r="181">
      <c r="A181" s="4" t="n"/>
      <c r="B181" s="6">
        <f>IF(A181="","",IF(ISNUMBER(A181),IF(A181&lt;10000,"年","日付"),"数値でない"))</f>
        <v/>
      </c>
      <c r="C181" s="7">
        <f>IF(B181="年",A181,IF(B181="日付",YEAR(A181),""))</f>
        <v/>
      </c>
      <c r="D181" s="8">
        <f>IF(B181&lt;&gt;"日付","",IFERROR(VLOOKUP(C181,'3_立春'!$A$5:$B$85,2,FALSE),"表にない年"))</f>
        <v/>
      </c>
      <c r="E181" s="7">
        <f>IF(C181="","",IF(AND($B$2="立春",B181="日付",ISNUMBER(D181)),IF(A181&lt;D181,C181-1,C181),C181))</f>
        <v/>
      </c>
      <c r="F181" s="6">
        <f>IF(E181="","",MID("子丑寅卯辰巳午未申酉戌亥",MOD(E181-4,12)+1,1))</f>
        <v/>
      </c>
      <c r="G181" s="6">
        <f>IF(E181="","",MID("甲乙丙丁戊己庚辛壬癸",MOD(E181-4,10)+1,1)&amp;F181)</f>
        <v/>
      </c>
      <c r="H181" s="6">
        <f>IF(E181="","",INDEX('4_六十干支'!$C$5:$C$64,MOD(E181-4,60)+1))</f>
        <v/>
      </c>
      <c r="I181" s="6">
        <f>IF(B181&lt;&gt;"日付","",IF(NOT(ISNUMBER(D181)),"立春が表にない年",IF(A181&lt;D181,"違う（立春の前に生まれた）","同じ")))</f>
        <v/>
      </c>
      <c r="J181" s="6">
        <f>IF(F181="","",IF(F181=MID("子丑寅卯辰巳午未申酉戌亥",MOD($B$3-4,12)+1,1),"年男・年女",""))</f>
        <v/>
      </c>
    </row>
    <row r="182">
      <c r="A182" s="4" t="n"/>
      <c r="B182" s="6">
        <f>IF(A182="","",IF(ISNUMBER(A182),IF(A182&lt;10000,"年","日付"),"数値でない"))</f>
        <v/>
      </c>
      <c r="C182" s="7">
        <f>IF(B182="年",A182,IF(B182="日付",YEAR(A182),""))</f>
        <v/>
      </c>
      <c r="D182" s="8">
        <f>IF(B182&lt;&gt;"日付","",IFERROR(VLOOKUP(C182,'3_立春'!$A$5:$B$85,2,FALSE),"表にない年"))</f>
        <v/>
      </c>
      <c r="E182" s="7">
        <f>IF(C182="","",IF(AND($B$2="立春",B182="日付",ISNUMBER(D182)),IF(A182&lt;D182,C182-1,C182),C182))</f>
        <v/>
      </c>
      <c r="F182" s="6">
        <f>IF(E182="","",MID("子丑寅卯辰巳午未申酉戌亥",MOD(E182-4,12)+1,1))</f>
        <v/>
      </c>
      <c r="G182" s="6">
        <f>IF(E182="","",MID("甲乙丙丁戊己庚辛壬癸",MOD(E182-4,10)+1,1)&amp;F182)</f>
        <v/>
      </c>
      <c r="H182" s="6">
        <f>IF(E182="","",INDEX('4_六十干支'!$C$5:$C$64,MOD(E182-4,60)+1))</f>
        <v/>
      </c>
      <c r="I182" s="6">
        <f>IF(B182&lt;&gt;"日付","",IF(NOT(ISNUMBER(D182)),"立春が表にない年",IF(A182&lt;D182,"違う（立春の前に生まれた）","同じ")))</f>
        <v/>
      </c>
      <c r="J182" s="6">
        <f>IF(F182="","",IF(F182=MID("子丑寅卯辰巳午未申酉戌亥",MOD($B$3-4,12)+1,1),"年男・年女",""))</f>
        <v/>
      </c>
    </row>
    <row r="183">
      <c r="A183" s="4" t="n"/>
      <c r="B183" s="6">
        <f>IF(A183="","",IF(ISNUMBER(A183),IF(A183&lt;10000,"年","日付"),"数値でない"))</f>
        <v/>
      </c>
      <c r="C183" s="7">
        <f>IF(B183="年",A183,IF(B183="日付",YEAR(A183),""))</f>
        <v/>
      </c>
      <c r="D183" s="8">
        <f>IF(B183&lt;&gt;"日付","",IFERROR(VLOOKUP(C183,'3_立春'!$A$5:$B$85,2,FALSE),"表にない年"))</f>
        <v/>
      </c>
      <c r="E183" s="7">
        <f>IF(C183="","",IF(AND($B$2="立春",B183="日付",ISNUMBER(D183)),IF(A183&lt;D183,C183-1,C183),C183))</f>
        <v/>
      </c>
      <c r="F183" s="6">
        <f>IF(E183="","",MID("子丑寅卯辰巳午未申酉戌亥",MOD(E183-4,12)+1,1))</f>
        <v/>
      </c>
      <c r="G183" s="6">
        <f>IF(E183="","",MID("甲乙丙丁戊己庚辛壬癸",MOD(E183-4,10)+1,1)&amp;F183)</f>
        <v/>
      </c>
      <c r="H183" s="6">
        <f>IF(E183="","",INDEX('4_六十干支'!$C$5:$C$64,MOD(E183-4,60)+1))</f>
        <v/>
      </c>
      <c r="I183" s="6">
        <f>IF(B183&lt;&gt;"日付","",IF(NOT(ISNUMBER(D183)),"立春が表にない年",IF(A183&lt;D183,"違う（立春の前に生まれた）","同じ")))</f>
        <v/>
      </c>
      <c r="J183" s="6">
        <f>IF(F183="","",IF(F183=MID("子丑寅卯辰巳午未申酉戌亥",MOD($B$3-4,12)+1,1),"年男・年女",""))</f>
        <v/>
      </c>
    </row>
    <row r="184">
      <c r="A184" s="4" t="n"/>
      <c r="B184" s="6">
        <f>IF(A184="","",IF(ISNUMBER(A184),IF(A184&lt;10000,"年","日付"),"数値でない"))</f>
        <v/>
      </c>
      <c r="C184" s="7">
        <f>IF(B184="年",A184,IF(B184="日付",YEAR(A184),""))</f>
        <v/>
      </c>
      <c r="D184" s="8">
        <f>IF(B184&lt;&gt;"日付","",IFERROR(VLOOKUP(C184,'3_立春'!$A$5:$B$85,2,FALSE),"表にない年"))</f>
        <v/>
      </c>
      <c r="E184" s="7">
        <f>IF(C184="","",IF(AND($B$2="立春",B184="日付",ISNUMBER(D184)),IF(A184&lt;D184,C184-1,C184),C184))</f>
        <v/>
      </c>
      <c r="F184" s="6">
        <f>IF(E184="","",MID("子丑寅卯辰巳午未申酉戌亥",MOD(E184-4,12)+1,1))</f>
        <v/>
      </c>
      <c r="G184" s="6">
        <f>IF(E184="","",MID("甲乙丙丁戊己庚辛壬癸",MOD(E184-4,10)+1,1)&amp;F184)</f>
        <v/>
      </c>
      <c r="H184" s="6">
        <f>IF(E184="","",INDEX('4_六十干支'!$C$5:$C$64,MOD(E184-4,60)+1))</f>
        <v/>
      </c>
      <c r="I184" s="6">
        <f>IF(B184&lt;&gt;"日付","",IF(NOT(ISNUMBER(D184)),"立春が表にない年",IF(A184&lt;D184,"違う（立春の前に生まれた）","同じ")))</f>
        <v/>
      </c>
      <c r="J184" s="6">
        <f>IF(F184="","",IF(F184=MID("子丑寅卯辰巳午未申酉戌亥",MOD($B$3-4,12)+1,1),"年男・年女",""))</f>
        <v/>
      </c>
    </row>
    <row r="185">
      <c r="A185" s="4" t="n"/>
      <c r="B185" s="6">
        <f>IF(A185="","",IF(ISNUMBER(A185),IF(A185&lt;10000,"年","日付"),"数値でない"))</f>
        <v/>
      </c>
      <c r="C185" s="7">
        <f>IF(B185="年",A185,IF(B185="日付",YEAR(A185),""))</f>
        <v/>
      </c>
      <c r="D185" s="8">
        <f>IF(B185&lt;&gt;"日付","",IFERROR(VLOOKUP(C185,'3_立春'!$A$5:$B$85,2,FALSE),"表にない年"))</f>
        <v/>
      </c>
      <c r="E185" s="7">
        <f>IF(C185="","",IF(AND($B$2="立春",B185="日付",ISNUMBER(D185)),IF(A185&lt;D185,C185-1,C185),C185))</f>
        <v/>
      </c>
      <c r="F185" s="6">
        <f>IF(E185="","",MID("子丑寅卯辰巳午未申酉戌亥",MOD(E185-4,12)+1,1))</f>
        <v/>
      </c>
      <c r="G185" s="6">
        <f>IF(E185="","",MID("甲乙丙丁戊己庚辛壬癸",MOD(E185-4,10)+1,1)&amp;F185)</f>
        <v/>
      </c>
      <c r="H185" s="6">
        <f>IF(E185="","",INDEX('4_六十干支'!$C$5:$C$64,MOD(E185-4,60)+1))</f>
        <v/>
      </c>
      <c r="I185" s="6">
        <f>IF(B185&lt;&gt;"日付","",IF(NOT(ISNUMBER(D185)),"立春が表にない年",IF(A185&lt;D185,"違う（立春の前に生まれた）","同じ")))</f>
        <v/>
      </c>
      <c r="J185" s="6">
        <f>IF(F185="","",IF(F185=MID("子丑寅卯辰巳午未申酉戌亥",MOD($B$3-4,12)+1,1),"年男・年女",""))</f>
        <v/>
      </c>
    </row>
    <row r="186">
      <c r="A186" s="4" t="n"/>
      <c r="B186" s="6">
        <f>IF(A186="","",IF(ISNUMBER(A186),IF(A186&lt;10000,"年","日付"),"数値でない"))</f>
        <v/>
      </c>
      <c r="C186" s="7">
        <f>IF(B186="年",A186,IF(B186="日付",YEAR(A186),""))</f>
        <v/>
      </c>
      <c r="D186" s="8">
        <f>IF(B186&lt;&gt;"日付","",IFERROR(VLOOKUP(C186,'3_立春'!$A$5:$B$85,2,FALSE),"表にない年"))</f>
        <v/>
      </c>
      <c r="E186" s="7">
        <f>IF(C186="","",IF(AND($B$2="立春",B186="日付",ISNUMBER(D186)),IF(A186&lt;D186,C186-1,C186),C186))</f>
        <v/>
      </c>
      <c r="F186" s="6">
        <f>IF(E186="","",MID("子丑寅卯辰巳午未申酉戌亥",MOD(E186-4,12)+1,1))</f>
        <v/>
      </c>
      <c r="G186" s="6">
        <f>IF(E186="","",MID("甲乙丙丁戊己庚辛壬癸",MOD(E186-4,10)+1,1)&amp;F186)</f>
        <v/>
      </c>
      <c r="H186" s="6">
        <f>IF(E186="","",INDEX('4_六十干支'!$C$5:$C$64,MOD(E186-4,60)+1))</f>
        <v/>
      </c>
      <c r="I186" s="6">
        <f>IF(B186&lt;&gt;"日付","",IF(NOT(ISNUMBER(D186)),"立春が表にない年",IF(A186&lt;D186,"違う（立春の前に生まれた）","同じ")))</f>
        <v/>
      </c>
      <c r="J186" s="6">
        <f>IF(F186="","",IF(F186=MID("子丑寅卯辰巳午未申酉戌亥",MOD($B$3-4,12)+1,1),"年男・年女",""))</f>
        <v/>
      </c>
    </row>
    <row r="187">
      <c r="A187" s="4" t="n"/>
      <c r="B187" s="6">
        <f>IF(A187="","",IF(ISNUMBER(A187),IF(A187&lt;10000,"年","日付"),"数値でない"))</f>
        <v/>
      </c>
      <c r="C187" s="7">
        <f>IF(B187="年",A187,IF(B187="日付",YEAR(A187),""))</f>
        <v/>
      </c>
      <c r="D187" s="8">
        <f>IF(B187&lt;&gt;"日付","",IFERROR(VLOOKUP(C187,'3_立春'!$A$5:$B$85,2,FALSE),"表にない年"))</f>
        <v/>
      </c>
      <c r="E187" s="7">
        <f>IF(C187="","",IF(AND($B$2="立春",B187="日付",ISNUMBER(D187)),IF(A187&lt;D187,C187-1,C187),C187))</f>
        <v/>
      </c>
      <c r="F187" s="6">
        <f>IF(E187="","",MID("子丑寅卯辰巳午未申酉戌亥",MOD(E187-4,12)+1,1))</f>
        <v/>
      </c>
      <c r="G187" s="6">
        <f>IF(E187="","",MID("甲乙丙丁戊己庚辛壬癸",MOD(E187-4,10)+1,1)&amp;F187)</f>
        <v/>
      </c>
      <c r="H187" s="6">
        <f>IF(E187="","",INDEX('4_六十干支'!$C$5:$C$64,MOD(E187-4,60)+1))</f>
        <v/>
      </c>
      <c r="I187" s="6">
        <f>IF(B187&lt;&gt;"日付","",IF(NOT(ISNUMBER(D187)),"立春が表にない年",IF(A187&lt;D187,"違う（立春の前に生まれた）","同じ")))</f>
        <v/>
      </c>
      <c r="J187" s="6">
        <f>IF(F187="","",IF(F187=MID("子丑寅卯辰巳午未申酉戌亥",MOD($B$3-4,12)+1,1),"年男・年女",""))</f>
        <v/>
      </c>
    </row>
    <row r="188">
      <c r="A188" s="4" t="n"/>
      <c r="B188" s="6">
        <f>IF(A188="","",IF(ISNUMBER(A188),IF(A188&lt;10000,"年","日付"),"数値でない"))</f>
        <v/>
      </c>
      <c r="C188" s="7">
        <f>IF(B188="年",A188,IF(B188="日付",YEAR(A188),""))</f>
        <v/>
      </c>
      <c r="D188" s="8">
        <f>IF(B188&lt;&gt;"日付","",IFERROR(VLOOKUP(C188,'3_立春'!$A$5:$B$85,2,FALSE),"表にない年"))</f>
        <v/>
      </c>
      <c r="E188" s="7">
        <f>IF(C188="","",IF(AND($B$2="立春",B188="日付",ISNUMBER(D188)),IF(A188&lt;D188,C188-1,C188),C188))</f>
        <v/>
      </c>
      <c r="F188" s="6">
        <f>IF(E188="","",MID("子丑寅卯辰巳午未申酉戌亥",MOD(E188-4,12)+1,1))</f>
        <v/>
      </c>
      <c r="G188" s="6">
        <f>IF(E188="","",MID("甲乙丙丁戊己庚辛壬癸",MOD(E188-4,10)+1,1)&amp;F188)</f>
        <v/>
      </c>
      <c r="H188" s="6">
        <f>IF(E188="","",INDEX('4_六十干支'!$C$5:$C$64,MOD(E188-4,60)+1))</f>
        <v/>
      </c>
      <c r="I188" s="6">
        <f>IF(B188&lt;&gt;"日付","",IF(NOT(ISNUMBER(D188)),"立春が表にない年",IF(A188&lt;D188,"違う（立春の前に生まれた）","同じ")))</f>
        <v/>
      </c>
      <c r="J188" s="6">
        <f>IF(F188="","",IF(F188=MID("子丑寅卯辰巳午未申酉戌亥",MOD($B$3-4,12)+1,1),"年男・年女",""))</f>
        <v/>
      </c>
    </row>
    <row r="189">
      <c r="A189" s="4" t="n"/>
      <c r="B189" s="6">
        <f>IF(A189="","",IF(ISNUMBER(A189),IF(A189&lt;10000,"年","日付"),"数値でない"))</f>
        <v/>
      </c>
      <c r="C189" s="7">
        <f>IF(B189="年",A189,IF(B189="日付",YEAR(A189),""))</f>
        <v/>
      </c>
      <c r="D189" s="8">
        <f>IF(B189&lt;&gt;"日付","",IFERROR(VLOOKUP(C189,'3_立春'!$A$5:$B$85,2,FALSE),"表にない年"))</f>
        <v/>
      </c>
      <c r="E189" s="7">
        <f>IF(C189="","",IF(AND($B$2="立春",B189="日付",ISNUMBER(D189)),IF(A189&lt;D189,C189-1,C189),C189))</f>
        <v/>
      </c>
      <c r="F189" s="6">
        <f>IF(E189="","",MID("子丑寅卯辰巳午未申酉戌亥",MOD(E189-4,12)+1,1))</f>
        <v/>
      </c>
      <c r="G189" s="6">
        <f>IF(E189="","",MID("甲乙丙丁戊己庚辛壬癸",MOD(E189-4,10)+1,1)&amp;F189)</f>
        <v/>
      </c>
      <c r="H189" s="6">
        <f>IF(E189="","",INDEX('4_六十干支'!$C$5:$C$64,MOD(E189-4,60)+1))</f>
        <v/>
      </c>
      <c r="I189" s="6">
        <f>IF(B189&lt;&gt;"日付","",IF(NOT(ISNUMBER(D189)),"立春が表にない年",IF(A189&lt;D189,"違う（立春の前に生まれた）","同じ")))</f>
        <v/>
      </c>
      <c r="J189" s="6">
        <f>IF(F189="","",IF(F189=MID("子丑寅卯辰巳午未申酉戌亥",MOD($B$3-4,12)+1,1),"年男・年女",""))</f>
        <v/>
      </c>
    </row>
    <row r="190">
      <c r="A190" s="4" t="n"/>
      <c r="B190" s="6">
        <f>IF(A190="","",IF(ISNUMBER(A190),IF(A190&lt;10000,"年","日付"),"数値でない"))</f>
        <v/>
      </c>
      <c r="C190" s="7">
        <f>IF(B190="年",A190,IF(B190="日付",YEAR(A190),""))</f>
        <v/>
      </c>
      <c r="D190" s="8">
        <f>IF(B190&lt;&gt;"日付","",IFERROR(VLOOKUP(C190,'3_立春'!$A$5:$B$85,2,FALSE),"表にない年"))</f>
        <v/>
      </c>
      <c r="E190" s="7">
        <f>IF(C190="","",IF(AND($B$2="立春",B190="日付",ISNUMBER(D190)),IF(A190&lt;D190,C190-1,C190),C190))</f>
        <v/>
      </c>
      <c r="F190" s="6">
        <f>IF(E190="","",MID("子丑寅卯辰巳午未申酉戌亥",MOD(E190-4,12)+1,1))</f>
        <v/>
      </c>
      <c r="G190" s="6">
        <f>IF(E190="","",MID("甲乙丙丁戊己庚辛壬癸",MOD(E190-4,10)+1,1)&amp;F190)</f>
        <v/>
      </c>
      <c r="H190" s="6">
        <f>IF(E190="","",INDEX('4_六十干支'!$C$5:$C$64,MOD(E190-4,60)+1))</f>
        <v/>
      </c>
      <c r="I190" s="6">
        <f>IF(B190&lt;&gt;"日付","",IF(NOT(ISNUMBER(D190)),"立春が表にない年",IF(A190&lt;D190,"違う（立春の前に生まれた）","同じ")))</f>
        <v/>
      </c>
      <c r="J190" s="6">
        <f>IF(F190="","",IF(F190=MID("子丑寅卯辰巳午未申酉戌亥",MOD($B$3-4,12)+1,1),"年男・年女",""))</f>
        <v/>
      </c>
    </row>
    <row r="191">
      <c r="A191" s="4" t="n"/>
      <c r="B191" s="6">
        <f>IF(A191="","",IF(ISNUMBER(A191),IF(A191&lt;10000,"年","日付"),"数値でない"))</f>
        <v/>
      </c>
      <c r="C191" s="7">
        <f>IF(B191="年",A191,IF(B191="日付",YEAR(A191),""))</f>
        <v/>
      </c>
      <c r="D191" s="8">
        <f>IF(B191&lt;&gt;"日付","",IFERROR(VLOOKUP(C191,'3_立春'!$A$5:$B$85,2,FALSE),"表にない年"))</f>
        <v/>
      </c>
      <c r="E191" s="7">
        <f>IF(C191="","",IF(AND($B$2="立春",B191="日付",ISNUMBER(D191)),IF(A191&lt;D191,C191-1,C191),C191))</f>
        <v/>
      </c>
      <c r="F191" s="6">
        <f>IF(E191="","",MID("子丑寅卯辰巳午未申酉戌亥",MOD(E191-4,12)+1,1))</f>
        <v/>
      </c>
      <c r="G191" s="6">
        <f>IF(E191="","",MID("甲乙丙丁戊己庚辛壬癸",MOD(E191-4,10)+1,1)&amp;F191)</f>
        <v/>
      </c>
      <c r="H191" s="6">
        <f>IF(E191="","",INDEX('4_六十干支'!$C$5:$C$64,MOD(E191-4,60)+1))</f>
        <v/>
      </c>
      <c r="I191" s="6">
        <f>IF(B191&lt;&gt;"日付","",IF(NOT(ISNUMBER(D191)),"立春が表にない年",IF(A191&lt;D191,"違う（立春の前に生まれた）","同じ")))</f>
        <v/>
      </c>
      <c r="J191" s="6">
        <f>IF(F191="","",IF(F191=MID("子丑寅卯辰巳午未申酉戌亥",MOD($B$3-4,12)+1,1),"年男・年女",""))</f>
        <v/>
      </c>
    </row>
    <row r="192">
      <c r="A192" s="4" t="n"/>
      <c r="B192" s="6">
        <f>IF(A192="","",IF(ISNUMBER(A192),IF(A192&lt;10000,"年","日付"),"数値でない"))</f>
        <v/>
      </c>
      <c r="C192" s="7">
        <f>IF(B192="年",A192,IF(B192="日付",YEAR(A192),""))</f>
        <v/>
      </c>
      <c r="D192" s="8">
        <f>IF(B192&lt;&gt;"日付","",IFERROR(VLOOKUP(C192,'3_立春'!$A$5:$B$85,2,FALSE),"表にない年"))</f>
        <v/>
      </c>
      <c r="E192" s="7">
        <f>IF(C192="","",IF(AND($B$2="立春",B192="日付",ISNUMBER(D192)),IF(A192&lt;D192,C192-1,C192),C192))</f>
        <v/>
      </c>
      <c r="F192" s="6">
        <f>IF(E192="","",MID("子丑寅卯辰巳午未申酉戌亥",MOD(E192-4,12)+1,1))</f>
        <v/>
      </c>
      <c r="G192" s="6">
        <f>IF(E192="","",MID("甲乙丙丁戊己庚辛壬癸",MOD(E192-4,10)+1,1)&amp;F192)</f>
        <v/>
      </c>
      <c r="H192" s="6">
        <f>IF(E192="","",INDEX('4_六十干支'!$C$5:$C$64,MOD(E192-4,60)+1))</f>
        <v/>
      </c>
      <c r="I192" s="6">
        <f>IF(B192&lt;&gt;"日付","",IF(NOT(ISNUMBER(D192)),"立春が表にない年",IF(A192&lt;D192,"違う（立春の前に生まれた）","同じ")))</f>
        <v/>
      </c>
      <c r="J192" s="6">
        <f>IF(F192="","",IF(F192=MID("子丑寅卯辰巳午未申酉戌亥",MOD($B$3-4,12)+1,1),"年男・年女",""))</f>
        <v/>
      </c>
    </row>
    <row r="193">
      <c r="A193" s="4" t="n"/>
      <c r="B193" s="6">
        <f>IF(A193="","",IF(ISNUMBER(A193),IF(A193&lt;10000,"年","日付"),"数値でない"))</f>
        <v/>
      </c>
      <c r="C193" s="7">
        <f>IF(B193="年",A193,IF(B193="日付",YEAR(A193),""))</f>
        <v/>
      </c>
      <c r="D193" s="8">
        <f>IF(B193&lt;&gt;"日付","",IFERROR(VLOOKUP(C193,'3_立春'!$A$5:$B$85,2,FALSE),"表にない年"))</f>
        <v/>
      </c>
      <c r="E193" s="7">
        <f>IF(C193="","",IF(AND($B$2="立春",B193="日付",ISNUMBER(D193)),IF(A193&lt;D193,C193-1,C193),C193))</f>
        <v/>
      </c>
      <c r="F193" s="6">
        <f>IF(E193="","",MID("子丑寅卯辰巳午未申酉戌亥",MOD(E193-4,12)+1,1))</f>
        <v/>
      </c>
      <c r="G193" s="6">
        <f>IF(E193="","",MID("甲乙丙丁戊己庚辛壬癸",MOD(E193-4,10)+1,1)&amp;F193)</f>
        <v/>
      </c>
      <c r="H193" s="6">
        <f>IF(E193="","",INDEX('4_六十干支'!$C$5:$C$64,MOD(E193-4,60)+1))</f>
        <v/>
      </c>
      <c r="I193" s="6">
        <f>IF(B193&lt;&gt;"日付","",IF(NOT(ISNUMBER(D193)),"立春が表にない年",IF(A193&lt;D193,"違う（立春の前に生まれた）","同じ")))</f>
        <v/>
      </c>
      <c r="J193" s="6">
        <f>IF(F193="","",IF(F193=MID("子丑寅卯辰巳午未申酉戌亥",MOD($B$3-4,12)+1,1),"年男・年女",""))</f>
        <v/>
      </c>
    </row>
    <row r="194">
      <c r="A194" s="4" t="n"/>
      <c r="B194" s="6">
        <f>IF(A194="","",IF(ISNUMBER(A194),IF(A194&lt;10000,"年","日付"),"数値でない"))</f>
        <v/>
      </c>
      <c r="C194" s="7">
        <f>IF(B194="年",A194,IF(B194="日付",YEAR(A194),""))</f>
        <v/>
      </c>
      <c r="D194" s="8">
        <f>IF(B194&lt;&gt;"日付","",IFERROR(VLOOKUP(C194,'3_立春'!$A$5:$B$85,2,FALSE),"表にない年"))</f>
        <v/>
      </c>
      <c r="E194" s="7">
        <f>IF(C194="","",IF(AND($B$2="立春",B194="日付",ISNUMBER(D194)),IF(A194&lt;D194,C194-1,C194),C194))</f>
        <v/>
      </c>
      <c r="F194" s="6">
        <f>IF(E194="","",MID("子丑寅卯辰巳午未申酉戌亥",MOD(E194-4,12)+1,1))</f>
        <v/>
      </c>
      <c r="G194" s="6">
        <f>IF(E194="","",MID("甲乙丙丁戊己庚辛壬癸",MOD(E194-4,10)+1,1)&amp;F194)</f>
        <v/>
      </c>
      <c r="H194" s="6">
        <f>IF(E194="","",INDEX('4_六十干支'!$C$5:$C$64,MOD(E194-4,60)+1))</f>
        <v/>
      </c>
      <c r="I194" s="6">
        <f>IF(B194&lt;&gt;"日付","",IF(NOT(ISNUMBER(D194)),"立春が表にない年",IF(A194&lt;D194,"違う（立春の前に生まれた）","同じ")))</f>
        <v/>
      </c>
      <c r="J194" s="6">
        <f>IF(F194="","",IF(F194=MID("子丑寅卯辰巳午未申酉戌亥",MOD($B$3-4,12)+1,1),"年男・年女",""))</f>
        <v/>
      </c>
    </row>
    <row r="195">
      <c r="A195" s="4" t="n"/>
      <c r="B195" s="6">
        <f>IF(A195="","",IF(ISNUMBER(A195),IF(A195&lt;10000,"年","日付"),"数値でない"))</f>
        <v/>
      </c>
      <c r="C195" s="7">
        <f>IF(B195="年",A195,IF(B195="日付",YEAR(A195),""))</f>
        <v/>
      </c>
      <c r="D195" s="8">
        <f>IF(B195&lt;&gt;"日付","",IFERROR(VLOOKUP(C195,'3_立春'!$A$5:$B$85,2,FALSE),"表にない年"))</f>
        <v/>
      </c>
      <c r="E195" s="7">
        <f>IF(C195="","",IF(AND($B$2="立春",B195="日付",ISNUMBER(D195)),IF(A195&lt;D195,C195-1,C195),C195))</f>
        <v/>
      </c>
      <c r="F195" s="6">
        <f>IF(E195="","",MID("子丑寅卯辰巳午未申酉戌亥",MOD(E195-4,12)+1,1))</f>
        <v/>
      </c>
      <c r="G195" s="6">
        <f>IF(E195="","",MID("甲乙丙丁戊己庚辛壬癸",MOD(E195-4,10)+1,1)&amp;F195)</f>
        <v/>
      </c>
      <c r="H195" s="6">
        <f>IF(E195="","",INDEX('4_六十干支'!$C$5:$C$64,MOD(E195-4,60)+1))</f>
        <v/>
      </c>
      <c r="I195" s="6">
        <f>IF(B195&lt;&gt;"日付","",IF(NOT(ISNUMBER(D195)),"立春が表にない年",IF(A195&lt;D195,"違う（立春の前に生まれた）","同じ")))</f>
        <v/>
      </c>
      <c r="J195" s="6">
        <f>IF(F195="","",IF(F195=MID("子丑寅卯辰巳午未申酉戌亥",MOD($B$3-4,12)+1,1),"年男・年女",""))</f>
        <v/>
      </c>
    </row>
    <row r="196">
      <c r="A196" s="4" t="n"/>
      <c r="B196" s="6">
        <f>IF(A196="","",IF(ISNUMBER(A196),IF(A196&lt;10000,"年","日付"),"数値でない"))</f>
        <v/>
      </c>
      <c r="C196" s="7">
        <f>IF(B196="年",A196,IF(B196="日付",YEAR(A196),""))</f>
        <v/>
      </c>
      <c r="D196" s="8">
        <f>IF(B196&lt;&gt;"日付","",IFERROR(VLOOKUP(C196,'3_立春'!$A$5:$B$85,2,FALSE),"表にない年"))</f>
        <v/>
      </c>
      <c r="E196" s="7">
        <f>IF(C196="","",IF(AND($B$2="立春",B196="日付",ISNUMBER(D196)),IF(A196&lt;D196,C196-1,C196),C196))</f>
        <v/>
      </c>
      <c r="F196" s="6">
        <f>IF(E196="","",MID("子丑寅卯辰巳午未申酉戌亥",MOD(E196-4,12)+1,1))</f>
        <v/>
      </c>
      <c r="G196" s="6">
        <f>IF(E196="","",MID("甲乙丙丁戊己庚辛壬癸",MOD(E196-4,10)+1,1)&amp;F196)</f>
        <v/>
      </c>
      <c r="H196" s="6">
        <f>IF(E196="","",INDEX('4_六十干支'!$C$5:$C$64,MOD(E196-4,60)+1))</f>
        <v/>
      </c>
      <c r="I196" s="6">
        <f>IF(B196&lt;&gt;"日付","",IF(NOT(ISNUMBER(D196)),"立春が表にない年",IF(A196&lt;D196,"違う（立春の前に生まれた）","同じ")))</f>
        <v/>
      </c>
      <c r="J196" s="6">
        <f>IF(F196="","",IF(F196=MID("子丑寅卯辰巳午未申酉戌亥",MOD($B$3-4,12)+1,1),"年男・年女",""))</f>
        <v/>
      </c>
    </row>
    <row r="197">
      <c r="A197" s="4" t="n"/>
      <c r="B197" s="6">
        <f>IF(A197="","",IF(ISNUMBER(A197),IF(A197&lt;10000,"年","日付"),"数値でない"))</f>
        <v/>
      </c>
      <c r="C197" s="7">
        <f>IF(B197="年",A197,IF(B197="日付",YEAR(A197),""))</f>
        <v/>
      </c>
      <c r="D197" s="8">
        <f>IF(B197&lt;&gt;"日付","",IFERROR(VLOOKUP(C197,'3_立春'!$A$5:$B$85,2,FALSE),"表にない年"))</f>
        <v/>
      </c>
      <c r="E197" s="7">
        <f>IF(C197="","",IF(AND($B$2="立春",B197="日付",ISNUMBER(D197)),IF(A197&lt;D197,C197-1,C197),C197))</f>
        <v/>
      </c>
      <c r="F197" s="6">
        <f>IF(E197="","",MID("子丑寅卯辰巳午未申酉戌亥",MOD(E197-4,12)+1,1))</f>
        <v/>
      </c>
      <c r="G197" s="6">
        <f>IF(E197="","",MID("甲乙丙丁戊己庚辛壬癸",MOD(E197-4,10)+1,1)&amp;F197)</f>
        <v/>
      </c>
      <c r="H197" s="6">
        <f>IF(E197="","",INDEX('4_六十干支'!$C$5:$C$64,MOD(E197-4,60)+1))</f>
        <v/>
      </c>
      <c r="I197" s="6">
        <f>IF(B197&lt;&gt;"日付","",IF(NOT(ISNUMBER(D197)),"立春が表にない年",IF(A197&lt;D197,"違う（立春の前に生まれた）","同じ")))</f>
        <v/>
      </c>
      <c r="J197" s="6">
        <f>IF(F197="","",IF(F197=MID("子丑寅卯辰巳午未申酉戌亥",MOD($B$3-4,12)+1,1),"年男・年女",""))</f>
        <v/>
      </c>
    </row>
    <row r="198">
      <c r="A198" s="4" t="n"/>
      <c r="B198" s="6">
        <f>IF(A198="","",IF(ISNUMBER(A198),IF(A198&lt;10000,"年","日付"),"数値でない"))</f>
        <v/>
      </c>
      <c r="C198" s="7">
        <f>IF(B198="年",A198,IF(B198="日付",YEAR(A198),""))</f>
        <v/>
      </c>
      <c r="D198" s="8">
        <f>IF(B198&lt;&gt;"日付","",IFERROR(VLOOKUP(C198,'3_立春'!$A$5:$B$85,2,FALSE),"表にない年"))</f>
        <v/>
      </c>
      <c r="E198" s="7">
        <f>IF(C198="","",IF(AND($B$2="立春",B198="日付",ISNUMBER(D198)),IF(A198&lt;D198,C198-1,C198),C198))</f>
        <v/>
      </c>
      <c r="F198" s="6">
        <f>IF(E198="","",MID("子丑寅卯辰巳午未申酉戌亥",MOD(E198-4,12)+1,1))</f>
        <v/>
      </c>
      <c r="G198" s="6">
        <f>IF(E198="","",MID("甲乙丙丁戊己庚辛壬癸",MOD(E198-4,10)+1,1)&amp;F198)</f>
        <v/>
      </c>
      <c r="H198" s="6">
        <f>IF(E198="","",INDEX('4_六十干支'!$C$5:$C$64,MOD(E198-4,60)+1))</f>
        <v/>
      </c>
      <c r="I198" s="6">
        <f>IF(B198&lt;&gt;"日付","",IF(NOT(ISNUMBER(D198)),"立春が表にない年",IF(A198&lt;D198,"違う（立春の前に生まれた）","同じ")))</f>
        <v/>
      </c>
      <c r="J198" s="6">
        <f>IF(F198="","",IF(F198=MID("子丑寅卯辰巳午未申酉戌亥",MOD($B$3-4,12)+1,1),"年男・年女",""))</f>
        <v/>
      </c>
    </row>
    <row r="199">
      <c r="A199" s="4" t="n"/>
      <c r="B199" s="6">
        <f>IF(A199="","",IF(ISNUMBER(A199),IF(A199&lt;10000,"年","日付"),"数値でない"))</f>
        <v/>
      </c>
      <c r="C199" s="7">
        <f>IF(B199="年",A199,IF(B199="日付",YEAR(A199),""))</f>
        <v/>
      </c>
      <c r="D199" s="8">
        <f>IF(B199&lt;&gt;"日付","",IFERROR(VLOOKUP(C199,'3_立春'!$A$5:$B$85,2,FALSE),"表にない年"))</f>
        <v/>
      </c>
      <c r="E199" s="7">
        <f>IF(C199="","",IF(AND($B$2="立春",B199="日付",ISNUMBER(D199)),IF(A199&lt;D199,C199-1,C199),C199))</f>
        <v/>
      </c>
      <c r="F199" s="6">
        <f>IF(E199="","",MID("子丑寅卯辰巳午未申酉戌亥",MOD(E199-4,12)+1,1))</f>
        <v/>
      </c>
      <c r="G199" s="6">
        <f>IF(E199="","",MID("甲乙丙丁戊己庚辛壬癸",MOD(E199-4,10)+1,1)&amp;F199)</f>
        <v/>
      </c>
      <c r="H199" s="6">
        <f>IF(E199="","",INDEX('4_六十干支'!$C$5:$C$64,MOD(E199-4,60)+1))</f>
        <v/>
      </c>
      <c r="I199" s="6">
        <f>IF(B199&lt;&gt;"日付","",IF(NOT(ISNUMBER(D199)),"立春が表にない年",IF(A199&lt;D199,"違う（立春の前に生まれた）","同じ")))</f>
        <v/>
      </c>
      <c r="J199" s="6">
        <f>IF(F199="","",IF(F199=MID("子丑寅卯辰巳午未申酉戌亥",MOD($B$3-4,12)+1,1),"年男・年女",""))</f>
        <v/>
      </c>
    </row>
    <row r="200">
      <c r="A200" s="4" t="n"/>
      <c r="B200" s="6">
        <f>IF(A200="","",IF(ISNUMBER(A200),IF(A200&lt;10000,"年","日付"),"数値でない"))</f>
        <v/>
      </c>
      <c r="C200" s="7">
        <f>IF(B200="年",A200,IF(B200="日付",YEAR(A200),""))</f>
        <v/>
      </c>
      <c r="D200" s="8">
        <f>IF(B200&lt;&gt;"日付","",IFERROR(VLOOKUP(C200,'3_立春'!$A$5:$B$85,2,FALSE),"表にない年"))</f>
        <v/>
      </c>
      <c r="E200" s="7">
        <f>IF(C200="","",IF(AND($B$2="立春",B200="日付",ISNUMBER(D200)),IF(A200&lt;D200,C200-1,C200),C200))</f>
        <v/>
      </c>
      <c r="F200" s="6">
        <f>IF(E200="","",MID("子丑寅卯辰巳午未申酉戌亥",MOD(E200-4,12)+1,1))</f>
        <v/>
      </c>
      <c r="G200" s="6">
        <f>IF(E200="","",MID("甲乙丙丁戊己庚辛壬癸",MOD(E200-4,10)+1,1)&amp;F200)</f>
        <v/>
      </c>
      <c r="H200" s="6">
        <f>IF(E200="","",INDEX('4_六十干支'!$C$5:$C$64,MOD(E200-4,60)+1))</f>
        <v/>
      </c>
      <c r="I200" s="6">
        <f>IF(B200&lt;&gt;"日付","",IF(NOT(ISNUMBER(D200)),"立春が表にない年",IF(A200&lt;D200,"違う（立春の前に生まれた）","同じ")))</f>
        <v/>
      </c>
      <c r="J200" s="6">
        <f>IF(F200="","",IF(F200=MID("子丑寅卯辰巳午未申酉戌亥",MOD($B$3-4,12)+1,1),"年男・年女",""))</f>
        <v/>
      </c>
    </row>
    <row r="201">
      <c r="A201" s="4" t="n"/>
      <c r="B201" s="6">
        <f>IF(A201="","",IF(ISNUMBER(A201),IF(A201&lt;10000,"年","日付"),"数値でない"))</f>
        <v/>
      </c>
      <c r="C201" s="7">
        <f>IF(B201="年",A201,IF(B201="日付",YEAR(A201),""))</f>
        <v/>
      </c>
      <c r="D201" s="8">
        <f>IF(B201&lt;&gt;"日付","",IFERROR(VLOOKUP(C201,'3_立春'!$A$5:$B$85,2,FALSE),"表にない年"))</f>
        <v/>
      </c>
      <c r="E201" s="7">
        <f>IF(C201="","",IF(AND($B$2="立春",B201="日付",ISNUMBER(D201)),IF(A201&lt;D201,C201-1,C201),C201))</f>
        <v/>
      </c>
      <c r="F201" s="6">
        <f>IF(E201="","",MID("子丑寅卯辰巳午未申酉戌亥",MOD(E201-4,12)+1,1))</f>
        <v/>
      </c>
      <c r="G201" s="6">
        <f>IF(E201="","",MID("甲乙丙丁戊己庚辛壬癸",MOD(E201-4,10)+1,1)&amp;F201)</f>
        <v/>
      </c>
      <c r="H201" s="6">
        <f>IF(E201="","",INDEX('4_六十干支'!$C$5:$C$64,MOD(E201-4,60)+1))</f>
        <v/>
      </c>
      <c r="I201" s="6">
        <f>IF(B201&lt;&gt;"日付","",IF(NOT(ISNUMBER(D201)),"立春が表にない年",IF(A201&lt;D201,"違う（立春の前に生まれた）","同じ")))</f>
        <v/>
      </c>
      <c r="J201" s="6">
        <f>IF(F201="","",IF(F201=MID("子丑寅卯辰巳午未申酉戌亥",MOD($B$3-4,12)+1,1),"年男・年女",""))</f>
        <v/>
      </c>
    </row>
    <row r="202">
      <c r="A202" s="4" t="n"/>
      <c r="B202" s="6">
        <f>IF(A202="","",IF(ISNUMBER(A202),IF(A202&lt;10000,"年","日付"),"数値でない"))</f>
        <v/>
      </c>
      <c r="C202" s="7">
        <f>IF(B202="年",A202,IF(B202="日付",YEAR(A202),""))</f>
        <v/>
      </c>
      <c r="D202" s="8">
        <f>IF(B202&lt;&gt;"日付","",IFERROR(VLOOKUP(C202,'3_立春'!$A$5:$B$85,2,FALSE),"表にない年"))</f>
        <v/>
      </c>
      <c r="E202" s="7">
        <f>IF(C202="","",IF(AND($B$2="立春",B202="日付",ISNUMBER(D202)),IF(A202&lt;D202,C202-1,C202),C202))</f>
        <v/>
      </c>
      <c r="F202" s="6">
        <f>IF(E202="","",MID("子丑寅卯辰巳午未申酉戌亥",MOD(E202-4,12)+1,1))</f>
        <v/>
      </c>
      <c r="G202" s="6">
        <f>IF(E202="","",MID("甲乙丙丁戊己庚辛壬癸",MOD(E202-4,10)+1,1)&amp;F202)</f>
        <v/>
      </c>
      <c r="H202" s="6">
        <f>IF(E202="","",INDEX('4_六十干支'!$C$5:$C$64,MOD(E202-4,60)+1))</f>
        <v/>
      </c>
      <c r="I202" s="6">
        <f>IF(B202&lt;&gt;"日付","",IF(NOT(ISNUMBER(D202)),"立春が表にない年",IF(A202&lt;D202,"違う（立春の前に生まれた）","同じ")))</f>
        <v/>
      </c>
      <c r="J202" s="6">
        <f>IF(F202="","",IF(F202=MID("子丑寅卯辰巳午未申酉戌亥",MOD($B$3-4,12)+1,1),"年男・年女",""))</f>
        <v/>
      </c>
    </row>
    <row r="203">
      <c r="A203" s="4" t="n"/>
      <c r="B203" s="6">
        <f>IF(A203="","",IF(ISNUMBER(A203),IF(A203&lt;10000,"年","日付"),"数値でない"))</f>
        <v/>
      </c>
      <c r="C203" s="7">
        <f>IF(B203="年",A203,IF(B203="日付",YEAR(A203),""))</f>
        <v/>
      </c>
      <c r="D203" s="8">
        <f>IF(B203&lt;&gt;"日付","",IFERROR(VLOOKUP(C203,'3_立春'!$A$5:$B$85,2,FALSE),"表にない年"))</f>
        <v/>
      </c>
      <c r="E203" s="7">
        <f>IF(C203="","",IF(AND($B$2="立春",B203="日付",ISNUMBER(D203)),IF(A203&lt;D203,C203-1,C203),C203))</f>
        <v/>
      </c>
      <c r="F203" s="6">
        <f>IF(E203="","",MID("子丑寅卯辰巳午未申酉戌亥",MOD(E203-4,12)+1,1))</f>
        <v/>
      </c>
      <c r="G203" s="6">
        <f>IF(E203="","",MID("甲乙丙丁戊己庚辛壬癸",MOD(E203-4,10)+1,1)&amp;F203)</f>
        <v/>
      </c>
      <c r="H203" s="6">
        <f>IF(E203="","",INDEX('4_六十干支'!$C$5:$C$64,MOD(E203-4,60)+1))</f>
        <v/>
      </c>
      <c r="I203" s="6">
        <f>IF(B203&lt;&gt;"日付","",IF(NOT(ISNUMBER(D203)),"立春が表にない年",IF(A203&lt;D203,"違う（立春の前に生まれた）","同じ")))</f>
        <v/>
      </c>
      <c r="J203" s="6">
        <f>IF(F203="","",IF(F203=MID("子丑寅卯辰巳午未申酉戌亥",MOD($B$3-4,12)+1,1),"年男・年女",""))</f>
        <v/>
      </c>
    </row>
    <row r="204">
      <c r="A204" s="4" t="n"/>
      <c r="B204" s="6">
        <f>IF(A204="","",IF(ISNUMBER(A204),IF(A204&lt;10000,"年","日付"),"数値でない"))</f>
        <v/>
      </c>
      <c r="C204" s="7">
        <f>IF(B204="年",A204,IF(B204="日付",YEAR(A204),""))</f>
        <v/>
      </c>
      <c r="D204" s="8">
        <f>IF(B204&lt;&gt;"日付","",IFERROR(VLOOKUP(C204,'3_立春'!$A$5:$B$85,2,FALSE),"表にない年"))</f>
        <v/>
      </c>
      <c r="E204" s="7">
        <f>IF(C204="","",IF(AND($B$2="立春",B204="日付",ISNUMBER(D204)),IF(A204&lt;D204,C204-1,C204),C204))</f>
        <v/>
      </c>
      <c r="F204" s="6">
        <f>IF(E204="","",MID("子丑寅卯辰巳午未申酉戌亥",MOD(E204-4,12)+1,1))</f>
        <v/>
      </c>
      <c r="G204" s="6">
        <f>IF(E204="","",MID("甲乙丙丁戊己庚辛壬癸",MOD(E204-4,10)+1,1)&amp;F204)</f>
        <v/>
      </c>
      <c r="H204" s="6">
        <f>IF(E204="","",INDEX('4_六十干支'!$C$5:$C$64,MOD(E204-4,60)+1))</f>
        <v/>
      </c>
      <c r="I204" s="6">
        <f>IF(B204&lt;&gt;"日付","",IF(NOT(ISNUMBER(D204)),"立春が表にない年",IF(A204&lt;D204,"違う（立春の前に生まれた）","同じ")))</f>
        <v/>
      </c>
      <c r="J204" s="6">
        <f>IF(F204="","",IF(F204=MID("子丑寅卯辰巳午未申酉戌亥",MOD($B$3-4,12)+1,1),"年男・年女",""))</f>
        <v/>
      </c>
    </row>
    <row r="205">
      <c r="A205" s="4" t="n"/>
      <c r="B205" s="6">
        <f>IF(A205="","",IF(ISNUMBER(A205),IF(A205&lt;10000,"年","日付"),"数値でない"))</f>
        <v/>
      </c>
      <c r="C205" s="7">
        <f>IF(B205="年",A205,IF(B205="日付",YEAR(A205),""))</f>
        <v/>
      </c>
      <c r="D205" s="8">
        <f>IF(B205&lt;&gt;"日付","",IFERROR(VLOOKUP(C205,'3_立春'!$A$5:$B$85,2,FALSE),"表にない年"))</f>
        <v/>
      </c>
      <c r="E205" s="7">
        <f>IF(C205="","",IF(AND($B$2="立春",B205="日付",ISNUMBER(D205)),IF(A205&lt;D205,C205-1,C205),C205))</f>
        <v/>
      </c>
      <c r="F205" s="6">
        <f>IF(E205="","",MID("子丑寅卯辰巳午未申酉戌亥",MOD(E205-4,12)+1,1))</f>
        <v/>
      </c>
      <c r="G205" s="6">
        <f>IF(E205="","",MID("甲乙丙丁戊己庚辛壬癸",MOD(E205-4,10)+1,1)&amp;F205)</f>
        <v/>
      </c>
      <c r="H205" s="6">
        <f>IF(E205="","",INDEX('4_六十干支'!$C$5:$C$64,MOD(E205-4,60)+1))</f>
        <v/>
      </c>
      <c r="I205" s="6">
        <f>IF(B205&lt;&gt;"日付","",IF(NOT(ISNUMBER(D205)),"立春が表にない年",IF(A205&lt;D205,"違う（立春の前に生まれた）","同じ")))</f>
        <v/>
      </c>
      <c r="J205" s="6">
        <f>IF(F205="","",IF(F205=MID("子丑寅卯辰巳午未申酉戌亥",MOD($B$3-4,12)+1,1),"年男・年女",""))</f>
        <v/>
      </c>
    </row>
    <row r="206">
      <c r="A206" s="4" t="n"/>
      <c r="B206" s="6">
        <f>IF(A206="","",IF(ISNUMBER(A206),IF(A206&lt;10000,"年","日付"),"数値でない"))</f>
        <v/>
      </c>
      <c r="C206" s="7">
        <f>IF(B206="年",A206,IF(B206="日付",YEAR(A206),""))</f>
        <v/>
      </c>
      <c r="D206" s="8">
        <f>IF(B206&lt;&gt;"日付","",IFERROR(VLOOKUP(C206,'3_立春'!$A$5:$B$85,2,FALSE),"表にない年"))</f>
        <v/>
      </c>
      <c r="E206" s="7">
        <f>IF(C206="","",IF(AND($B$2="立春",B206="日付",ISNUMBER(D206)),IF(A206&lt;D206,C206-1,C206),C206))</f>
        <v/>
      </c>
      <c r="F206" s="6">
        <f>IF(E206="","",MID("子丑寅卯辰巳午未申酉戌亥",MOD(E206-4,12)+1,1))</f>
        <v/>
      </c>
      <c r="G206" s="6">
        <f>IF(E206="","",MID("甲乙丙丁戊己庚辛壬癸",MOD(E206-4,10)+1,1)&amp;F206)</f>
        <v/>
      </c>
      <c r="H206" s="6">
        <f>IF(E206="","",INDEX('4_六十干支'!$C$5:$C$64,MOD(E206-4,60)+1))</f>
        <v/>
      </c>
      <c r="I206" s="6">
        <f>IF(B206&lt;&gt;"日付","",IF(NOT(ISNUMBER(D206)),"立春が表にない年",IF(A206&lt;D206,"違う（立春の前に生まれた）","同じ")))</f>
        <v/>
      </c>
      <c r="J206" s="6">
        <f>IF(F206="","",IF(F206=MID("子丑寅卯辰巳午未申酉戌亥",MOD($B$3-4,12)+1,1),"年男・年女",""))</f>
        <v/>
      </c>
    </row>
  </sheetData>
  <conditionalFormatting sqref="A7:J206">
    <cfRule type="expression" priority="1" dxfId="0">
      <formula>LEFT($I7,2)="違う"</formula>
    </cfRule>
  </conditionalFormatting>
  <conditionalFormatting sqref="B7:B206">
    <cfRule type="expression" priority="2" dxfId="1">
      <formula>$B7="数値でない"</formula>
    </cfRule>
  </conditionalFormatting>
  <conditionalFormatting sqref="I7:I206">
    <cfRule type="expression" priority="3" dxfId="1">
      <formula>$I7="立春が表にない年"</formula>
    </cfRule>
  </conditionalFormatting>
  <dataValidations count="1">
    <dataValidation sqref="B2" showDropDown="0" showInputMessage="0" showErrorMessage="0" allowBlank="0" error="1月1日か立春を選ぶ" type="list">
      <formula1>"1月1日,立春"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39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0" customWidth="1" min="5" max="5"/>
    <col width="9" customWidth="1" min="6" max="6"/>
    <col width="60" customWidth="1" min="7" max="7"/>
    <col width="8" customWidth="1" min="8" max="8"/>
    <col width="9" customWidth="1" min="9" max="9"/>
    <col width="9" customWidth="1" min="10" max="10"/>
    <col width="22" customWidth="1" min="11" max="11"/>
  </cols>
  <sheetData>
    <row r="1">
      <c r="A1" s="1" t="inlineStr">
        <is>
          <t>干支の式の書き方を並べ、2027年の結果と、1900〜2100年の201年で正しい年数を数える</t>
        </is>
      </c>
    </row>
    <row r="2">
      <c r="A2" t="inlineStr">
        <is>
          <t>正しい干支は4_六十干支の並びと、1924年が甲子であることから出した（F列）。Microsoft 365のExcel（バージョン16）、Windows 11で確認、2026年10月6日</t>
        </is>
      </c>
    </row>
    <row r="4">
      <c r="A4" s="5" t="inlineStr">
        <is>
          <t>番号</t>
        </is>
      </c>
      <c r="B4" s="5" t="inlineStr">
        <is>
          <t>書き方</t>
        </is>
      </c>
      <c r="C4" s="5" t="inlineStr">
        <is>
          <t>入れるもの</t>
        </is>
      </c>
      <c r="D4" s="5" t="inlineStr">
        <is>
          <t>入れた値</t>
        </is>
      </c>
      <c r="E4" s="5" t="inlineStr">
        <is>
          <t>結果</t>
        </is>
      </c>
      <c r="F4" s="5" t="inlineStr">
        <is>
          <t>正しい干支</t>
        </is>
      </c>
      <c r="G4" s="5" t="inlineStr">
        <is>
          <t>式</t>
        </is>
      </c>
      <c r="H4" s="5" t="inlineStr">
        <is>
          <t>合う年</t>
        </is>
      </c>
      <c r="I4" s="5" t="inlineStr">
        <is>
          <t>合わない年</t>
        </is>
      </c>
      <c r="J4" s="5" t="inlineStr">
        <is>
          <t>エラーの年</t>
        </is>
      </c>
      <c r="K4" s="5" t="inlineStr">
        <is>
          <t>最初に合わない年</t>
        </is>
      </c>
    </row>
    <row r="5">
      <c r="A5" s="5" t="n">
        <v>1</v>
      </c>
      <c r="B5" s="12" t="inlineStr">
        <is>
          <t>申から並べてMIDで取る</t>
        </is>
      </c>
      <c r="C5" s="12" t="inlineStr">
        <is>
          <t>年の数字</t>
        </is>
      </c>
      <c r="D5" s="3" t="n">
        <v>2027</v>
      </c>
      <c r="E5" s="13">
        <f>MID("申酉戌亥子丑寅卯辰巳午未",MOD(D5,12)+1,1)</f>
        <v/>
      </c>
      <c r="F5" s="13">
        <f>RIGHT(INDEX('4_六十干支'!$B$5:$B$64,MOD(2027-1924,60)+1),1)</f>
        <v/>
      </c>
      <c r="G5" s="6">
        <f>_xlfn.FORMULATEXT(E5)</f>
        <v/>
      </c>
      <c r="H5" s="10">
        <f t="array" ref="H5">SUM(IFERROR(--(D30:D230=$B$30:$B$230),0))</f>
        <v/>
      </c>
      <c r="I5" s="10">
        <f>201-H5</f>
        <v/>
      </c>
      <c r="J5" s="10">
        <f>SUMPRODUCT(--ISERROR(D30:D230))</f>
        <v/>
      </c>
      <c r="K5" s="6">
        <f t="array" ref="K5">IFERROR(INDEX($T$30:$T$230,MATCH(FALSE,IFERROR(D30:D230=$B$30:$B$230,FALSE),0)),"なし")</f>
        <v/>
      </c>
    </row>
    <row r="6">
      <c r="A6" s="5" t="n">
        <v>2</v>
      </c>
      <c r="B6" s="12" t="inlineStr">
        <is>
          <t>申から並べてCHOOSEで取る</t>
        </is>
      </c>
      <c r="C6" s="12" t="inlineStr">
        <is>
          <t>年の数字</t>
        </is>
      </c>
      <c r="D6" s="3" t="n">
        <v>2027</v>
      </c>
      <c r="E6" s="13">
        <f>CHOOSE(MOD(D6,12)+1,"申","酉","戌","亥","子","丑","寅","卯","辰","巳","午","未")</f>
        <v/>
      </c>
      <c r="F6" s="13">
        <f>RIGHT(INDEX('4_六十干支'!$B$5:$B$64,MOD(2027-1924,60)+1),1)</f>
        <v/>
      </c>
      <c r="G6" s="6">
        <f>_xlfn.FORMULATEXT(E6)</f>
        <v/>
      </c>
      <c r="H6" s="10">
        <f t="array" ref="H6">SUM(IFERROR(--(E30:E230=$B$30:$B$230),0))</f>
        <v/>
      </c>
      <c r="I6" s="10">
        <f>201-H6</f>
        <v/>
      </c>
      <c r="J6" s="10">
        <f>SUMPRODUCT(--ISERROR(E30:E230))</f>
        <v/>
      </c>
      <c r="K6" s="6">
        <f t="array" ref="K6">IFERROR(INDEX($T$30:$T$230,MATCH(FALSE,IFERROR(E30:E230=$B$30:$B$230,FALSE),0)),"なし")</f>
        <v/>
      </c>
    </row>
    <row r="7">
      <c r="A7" s="5" t="n">
        <v>3</v>
      </c>
      <c r="B7" s="12" t="inlineStr">
        <is>
          <t>子から並べて4を引く</t>
        </is>
      </c>
      <c r="C7" s="12" t="inlineStr">
        <is>
          <t>年の数字</t>
        </is>
      </c>
      <c r="D7" s="3" t="n">
        <v>2027</v>
      </c>
      <c r="E7" s="13">
        <f>MID("子丑寅卯辰巳午未申酉戌亥",MOD(D7-4,12)+1,1)</f>
        <v/>
      </c>
      <c r="F7" s="13">
        <f>RIGHT(INDEX('4_六十干支'!$B$5:$B$64,MOD(2027-1924,60)+1),1)</f>
        <v/>
      </c>
      <c r="G7" s="6">
        <f>_xlfn.FORMULATEXT(E7)</f>
        <v/>
      </c>
      <c r="H7" s="10">
        <f t="array" ref="H7">SUM(IFERROR(--(F30:F230=$B$30:$B$230),0))</f>
        <v/>
      </c>
      <c r="I7" s="10">
        <f>201-H7</f>
        <v/>
      </c>
      <c r="J7" s="10">
        <f>SUMPRODUCT(--ISERROR(F30:F230))</f>
        <v/>
      </c>
      <c r="K7" s="6">
        <f t="array" ref="K7">IFERROR(INDEX($T$30:$T$230,MATCH(FALSE,IFERROR(F30:F230=$B$30:$B$230,FALSE),0)),"なし")</f>
        <v/>
      </c>
    </row>
    <row r="8">
      <c r="A8" s="5" t="n">
        <v>4</v>
      </c>
      <c r="B8" s="12" t="inlineStr">
        <is>
          <t>子から並べて3を引き、+1を付けないCHOOSE</t>
        </is>
      </c>
      <c r="C8" s="12" t="inlineStr">
        <is>
          <t>年の数字</t>
        </is>
      </c>
      <c r="D8" s="3" t="n">
        <v>2027</v>
      </c>
      <c r="E8" s="13">
        <f>CHOOSE(MOD(D8-3,12),"子","丑","寅","卯","辰","巳","午","未","申","酉","戌","亥")</f>
        <v/>
      </c>
      <c r="F8" s="13">
        <f>RIGHT(INDEX('4_六十干支'!$B$5:$B$64,MOD(2027-1924,60)+1),1)</f>
        <v/>
      </c>
      <c r="G8" s="6">
        <f>_xlfn.FORMULATEXT(E8)</f>
        <v/>
      </c>
      <c r="H8" s="10">
        <f t="array" ref="H8">SUM(IFERROR(--(G30:G230=$B$30:$B$230),0))</f>
        <v/>
      </c>
      <c r="I8" s="10">
        <f>201-H8</f>
        <v/>
      </c>
      <c r="J8" s="10">
        <f>SUMPRODUCT(--ISERROR(G30:G230))</f>
        <v/>
      </c>
      <c r="K8" s="6">
        <f t="array" ref="K8">IFERROR(INDEX($T$30:$T$230,MATCH(FALSE,IFERROR(G30:G230=$B$30:$B$230,FALSE),0)),"なし")</f>
        <v/>
      </c>
    </row>
    <row r="9">
      <c r="A9" s="5" t="n">
        <v>5</v>
      </c>
      <c r="B9" s="12" t="inlineStr">
        <is>
          <t>申から並べたCHOOSEで+1を忘れる</t>
        </is>
      </c>
      <c r="C9" s="12" t="inlineStr">
        <is>
          <t>年の数字</t>
        </is>
      </c>
      <c r="D9" s="3" t="n">
        <v>2027</v>
      </c>
      <c r="E9" s="13">
        <f>CHOOSE(MOD(D9,12),"申","酉","戌","亥","子","丑","寅","卯","辰","巳","午","未")</f>
        <v/>
      </c>
      <c r="F9" s="13">
        <f>RIGHT(INDEX('4_六十干支'!$B$5:$B$64,MOD(2027-1924,60)+1),1)</f>
        <v/>
      </c>
      <c r="G9" s="6">
        <f>_xlfn.FORMULATEXT(E9)</f>
        <v/>
      </c>
      <c r="H9" s="10">
        <f t="array" ref="H9">SUM(IFERROR(--(H30:H230=$B$30:$B$230),0))</f>
        <v/>
      </c>
      <c r="I9" s="10">
        <f>201-H9</f>
        <v/>
      </c>
      <c r="J9" s="10">
        <f>SUMPRODUCT(--ISERROR(H30:H230))</f>
        <v/>
      </c>
      <c r="K9" s="6">
        <f t="array" ref="K9">IFERROR(INDEX($T$30:$T$230,MATCH(FALSE,IFERROR(H30:H230=$B$30:$B$230,FALSE),0)),"なし")</f>
        <v/>
      </c>
    </row>
    <row r="10">
      <c r="A10" s="5" t="n">
        <v>6</v>
      </c>
      <c r="B10" s="12" t="inlineStr">
        <is>
          <t>子から並べて3を引き、+1も付ける</t>
        </is>
      </c>
      <c r="C10" s="12" t="inlineStr">
        <is>
          <t>年の数字</t>
        </is>
      </c>
      <c r="D10" s="3" t="n">
        <v>2027</v>
      </c>
      <c r="E10" s="13">
        <f>MID("子丑寅卯辰巳午未申酉戌亥",MOD(D10-3,12)+1,1)</f>
        <v/>
      </c>
      <c r="F10" s="13">
        <f>RIGHT(INDEX('4_六十干支'!$B$5:$B$64,MOD(2027-1924,60)+1),1)</f>
        <v/>
      </c>
      <c r="G10" s="6">
        <f>_xlfn.FORMULATEXT(E10)</f>
        <v/>
      </c>
      <c r="H10" s="10">
        <f t="array" ref="H10">SUM(IFERROR(--(I30:I230=$B$30:$B$230),0))</f>
        <v/>
      </c>
      <c r="I10" s="10">
        <f>201-H10</f>
        <v/>
      </c>
      <c r="J10" s="10">
        <f>SUMPRODUCT(--ISERROR(I30:I230))</f>
        <v/>
      </c>
      <c r="K10" s="6">
        <f t="array" ref="K10">IFERROR(INDEX($T$30:$T$230,MATCH(FALSE,IFERROR(I30:I230=$B$30:$B$230,FALSE),0)),"なし")</f>
        <v/>
      </c>
    </row>
    <row r="11">
      <c r="A11" s="5" t="n">
        <v>7</v>
      </c>
      <c r="B11" s="12" t="inlineStr">
        <is>
          <t>子から並べて4を引き、+1を忘れる</t>
        </is>
      </c>
      <c r="C11" s="12" t="inlineStr">
        <is>
          <t>年の数字</t>
        </is>
      </c>
      <c r="D11" s="3" t="n">
        <v>2027</v>
      </c>
      <c r="E11" s="13">
        <f>MID("子丑寅卯辰巳午未申酉戌亥",MOD(D11-4,12),1)</f>
        <v/>
      </c>
      <c r="F11" s="13">
        <f>RIGHT(INDEX('4_六十干支'!$B$5:$B$64,MOD(2027-1924,60)+1),1)</f>
        <v/>
      </c>
      <c r="G11" s="6">
        <f>_xlfn.FORMULATEXT(E11)</f>
        <v/>
      </c>
      <c r="H11" s="10">
        <f t="array" ref="H11">SUM(IFERROR(--(J30:J230=$B$30:$B$230),0))</f>
        <v/>
      </c>
      <c r="I11" s="10">
        <f>201-H11</f>
        <v/>
      </c>
      <c r="J11" s="10">
        <f>SUMPRODUCT(--ISERROR(J30:J230))</f>
        <v/>
      </c>
      <c r="K11" s="6">
        <f t="array" ref="K11">IFERROR(INDEX($T$30:$T$230,MATCH(FALSE,IFERROR(J30:J230=$B$30:$B$230,FALSE),0)),"なし")</f>
        <v/>
      </c>
    </row>
    <row r="12">
      <c r="A12" s="5" t="n">
        <v>8</v>
      </c>
      <c r="B12" s="12" t="inlineStr">
        <is>
          <t>日付用の式（YEARつき）に年の数字を入れる</t>
        </is>
      </c>
      <c r="C12" s="12" t="inlineStr">
        <is>
          <t>年の数字</t>
        </is>
      </c>
      <c r="D12" s="3" t="n">
        <v>2027</v>
      </c>
      <c r="E12" s="13">
        <f>MID("申酉戌亥子丑寅卯辰巳午未",MOD(YEAR(D12),12)+1,1)</f>
        <v/>
      </c>
      <c r="F12" s="13">
        <f>RIGHT(INDEX('4_六十干支'!$B$5:$B$64,MOD(2027-1924,60)+1),1)</f>
        <v/>
      </c>
      <c r="G12" s="6">
        <f>_xlfn.FORMULATEXT(E12)</f>
        <v/>
      </c>
      <c r="H12" s="10">
        <f t="array" ref="H12">SUM(IFERROR(--(K30:K230=$B$30:$B$230),0))</f>
        <v/>
      </c>
      <c r="I12" s="10">
        <f>201-H12</f>
        <v/>
      </c>
      <c r="J12" s="10">
        <f>SUMPRODUCT(--ISERROR(K30:K230))</f>
        <v/>
      </c>
      <c r="K12" s="6">
        <f t="array" ref="K12">IFERROR(INDEX($T$30:$T$230,MATCH(FALSE,IFERROR(K30:K230=$B$30:$B$230,FALSE),0)),"なし")</f>
        <v/>
      </c>
    </row>
    <row r="13">
      <c r="A13" s="5" t="n">
        <v>9</v>
      </c>
      <c r="B13" s="12" t="inlineStr">
        <is>
          <t>年の数字用の式に日付を入れる</t>
        </is>
      </c>
      <c r="C13" s="12" t="inlineStr">
        <is>
          <t>日付</t>
        </is>
      </c>
      <c r="D13" s="11" t="n">
        <v>46388</v>
      </c>
      <c r="E13" s="13">
        <f>MID("申酉戌亥子丑寅卯辰巳午未",MOD(D13,12)+1,1)</f>
        <v/>
      </c>
      <c r="F13" s="13">
        <f>RIGHT(INDEX('4_六十干支'!$B$5:$B$64,MOD(2027-1924,60)+1),1)</f>
        <v/>
      </c>
      <c r="G13" s="6">
        <f>_xlfn.FORMULATEXT(E13)</f>
        <v/>
      </c>
      <c r="H13" s="10">
        <f>COUNTIF('2_書き方を比べる'!$U$30:$U$394,TRUE)</f>
        <v/>
      </c>
      <c r="I13" s="10">
        <f>365-H13</f>
        <v/>
      </c>
      <c r="J13" s="10" t="n">
        <v>0</v>
      </c>
      <c r="K13" s="6" t="inlineStr">
        <is>
          <t>2027年の365日で数えた</t>
        </is>
      </c>
    </row>
    <row r="14">
      <c r="A14" s="5" t="n">
        <v>10</v>
      </c>
      <c r="B14" s="12" t="inlineStr">
        <is>
          <t>年の数字用の式に令和の年を入れる</t>
        </is>
      </c>
      <c r="C14" s="12" t="inlineStr">
        <is>
          <t>令和の年</t>
        </is>
      </c>
      <c r="D14" s="3" t="n">
        <v>9</v>
      </c>
      <c r="E14" s="13">
        <f>MID("申酉戌亥子丑寅卯辰巳午未",MOD(D14,12)+1,1)</f>
        <v/>
      </c>
      <c r="F14" s="13">
        <f>RIGHT(INDEX('4_六十干支'!$B$5:$B$64,MOD(2027-1924,60)+1),1)</f>
        <v/>
      </c>
      <c r="G14" s="6">
        <f>_xlfn.FORMULATEXT(E14)</f>
        <v/>
      </c>
      <c r="H14" s="10">
        <f>COUNTIF('2_書き方を比べる'!$X$30:$X$111,TRUE)</f>
        <v/>
      </c>
      <c r="I14" s="10">
        <f>82-H14</f>
        <v/>
      </c>
      <c r="J14" s="10" t="n">
        <v>0</v>
      </c>
      <c r="K14" s="6" t="inlineStr">
        <is>
          <t>令和1〜82年で数えた</t>
        </is>
      </c>
    </row>
    <row r="15">
      <c r="A15" s="5" t="n">
        <v>11</v>
      </c>
      <c r="B15" s="12" t="inlineStr">
        <is>
          <t>年の数字用の式に「2027年」と文字で入れる</t>
        </is>
      </c>
      <c r="C15" s="12" t="inlineStr">
        <is>
          <t>文字</t>
        </is>
      </c>
      <c r="D15" s="3" t="inlineStr">
        <is>
          <t>2027年</t>
        </is>
      </c>
      <c r="E15" s="13">
        <f>MID("申酉戌亥子丑寅卯辰巳午未",MOD(D15,12)+1,1)</f>
        <v/>
      </c>
      <c r="F15" s="13">
        <f>RIGHT(INDEX('4_六十干支'!$B$5:$B$64,MOD(2027-1924,60)+1),1)</f>
        <v/>
      </c>
      <c r="G15" s="6">
        <f>_xlfn.FORMULATEXT(E15)</f>
        <v/>
      </c>
      <c r="H15" s="10" t="n">
        <v>0</v>
      </c>
      <c r="I15" s="10">
        <f>201</f>
        <v/>
      </c>
      <c r="J15" s="10">
        <f>201</f>
        <v/>
      </c>
      <c r="K15" s="6" t="inlineStr">
        <is>
          <t>どの年も</t>
        </is>
      </c>
    </row>
    <row r="16">
      <c r="A16" s="5" t="n">
        <v>12</v>
      </c>
      <c r="B16" s="12" t="inlineStr">
        <is>
          <t>十干を甲から並べて4を引く</t>
        </is>
      </c>
      <c r="C16" s="12" t="inlineStr">
        <is>
          <t>年の数字</t>
        </is>
      </c>
      <c r="D16" s="3" t="n">
        <v>2027</v>
      </c>
      <c r="E16" s="13">
        <f>MID("甲乙丙丁戊己庚辛壬癸",MOD(D16-4,10)+1,1)</f>
        <v/>
      </c>
      <c r="F16" s="13">
        <f>LEFT(INDEX('4_六十干支'!$B$5:$B$64,MOD(2027-1924,60)+1),1)</f>
        <v/>
      </c>
      <c r="G16" s="6">
        <f>_xlfn.FORMULATEXT(E16)</f>
        <v/>
      </c>
      <c r="H16" s="10">
        <f t="array" ref="H16">SUM(IFERROR(--(O30:O230=$C$30:$C$230),0))</f>
        <v/>
      </c>
      <c r="I16" s="10">
        <f>201-H16</f>
        <v/>
      </c>
      <c r="J16" s="10">
        <f>SUMPRODUCT(--ISERROR(O30:O230))</f>
        <v/>
      </c>
      <c r="K16" s="6">
        <f t="array" ref="K16">IFERROR(INDEX($T$30:$T$230,MATCH(FALSE,IFERROR(O30:O230=$C$30:$C$230,FALSE),0)),"なし")</f>
        <v/>
      </c>
    </row>
    <row r="17">
      <c r="A17" s="5" t="n">
        <v>13</v>
      </c>
      <c r="B17" s="12" t="inlineStr">
        <is>
          <t>十干を庚から並べる</t>
        </is>
      </c>
      <c r="C17" s="12" t="inlineStr">
        <is>
          <t>年の数字</t>
        </is>
      </c>
      <c r="D17" s="3" t="n">
        <v>2027</v>
      </c>
      <c r="E17" s="13">
        <f>MID("庚辛壬癸甲乙丙丁戊己",MOD(D17,10)+1,1)</f>
        <v/>
      </c>
      <c r="F17" s="13">
        <f>LEFT(INDEX('4_六十干支'!$B$5:$B$64,MOD(2027-1924,60)+1),1)</f>
        <v/>
      </c>
      <c r="G17" s="6">
        <f>_xlfn.FORMULATEXT(E17)</f>
        <v/>
      </c>
      <c r="H17" s="10">
        <f t="array" ref="H17">SUM(IFERROR(--(P30:P230=$C$30:$C$230),0))</f>
        <v/>
      </c>
      <c r="I17" s="10">
        <f>201-H17</f>
        <v/>
      </c>
      <c r="J17" s="10">
        <f>SUMPRODUCT(--ISERROR(P30:P230))</f>
        <v/>
      </c>
      <c r="K17" s="6">
        <f t="array" ref="K17">IFERROR(INDEX($T$30:$T$230,MATCH(FALSE,IFERROR(P30:P230=$C$30:$C$230,FALSE),0)),"なし")</f>
        <v/>
      </c>
    </row>
    <row r="18">
      <c r="A18" s="5" t="n">
        <v>14</v>
      </c>
      <c r="B18" s="12" t="inlineStr">
        <is>
          <t>十干を甲から並べて3を引く</t>
        </is>
      </c>
      <c r="C18" s="12" t="inlineStr">
        <is>
          <t>年の数字</t>
        </is>
      </c>
      <c r="D18" s="3" t="n">
        <v>2027</v>
      </c>
      <c r="E18" s="13">
        <f>MID("甲乙丙丁戊己庚辛壬癸",MOD(D18-3,10)+1,1)</f>
        <v/>
      </c>
      <c r="F18" s="13">
        <f>LEFT(INDEX('4_六十干支'!$B$5:$B$64,MOD(2027-1924,60)+1),1)</f>
        <v/>
      </c>
      <c r="G18" s="6">
        <f>_xlfn.FORMULATEXT(E18)</f>
        <v/>
      </c>
      <c r="H18" s="10">
        <f t="array" ref="H18">SUM(IFERROR(--(Q30:Q230=$C$30:$C$230),0))</f>
        <v/>
      </c>
      <c r="I18" s="10">
        <f>201-H18</f>
        <v/>
      </c>
      <c r="J18" s="10">
        <f>SUMPRODUCT(--ISERROR(Q30:Q230))</f>
        <v/>
      </c>
      <c r="K18" s="6">
        <f t="array" ref="K18">IFERROR(INDEX($T$30:$T$230,MATCH(FALSE,IFERROR(Q30:Q230=$C$30:$C$230,FALSE),0)),"なし")</f>
        <v/>
      </c>
    </row>
    <row r="19">
      <c r="A19" s="5" t="n">
        <v>15</v>
      </c>
      <c r="B19" s="12" t="inlineStr">
        <is>
          <t>十干を3を引いて+1を付けないCHOOSE</t>
        </is>
      </c>
      <c r="C19" s="12" t="inlineStr">
        <is>
          <t>年の数字</t>
        </is>
      </c>
      <c r="D19" s="3" t="n">
        <v>2027</v>
      </c>
      <c r="E19" s="13">
        <f>CHOOSE(MOD(D19-3,10),"甲","乙","丙","丁","戊","己","庚","辛","壬","癸")</f>
        <v/>
      </c>
      <c r="F19" s="13">
        <f>LEFT(INDEX('4_六十干支'!$B$5:$B$64,MOD(2027-1924,60)+1),1)</f>
        <v/>
      </c>
      <c r="G19" s="6">
        <f>_xlfn.FORMULATEXT(E19)</f>
        <v/>
      </c>
      <c r="H19" s="10">
        <f t="array" ref="H19">SUM(IFERROR(--(R30:R230=$C$30:$C$230),0))</f>
        <v/>
      </c>
      <c r="I19" s="10">
        <f>201-H19</f>
        <v/>
      </c>
      <c r="J19" s="10">
        <f>SUMPRODUCT(--ISERROR(R30:R230))</f>
        <v/>
      </c>
      <c r="K19" s="6">
        <f t="array" ref="K19">IFERROR(INDEX($T$30:$T$230,MATCH(FALSE,IFERROR(R30:R230=$C$30:$C$230,FALSE),0)),"なし")</f>
        <v/>
      </c>
    </row>
    <row r="20">
      <c r="A20" s="5" t="n">
        <v>16</v>
      </c>
      <c r="B20" s="12" t="inlineStr">
        <is>
          <t>十干と十二支をつなぐ（4を引く）</t>
        </is>
      </c>
      <c r="C20" s="12" t="inlineStr">
        <is>
          <t>年の数字</t>
        </is>
      </c>
      <c r="D20" s="3" t="n">
        <v>2027</v>
      </c>
      <c r="E20" s="13">
        <f>MID("甲乙丙丁戊己庚辛壬癸",MOD(D20-4,10)+1,1)&amp;MID("子丑寅卯辰巳午未申酉戌亥",MOD(D20-4,12)+1,1)</f>
        <v/>
      </c>
      <c r="F20" s="13">
        <f>INDEX('4_六十干支'!$B$5:$B$64,MOD(2027-1924,60)+1)</f>
        <v/>
      </c>
      <c r="G20" s="6">
        <f>_xlfn.FORMULATEXT(E20)</f>
        <v/>
      </c>
      <c r="H20" s="10">
        <f t="array" ref="H20">SUM(IFERROR(--(S30:S230=$A$30:$A$230),0))</f>
        <v/>
      </c>
      <c r="I20" s="10">
        <f>201-H20</f>
        <v/>
      </c>
      <c r="J20" s="10">
        <f>SUMPRODUCT(--ISERROR(S30:S230))</f>
        <v/>
      </c>
      <c r="K20" s="6">
        <f t="array" ref="K20">IFERROR(INDEX($T$30:$T$230,MATCH(FALSE,IFERROR(S30:S230=$A$30:$A$230,FALSE),0)),"なし")</f>
        <v/>
      </c>
    </row>
    <row r="22">
      <c r="A22" s="2" t="inlineStr">
        <is>
          <t>2027年を正しく出した書き方</t>
        </is>
      </c>
      <c r="E22">
        <f t="array" ref="E22">SUM(IFERROR(--(E5:E20=F5:F20),0))</f>
        <v/>
      </c>
    </row>
    <row r="23">
      <c r="A23" s="2" t="inlineStr">
        <is>
          <t>201年すべてで正しかった書き方</t>
        </is>
      </c>
      <c r="E23">
        <f>COUNTIFS(I5:I20,0,C5:C20,"年の数字")</f>
        <v/>
      </c>
    </row>
    <row r="28">
      <c r="A28" s="2" t="inlineStr">
        <is>
          <t>1900〜2100年の201年に、書き方1〜16を当てた結果（正解はA〜C列）</t>
        </is>
      </c>
    </row>
    <row r="29">
      <c r="A29" s="5" t="inlineStr">
        <is>
          <t>正しい干支</t>
        </is>
      </c>
      <c r="B29" s="5" t="inlineStr">
        <is>
          <t>正しい十二支</t>
        </is>
      </c>
      <c r="C29" s="5" t="inlineStr">
        <is>
          <t>正しい十干</t>
        </is>
      </c>
      <c r="D29" s="5" t="inlineStr">
        <is>
          <t>書き方1</t>
        </is>
      </c>
      <c r="E29" s="5" t="inlineStr">
        <is>
          <t>書き方2</t>
        </is>
      </c>
      <c r="F29" s="5" t="inlineStr">
        <is>
          <t>書き方3</t>
        </is>
      </c>
      <c r="G29" s="5" t="inlineStr">
        <is>
          <t>書き方4</t>
        </is>
      </c>
      <c r="H29" s="5" t="inlineStr">
        <is>
          <t>書き方5</t>
        </is>
      </c>
      <c r="I29" s="5" t="inlineStr">
        <is>
          <t>書き方6</t>
        </is>
      </c>
      <c r="J29" s="5" t="inlineStr">
        <is>
          <t>書き方7</t>
        </is>
      </c>
      <c r="K29" s="5" t="inlineStr">
        <is>
          <t>書き方8</t>
        </is>
      </c>
      <c r="L29" s="5" t="inlineStr">
        <is>
          <t>書き方9</t>
        </is>
      </c>
      <c r="M29" s="5" t="inlineStr">
        <is>
          <t>書き方10</t>
        </is>
      </c>
      <c r="N29" s="5" t="inlineStr">
        <is>
          <t>書き方11</t>
        </is>
      </c>
      <c r="O29" s="5" t="inlineStr">
        <is>
          <t>書き方12</t>
        </is>
      </c>
      <c r="P29" s="5" t="inlineStr">
        <is>
          <t>書き方13</t>
        </is>
      </c>
      <c r="Q29" s="5" t="inlineStr">
        <is>
          <t>書き方14</t>
        </is>
      </c>
      <c r="R29" s="5" t="inlineStr">
        <is>
          <t>書き方15</t>
        </is>
      </c>
      <c r="S29" s="5" t="inlineStr">
        <is>
          <t>書き方16</t>
        </is>
      </c>
      <c r="T29" s="2" t="inlineStr">
        <is>
          <t>年</t>
        </is>
      </c>
      <c r="U29" s="2" t="inlineStr">
        <is>
          <t>未になるか</t>
        </is>
      </c>
      <c r="V29" s="2" t="inlineStr">
        <is>
          <t>2027年の日付</t>
        </is>
      </c>
      <c r="W29" s="2" t="inlineStr">
        <is>
          <t>式の結果</t>
        </is>
      </c>
      <c r="X29" s="2" t="inlineStr">
        <is>
          <t>令和の年で合うか</t>
        </is>
      </c>
      <c r="Y29" s="2" t="inlineStr">
        <is>
          <t>令和の年</t>
        </is>
      </c>
      <c r="Z29" s="2" t="inlineStr">
        <is>
          <t>式の結果</t>
        </is>
      </c>
    </row>
    <row r="30">
      <c r="A30">
        <f>INDEX('4_六十干支'!$B$5:$B$64,MOD(T30-1924,60)+1)</f>
        <v/>
      </c>
      <c r="B30">
        <f>RIGHT(A30,1)</f>
        <v/>
      </c>
      <c r="C30">
        <f>LEFT(A30,1)</f>
        <v/>
      </c>
      <c r="D30">
        <f>MID("申酉戌亥子丑寅卯辰巳午未",MOD(T30,12)+1,1)</f>
        <v/>
      </c>
      <c r="E30">
        <f>CHOOSE(MOD(T30,12)+1,"申","酉","戌","亥","子","丑","寅","卯","辰","巳","午","未")</f>
        <v/>
      </c>
      <c r="F30">
        <f>MID("子丑寅卯辰巳午未申酉戌亥",MOD(T30-4,12)+1,1)</f>
        <v/>
      </c>
      <c r="G30">
        <f>CHOOSE(MOD(T30-3,12),"子","丑","寅","卯","辰","巳","午","未","申","酉","戌","亥")</f>
        <v/>
      </c>
      <c r="H30">
        <f>CHOOSE(MOD(T30,12),"申","酉","戌","亥","子","丑","寅","卯","辰","巳","午","未")</f>
        <v/>
      </c>
      <c r="I30">
        <f>MID("子丑寅卯辰巳午未申酉戌亥",MOD(T30-3,12)+1,1)</f>
        <v/>
      </c>
      <c r="J30">
        <f>MID("子丑寅卯辰巳午未申酉戌亥",MOD(T30-4,12),1)</f>
        <v/>
      </c>
      <c r="K30">
        <f>MID("申酉戌亥子丑寅卯辰巳午未",MOD(YEAR(T30),12)+1,1)</f>
        <v/>
      </c>
      <c r="L30" t="inlineStr">
        <is>
          <t>-</t>
        </is>
      </c>
      <c r="M30" t="inlineStr">
        <is>
          <t>-</t>
        </is>
      </c>
      <c r="N30" t="inlineStr">
        <is>
          <t>-</t>
        </is>
      </c>
      <c r="O30">
        <f>MID("甲乙丙丁戊己庚辛壬癸",MOD(T30-4,10)+1,1)</f>
        <v/>
      </c>
      <c r="P30">
        <f>MID("庚辛壬癸甲乙丙丁戊己",MOD(T30,10)+1,1)</f>
        <v/>
      </c>
      <c r="Q30">
        <f>MID("甲乙丙丁戊己庚辛壬癸",MOD(T30-3,10)+1,1)</f>
        <v/>
      </c>
      <c r="R30">
        <f>CHOOSE(MOD(T30-3,10),"甲","乙","丙","丁","戊","己","庚","辛","壬","癸")</f>
        <v/>
      </c>
      <c r="S30">
        <f>MID("甲乙丙丁戊己庚辛壬癸",MOD(T30-4,10)+1,1)&amp;MID("子丑寅卯辰巳午未申酉戌亥",MOD(T30-4,12)+1,1)</f>
        <v/>
      </c>
      <c r="T30" t="n">
        <v>1900</v>
      </c>
      <c r="U30">
        <f>W30="未"</f>
        <v/>
      </c>
      <c r="V30" s="14" t="n">
        <v>46388</v>
      </c>
      <c r="W30">
        <f>MID("申酉戌亥子丑寅卯辰巳午未",MOD(V30,12)+1,1)</f>
        <v/>
      </c>
      <c r="X30">
        <f>Z30=RIGHT(INDEX('4_六十干支'!$B$5:$B$64,MOD(Y30+2018-1924,60)+1),1)</f>
        <v/>
      </c>
      <c r="Y30" t="n">
        <v>1</v>
      </c>
      <c r="Z30">
        <f>MID("申酉戌亥子丑寅卯辰巳午未",MOD(Y30,12)+1,1)</f>
        <v/>
      </c>
    </row>
    <row r="31">
      <c r="A31">
        <f>INDEX('4_六十干支'!$B$5:$B$64,MOD(T31-1924,60)+1)</f>
        <v/>
      </c>
      <c r="B31">
        <f>RIGHT(A31,1)</f>
        <v/>
      </c>
      <c r="C31">
        <f>LEFT(A31,1)</f>
        <v/>
      </c>
      <c r="D31">
        <f>MID("申酉戌亥子丑寅卯辰巳午未",MOD(T31,12)+1,1)</f>
        <v/>
      </c>
      <c r="E31">
        <f>CHOOSE(MOD(T31,12)+1,"申","酉","戌","亥","子","丑","寅","卯","辰","巳","午","未")</f>
        <v/>
      </c>
      <c r="F31">
        <f>MID("子丑寅卯辰巳午未申酉戌亥",MOD(T31-4,12)+1,1)</f>
        <v/>
      </c>
      <c r="G31">
        <f>CHOOSE(MOD(T31-3,12),"子","丑","寅","卯","辰","巳","午","未","申","酉","戌","亥")</f>
        <v/>
      </c>
      <c r="H31">
        <f>CHOOSE(MOD(T31,12),"申","酉","戌","亥","子","丑","寅","卯","辰","巳","午","未")</f>
        <v/>
      </c>
      <c r="I31">
        <f>MID("子丑寅卯辰巳午未申酉戌亥",MOD(T31-3,12)+1,1)</f>
        <v/>
      </c>
      <c r="J31">
        <f>MID("子丑寅卯辰巳午未申酉戌亥",MOD(T31-4,12),1)</f>
        <v/>
      </c>
      <c r="K31">
        <f>MID("申酉戌亥子丑寅卯辰巳午未",MOD(YEAR(T31),12)+1,1)</f>
        <v/>
      </c>
      <c r="L31" t="inlineStr">
        <is>
          <t>-</t>
        </is>
      </c>
      <c r="M31" t="inlineStr">
        <is>
          <t>-</t>
        </is>
      </c>
      <c r="N31" t="inlineStr">
        <is>
          <t>-</t>
        </is>
      </c>
      <c r="O31">
        <f>MID("甲乙丙丁戊己庚辛壬癸",MOD(T31-4,10)+1,1)</f>
        <v/>
      </c>
      <c r="P31">
        <f>MID("庚辛壬癸甲乙丙丁戊己",MOD(T31,10)+1,1)</f>
        <v/>
      </c>
      <c r="Q31">
        <f>MID("甲乙丙丁戊己庚辛壬癸",MOD(T31-3,10)+1,1)</f>
        <v/>
      </c>
      <c r="R31">
        <f>CHOOSE(MOD(T31-3,10),"甲","乙","丙","丁","戊","己","庚","辛","壬","癸")</f>
        <v/>
      </c>
      <c r="S31">
        <f>MID("甲乙丙丁戊己庚辛壬癸",MOD(T31-4,10)+1,1)&amp;MID("子丑寅卯辰巳午未申酉戌亥",MOD(T31-4,12)+1,1)</f>
        <v/>
      </c>
      <c r="T31" t="n">
        <v>1901</v>
      </c>
      <c r="U31">
        <f>W31="未"</f>
        <v/>
      </c>
      <c r="V31" s="14" t="n">
        <v>46389</v>
      </c>
      <c r="W31">
        <f>MID("申酉戌亥子丑寅卯辰巳午未",MOD(V31,12)+1,1)</f>
        <v/>
      </c>
      <c r="X31">
        <f>Z31=RIGHT(INDEX('4_六十干支'!$B$5:$B$64,MOD(Y31+2018-1924,60)+1),1)</f>
        <v/>
      </c>
      <c r="Y31" t="n">
        <v>2</v>
      </c>
      <c r="Z31">
        <f>MID("申酉戌亥子丑寅卯辰巳午未",MOD(Y31,12)+1,1)</f>
        <v/>
      </c>
    </row>
    <row r="32">
      <c r="A32">
        <f>INDEX('4_六十干支'!$B$5:$B$64,MOD(T32-1924,60)+1)</f>
        <v/>
      </c>
      <c r="B32">
        <f>RIGHT(A32,1)</f>
        <v/>
      </c>
      <c r="C32">
        <f>LEFT(A32,1)</f>
        <v/>
      </c>
      <c r="D32">
        <f>MID("申酉戌亥子丑寅卯辰巳午未",MOD(T32,12)+1,1)</f>
        <v/>
      </c>
      <c r="E32">
        <f>CHOOSE(MOD(T32,12)+1,"申","酉","戌","亥","子","丑","寅","卯","辰","巳","午","未")</f>
        <v/>
      </c>
      <c r="F32">
        <f>MID("子丑寅卯辰巳午未申酉戌亥",MOD(T32-4,12)+1,1)</f>
        <v/>
      </c>
      <c r="G32">
        <f>CHOOSE(MOD(T32-3,12),"子","丑","寅","卯","辰","巳","午","未","申","酉","戌","亥")</f>
        <v/>
      </c>
      <c r="H32">
        <f>CHOOSE(MOD(T32,12),"申","酉","戌","亥","子","丑","寅","卯","辰","巳","午","未")</f>
        <v/>
      </c>
      <c r="I32">
        <f>MID("子丑寅卯辰巳午未申酉戌亥",MOD(T32-3,12)+1,1)</f>
        <v/>
      </c>
      <c r="J32">
        <f>MID("子丑寅卯辰巳午未申酉戌亥",MOD(T32-4,12),1)</f>
        <v/>
      </c>
      <c r="K32">
        <f>MID("申酉戌亥子丑寅卯辰巳午未",MOD(YEAR(T32),12)+1,1)</f>
        <v/>
      </c>
      <c r="L32" t="inlineStr">
        <is>
          <t>-</t>
        </is>
      </c>
      <c r="M32" t="inlineStr">
        <is>
          <t>-</t>
        </is>
      </c>
      <c r="N32" t="inlineStr">
        <is>
          <t>-</t>
        </is>
      </c>
      <c r="O32">
        <f>MID("甲乙丙丁戊己庚辛壬癸",MOD(T32-4,10)+1,1)</f>
        <v/>
      </c>
      <c r="P32">
        <f>MID("庚辛壬癸甲乙丙丁戊己",MOD(T32,10)+1,1)</f>
        <v/>
      </c>
      <c r="Q32">
        <f>MID("甲乙丙丁戊己庚辛壬癸",MOD(T32-3,10)+1,1)</f>
        <v/>
      </c>
      <c r="R32">
        <f>CHOOSE(MOD(T32-3,10),"甲","乙","丙","丁","戊","己","庚","辛","壬","癸")</f>
        <v/>
      </c>
      <c r="S32">
        <f>MID("甲乙丙丁戊己庚辛壬癸",MOD(T32-4,10)+1,1)&amp;MID("子丑寅卯辰巳午未申酉戌亥",MOD(T32-4,12)+1,1)</f>
        <v/>
      </c>
      <c r="T32" t="n">
        <v>1902</v>
      </c>
      <c r="U32">
        <f>W32="未"</f>
        <v/>
      </c>
      <c r="V32" s="14" t="n">
        <v>46390</v>
      </c>
      <c r="W32">
        <f>MID("申酉戌亥子丑寅卯辰巳午未",MOD(V32,12)+1,1)</f>
        <v/>
      </c>
      <c r="X32">
        <f>Z32=RIGHT(INDEX('4_六十干支'!$B$5:$B$64,MOD(Y32+2018-1924,60)+1),1)</f>
        <v/>
      </c>
      <c r="Y32" t="n">
        <v>3</v>
      </c>
      <c r="Z32">
        <f>MID("申酉戌亥子丑寅卯辰巳午未",MOD(Y32,12)+1,1)</f>
        <v/>
      </c>
    </row>
    <row r="33">
      <c r="A33">
        <f>INDEX('4_六十干支'!$B$5:$B$64,MOD(T33-1924,60)+1)</f>
        <v/>
      </c>
      <c r="B33">
        <f>RIGHT(A33,1)</f>
        <v/>
      </c>
      <c r="C33">
        <f>LEFT(A33,1)</f>
        <v/>
      </c>
      <c r="D33">
        <f>MID("申酉戌亥子丑寅卯辰巳午未",MOD(T33,12)+1,1)</f>
        <v/>
      </c>
      <c r="E33">
        <f>CHOOSE(MOD(T33,12)+1,"申","酉","戌","亥","子","丑","寅","卯","辰","巳","午","未")</f>
        <v/>
      </c>
      <c r="F33">
        <f>MID("子丑寅卯辰巳午未申酉戌亥",MOD(T33-4,12)+1,1)</f>
        <v/>
      </c>
      <c r="G33">
        <f>CHOOSE(MOD(T33-3,12),"子","丑","寅","卯","辰","巳","午","未","申","酉","戌","亥")</f>
        <v/>
      </c>
      <c r="H33">
        <f>CHOOSE(MOD(T33,12),"申","酉","戌","亥","子","丑","寅","卯","辰","巳","午","未")</f>
        <v/>
      </c>
      <c r="I33">
        <f>MID("子丑寅卯辰巳午未申酉戌亥",MOD(T33-3,12)+1,1)</f>
        <v/>
      </c>
      <c r="J33">
        <f>MID("子丑寅卯辰巳午未申酉戌亥",MOD(T33-4,12),1)</f>
        <v/>
      </c>
      <c r="K33">
        <f>MID("申酉戌亥子丑寅卯辰巳午未",MOD(YEAR(T33),12)+1,1)</f>
        <v/>
      </c>
      <c r="L33" t="inlineStr">
        <is>
          <t>-</t>
        </is>
      </c>
      <c r="M33" t="inlineStr">
        <is>
          <t>-</t>
        </is>
      </c>
      <c r="N33" t="inlineStr">
        <is>
          <t>-</t>
        </is>
      </c>
      <c r="O33">
        <f>MID("甲乙丙丁戊己庚辛壬癸",MOD(T33-4,10)+1,1)</f>
        <v/>
      </c>
      <c r="P33">
        <f>MID("庚辛壬癸甲乙丙丁戊己",MOD(T33,10)+1,1)</f>
        <v/>
      </c>
      <c r="Q33">
        <f>MID("甲乙丙丁戊己庚辛壬癸",MOD(T33-3,10)+1,1)</f>
        <v/>
      </c>
      <c r="R33">
        <f>CHOOSE(MOD(T33-3,10),"甲","乙","丙","丁","戊","己","庚","辛","壬","癸")</f>
        <v/>
      </c>
      <c r="S33">
        <f>MID("甲乙丙丁戊己庚辛壬癸",MOD(T33-4,10)+1,1)&amp;MID("子丑寅卯辰巳午未申酉戌亥",MOD(T33-4,12)+1,1)</f>
        <v/>
      </c>
      <c r="T33" t="n">
        <v>1903</v>
      </c>
      <c r="U33">
        <f>W33="未"</f>
        <v/>
      </c>
      <c r="V33" s="14" t="n">
        <v>46391</v>
      </c>
      <c r="W33">
        <f>MID("申酉戌亥子丑寅卯辰巳午未",MOD(V33,12)+1,1)</f>
        <v/>
      </c>
      <c r="X33">
        <f>Z33=RIGHT(INDEX('4_六十干支'!$B$5:$B$64,MOD(Y33+2018-1924,60)+1),1)</f>
        <v/>
      </c>
      <c r="Y33" t="n">
        <v>4</v>
      </c>
      <c r="Z33">
        <f>MID("申酉戌亥子丑寅卯辰巳午未",MOD(Y33,12)+1,1)</f>
        <v/>
      </c>
    </row>
    <row r="34">
      <c r="A34">
        <f>INDEX('4_六十干支'!$B$5:$B$64,MOD(T34-1924,60)+1)</f>
        <v/>
      </c>
      <c r="B34">
        <f>RIGHT(A34,1)</f>
        <v/>
      </c>
      <c r="C34">
        <f>LEFT(A34,1)</f>
        <v/>
      </c>
      <c r="D34">
        <f>MID("申酉戌亥子丑寅卯辰巳午未",MOD(T34,12)+1,1)</f>
        <v/>
      </c>
      <c r="E34">
        <f>CHOOSE(MOD(T34,12)+1,"申","酉","戌","亥","子","丑","寅","卯","辰","巳","午","未")</f>
        <v/>
      </c>
      <c r="F34">
        <f>MID("子丑寅卯辰巳午未申酉戌亥",MOD(T34-4,12)+1,1)</f>
        <v/>
      </c>
      <c r="G34">
        <f>CHOOSE(MOD(T34-3,12),"子","丑","寅","卯","辰","巳","午","未","申","酉","戌","亥")</f>
        <v/>
      </c>
      <c r="H34">
        <f>CHOOSE(MOD(T34,12),"申","酉","戌","亥","子","丑","寅","卯","辰","巳","午","未")</f>
        <v/>
      </c>
      <c r="I34">
        <f>MID("子丑寅卯辰巳午未申酉戌亥",MOD(T34-3,12)+1,1)</f>
        <v/>
      </c>
      <c r="J34">
        <f>MID("子丑寅卯辰巳午未申酉戌亥",MOD(T34-4,12),1)</f>
        <v/>
      </c>
      <c r="K34">
        <f>MID("申酉戌亥子丑寅卯辰巳午未",MOD(YEAR(T34),12)+1,1)</f>
        <v/>
      </c>
      <c r="L34" t="inlineStr">
        <is>
          <t>-</t>
        </is>
      </c>
      <c r="M34" t="inlineStr">
        <is>
          <t>-</t>
        </is>
      </c>
      <c r="N34" t="inlineStr">
        <is>
          <t>-</t>
        </is>
      </c>
      <c r="O34">
        <f>MID("甲乙丙丁戊己庚辛壬癸",MOD(T34-4,10)+1,1)</f>
        <v/>
      </c>
      <c r="P34">
        <f>MID("庚辛壬癸甲乙丙丁戊己",MOD(T34,10)+1,1)</f>
        <v/>
      </c>
      <c r="Q34">
        <f>MID("甲乙丙丁戊己庚辛壬癸",MOD(T34-3,10)+1,1)</f>
        <v/>
      </c>
      <c r="R34">
        <f>CHOOSE(MOD(T34-3,10),"甲","乙","丙","丁","戊","己","庚","辛","壬","癸")</f>
        <v/>
      </c>
      <c r="S34">
        <f>MID("甲乙丙丁戊己庚辛壬癸",MOD(T34-4,10)+1,1)&amp;MID("子丑寅卯辰巳午未申酉戌亥",MOD(T34-4,12)+1,1)</f>
        <v/>
      </c>
      <c r="T34" t="n">
        <v>1904</v>
      </c>
      <c r="U34">
        <f>W34="未"</f>
        <v/>
      </c>
      <c r="V34" s="14" t="n">
        <v>46392</v>
      </c>
      <c r="W34">
        <f>MID("申酉戌亥子丑寅卯辰巳午未",MOD(V34,12)+1,1)</f>
        <v/>
      </c>
      <c r="X34">
        <f>Z34=RIGHT(INDEX('4_六十干支'!$B$5:$B$64,MOD(Y34+2018-1924,60)+1),1)</f>
        <v/>
      </c>
      <c r="Y34" t="n">
        <v>5</v>
      </c>
      <c r="Z34">
        <f>MID("申酉戌亥子丑寅卯辰巳午未",MOD(Y34,12)+1,1)</f>
        <v/>
      </c>
    </row>
    <row r="35">
      <c r="A35">
        <f>INDEX('4_六十干支'!$B$5:$B$64,MOD(T35-1924,60)+1)</f>
        <v/>
      </c>
      <c r="B35">
        <f>RIGHT(A35,1)</f>
        <v/>
      </c>
      <c r="C35">
        <f>LEFT(A35,1)</f>
        <v/>
      </c>
      <c r="D35">
        <f>MID("申酉戌亥子丑寅卯辰巳午未",MOD(T35,12)+1,1)</f>
        <v/>
      </c>
      <c r="E35">
        <f>CHOOSE(MOD(T35,12)+1,"申","酉","戌","亥","子","丑","寅","卯","辰","巳","午","未")</f>
        <v/>
      </c>
      <c r="F35">
        <f>MID("子丑寅卯辰巳午未申酉戌亥",MOD(T35-4,12)+1,1)</f>
        <v/>
      </c>
      <c r="G35">
        <f>CHOOSE(MOD(T35-3,12),"子","丑","寅","卯","辰","巳","午","未","申","酉","戌","亥")</f>
        <v/>
      </c>
      <c r="H35">
        <f>CHOOSE(MOD(T35,12),"申","酉","戌","亥","子","丑","寅","卯","辰","巳","午","未")</f>
        <v/>
      </c>
      <c r="I35">
        <f>MID("子丑寅卯辰巳午未申酉戌亥",MOD(T35-3,12)+1,1)</f>
        <v/>
      </c>
      <c r="J35">
        <f>MID("子丑寅卯辰巳午未申酉戌亥",MOD(T35-4,12),1)</f>
        <v/>
      </c>
      <c r="K35">
        <f>MID("申酉戌亥子丑寅卯辰巳午未",MOD(YEAR(T35),12)+1,1)</f>
        <v/>
      </c>
      <c r="L35" t="inlineStr">
        <is>
          <t>-</t>
        </is>
      </c>
      <c r="M35" t="inlineStr">
        <is>
          <t>-</t>
        </is>
      </c>
      <c r="N35" t="inlineStr">
        <is>
          <t>-</t>
        </is>
      </c>
      <c r="O35">
        <f>MID("甲乙丙丁戊己庚辛壬癸",MOD(T35-4,10)+1,1)</f>
        <v/>
      </c>
      <c r="P35">
        <f>MID("庚辛壬癸甲乙丙丁戊己",MOD(T35,10)+1,1)</f>
        <v/>
      </c>
      <c r="Q35">
        <f>MID("甲乙丙丁戊己庚辛壬癸",MOD(T35-3,10)+1,1)</f>
        <v/>
      </c>
      <c r="R35">
        <f>CHOOSE(MOD(T35-3,10),"甲","乙","丙","丁","戊","己","庚","辛","壬","癸")</f>
        <v/>
      </c>
      <c r="S35">
        <f>MID("甲乙丙丁戊己庚辛壬癸",MOD(T35-4,10)+1,1)&amp;MID("子丑寅卯辰巳午未申酉戌亥",MOD(T35-4,12)+1,1)</f>
        <v/>
      </c>
      <c r="T35" t="n">
        <v>1905</v>
      </c>
      <c r="U35">
        <f>W35="未"</f>
        <v/>
      </c>
      <c r="V35" s="14" t="n">
        <v>46393</v>
      </c>
      <c r="W35">
        <f>MID("申酉戌亥子丑寅卯辰巳午未",MOD(V35,12)+1,1)</f>
        <v/>
      </c>
      <c r="X35">
        <f>Z35=RIGHT(INDEX('4_六十干支'!$B$5:$B$64,MOD(Y35+2018-1924,60)+1),1)</f>
        <v/>
      </c>
      <c r="Y35" t="n">
        <v>6</v>
      </c>
      <c r="Z35">
        <f>MID("申酉戌亥子丑寅卯辰巳午未",MOD(Y35,12)+1,1)</f>
        <v/>
      </c>
    </row>
    <row r="36">
      <c r="A36">
        <f>INDEX('4_六十干支'!$B$5:$B$64,MOD(T36-1924,60)+1)</f>
        <v/>
      </c>
      <c r="B36">
        <f>RIGHT(A36,1)</f>
        <v/>
      </c>
      <c r="C36">
        <f>LEFT(A36,1)</f>
        <v/>
      </c>
      <c r="D36">
        <f>MID("申酉戌亥子丑寅卯辰巳午未",MOD(T36,12)+1,1)</f>
        <v/>
      </c>
      <c r="E36">
        <f>CHOOSE(MOD(T36,12)+1,"申","酉","戌","亥","子","丑","寅","卯","辰","巳","午","未")</f>
        <v/>
      </c>
      <c r="F36">
        <f>MID("子丑寅卯辰巳午未申酉戌亥",MOD(T36-4,12)+1,1)</f>
        <v/>
      </c>
      <c r="G36">
        <f>CHOOSE(MOD(T36-3,12),"子","丑","寅","卯","辰","巳","午","未","申","酉","戌","亥")</f>
        <v/>
      </c>
      <c r="H36">
        <f>CHOOSE(MOD(T36,12),"申","酉","戌","亥","子","丑","寅","卯","辰","巳","午","未")</f>
        <v/>
      </c>
      <c r="I36">
        <f>MID("子丑寅卯辰巳午未申酉戌亥",MOD(T36-3,12)+1,1)</f>
        <v/>
      </c>
      <c r="J36">
        <f>MID("子丑寅卯辰巳午未申酉戌亥",MOD(T36-4,12),1)</f>
        <v/>
      </c>
      <c r="K36">
        <f>MID("申酉戌亥子丑寅卯辰巳午未",MOD(YEAR(T36),12)+1,1)</f>
        <v/>
      </c>
      <c r="L36" t="inlineStr">
        <is>
          <t>-</t>
        </is>
      </c>
      <c r="M36" t="inlineStr">
        <is>
          <t>-</t>
        </is>
      </c>
      <c r="N36" t="inlineStr">
        <is>
          <t>-</t>
        </is>
      </c>
      <c r="O36">
        <f>MID("甲乙丙丁戊己庚辛壬癸",MOD(T36-4,10)+1,1)</f>
        <v/>
      </c>
      <c r="P36">
        <f>MID("庚辛壬癸甲乙丙丁戊己",MOD(T36,10)+1,1)</f>
        <v/>
      </c>
      <c r="Q36">
        <f>MID("甲乙丙丁戊己庚辛壬癸",MOD(T36-3,10)+1,1)</f>
        <v/>
      </c>
      <c r="R36">
        <f>CHOOSE(MOD(T36-3,10),"甲","乙","丙","丁","戊","己","庚","辛","壬","癸")</f>
        <v/>
      </c>
      <c r="S36">
        <f>MID("甲乙丙丁戊己庚辛壬癸",MOD(T36-4,10)+1,1)&amp;MID("子丑寅卯辰巳午未申酉戌亥",MOD(T36-4,12)+1,1)</f>
        <v/>
      </c>
      <c r="T36" t="n">
        <v>1906</v>
      </c>
      <c r="U36">
        <f>W36="未"</f>
        <v/>
      </c>
      <c r="V36" s="14" t="n">
        <v>46394</v>
      </c>
      <c r="W36">
        <f>MID("申酉戌亥子丑寅卯辰巳午未",MOD(V36,12)+1,1)</f>
        <v/>
      </c>
      <c r="X36">
        <f>Z36=RIGHT(INDEX('4_六十干支'!$B$5:$B$64,MOD(Y36+2018-1924,60)+1),1)</f>
        <v/>
      </c>
      <c r="Y36" t="n">
        <v>7</v>
      </c>
      <c r="Z36">
        <f>MID("申酉戌亥子丑寅卯辰巳午未",MOD(Y36,12)+1,1)</f>
        <v/>
      </c>
    </row>
    <row r="37">
      <c r="A37">
        <f>INDEX('4_六十干支'!$B$5:$B$64,MOD(T37-1924,60)+1)</f>
        <v/>
      </c>
      <c r="B37">
        <f>RIGHT(A37,1)</f>
        <v/>
      </c>
      <c r="C37">
        <f>LEFT(A37,1)</f>
        <v/>
      </c>
      <c r="D37">
        <f>MID("申酉戌亥子丑寅卯辰巳午未",MOD(T37,12)+1,1)</f>
        <v/>
      </c>
      <c r="E37">
        <f>CHOOSE(MOD(T37,12)+1,"申","酉","戌","亥","子","丑","寅","卯","辰","巳","午","未")</f>
        <v/>
      </c>
      <c r="F37">
        <f>MID("子丑寅卯辰巳午未申酉戌亥",MOD(T37-4,12)+1,1)</f>
        <v/>
      </c>
      <c r="G37">
        <f>CHOOSE(MOD(T37-3,12),"子","丑","寅","卯","辰","巳","午","未","申","酉","戌","亥")</f>
        <v/>
      </c>
      <c r="H37">
        <f>CHOOSE(MOD(T37,12),"申","酉","戌","亥","子","丑","寅","卯","辰","巳","午","未")</f>
        <v/>
      </c>
      <c r="I37">
        <f>MID("子丑寅卯辰巳午未申酉戌亥",MOD(T37-3,12)+1,1)</f>
        <v/>
      </c>
      <c r="J37">
        <f>MID("子丑寅卯辰巳午未申酉戌亥",MOD(T37-4,12),1)</f>
        <v/>
      </c>
      <c r="K37">
        <f>MID("申酉戌亥子丑寅卯辰巳午未",MOD(YEAR(T37),12)+1,1)</f>
        <v/>
      </c>
      <c r="L37" t="inlineStr">
        <is>
          <t>-</t>
        </is>
      </c>
      <c r="M37" t="inlineStr">
        <is>
          <t>-</t>
        </is>
      </c>
      <c r="N37" t="inlineStr">
        <is>
          <t>-</t>
        </is>
      </c>
      <c r="O37">
        <f>MID("甲乙丙丁戊己庚辛壬癸",MOD(T37-4,10)+1,1)</f>
        <v/>
      </c>
      <c r="P37">
        <f>MID("庚辛壬癸甲乙丙丁戊己",MOD(T37,10)+1,1)</f>
        <v/>
      </c>
      <c r="Q37">
        <f>MID("甲乙丙丁戊己庚辛壬癸",MOD(T37-3,10)+1,1)</f>
        <v/>
      </c>
      <c r="R37">
        <f>CHOOSE(MOD(T37-3,10),"甲","乙","丙","丁","戊","己","庚","辛","壬","癸")</f>
        <v/>
      </c>
      <c r="S37">
        <f>MID("甲乙丙丁戊己庚辛壬癸",MOD(T37-4,10)+1,1)&amp;MID("子丑寅卯辰巳午未申酉戌亥",MOD(T37-4,12)+1,1)</f>
        <v/>
      </c>
      <c r="T37" t="n">
        <v>1907</v>
      </c>
      <c r="U37">
        <f>W37="未"</f>
        <v/>
      </c>
      <c r="V37" s="14" t="n">
        <v>46395</v>
      </c>
      <c r="W37">
        <f>MID("申酉戌亥子丑寅卯辰巳午未",MOD(V37,12)+1,1)</f>
        <v/>
      </c>
      <c r="X37">
        <f>Z37=RIGHT(INDEX('4_六十干支'!$B$5:$B$64,MOD(Y37+2018-1924,60)+1),1)</f>
        <v/>
      </c>
      <c r="Y37" t="n">
        <v>8</v>
      </c>
      <c r="Z37">
        <f>MID("申酉戌亥子丑寅卯辰巳午未",MOD(Y37,12)+1,1)</f>
        <v/>
      </c>
    </row>
    <row r="38">
      <c r="A38">
        <f>INDEX('4_六十干支'!$B$5:$B$64,MOD(T38-1924,60)+1)</f>
        <v/>
      </c>
      <c r="B38">
        <f>RIGHT(A38,1)</f>
        <v/>
      </c>
      <c r="C38">
        <f>LEFT(A38,1)</f>
        <v/>
      </c>
      <c r="D38">
        <f>MID("申酉戌亥子丑寅卯辰巳午未",MOD(T38,12)+1,1)</f>
        <v/>
      </c>
      <c r="E38">
        <f>CHOOSE(MOD(T38,12)+1,"申","酉","戌","亥","子","丑","寅","卯","辰","巳","午","未")</f>
        <v/>
      </c>
      <c r="F38">
        <f>MID("子丑寅卯辰巳午未申酉戌亥",MOD(T38-4,12)+1,1)</f>
        <v/>
      </c>
      <c r="G38">
        <f>CHOOSE(MOD(T38-3,12),"子","丑","寅","卯","辰","巳","午","未","申","酉","戌","亥")</f>
        <v/>
      </c>
      <c r="H38">
        <f>CHOOSE(MOD(T38,12),"申","酉","戌","亥","子","丑","寅","卯","辰","巳","午","未")</f>
        <v/>
      </c>
      <c r="I38">
        <f>MID("子丑寅卯辰巳午未申酉戌亥",MOD(T38-3,12)+1,1)</f>
        <v/>
      </c>
      <c r="J38">
        <f>MID("子丑寅卯辰巳午未申酉戌亥",MOD(T38-4,12),1)</f>
        <v/>
      </c>
      <c r="K38">
        <f>MID("申酉戌亥子丑寅卯辰巳午未",MOD(YEAR(T38),12)+1,1)</f>
        <v/>
      </c>
      <c r="L38" t="inlineStr">
        <is>
          <t>-</t>
        </is>
      </c>
      <c r="M38" t="inlineStr">
        <is>
          <t>-</t>
        </is>
      </c>
      <c r="N38" t="inlineStr">
        <is>
          <t>-</t>
        </is>
      </c>
      <c r="O38">
        <f>MID("甲乙丙丁戊己庚辛壬癸",MOD(T38-4,10)+1,1)</f>
        <v/>
      </c>
      <c r="P38">
        <f>MID("庚辛壬癸甲乙丙丁戊己",MOD(T38,10)+1,1)</f>
        <v/>
      </c>
      <c r="Q38">
        <f>MID("甲乙丙丁戊己庚辛壬癸",MOD(T38-3,10)+1,1)</f>
        <v/>
      </c>
      <c r="R38">
        <f>CHOOSE(MOD(T38-3,10),"甲","乙","丙","丁","戊","己","庚","辛","壬","癸")</f>
        <v/>
      </c>
      <c r="S38">
        <f>MID("甲乙丙丁戊己庚辛壬癸",MOD(T38-4,10)+1,1)&amp;MID("子丑寅卯辰巳午未申酉戌亥",MOD(T38-4,12)+1,1)</f>
        <v/>
      </c>
      <c r="T38" t="n">
        <v>1908</v>
      </c>
      <c r="U38">
        <f>W38="未"</f>
        <v/>
      </c>
      <c r="V38" s="14" t="n">
        <v>46396</v>
      </c>
      <c r="W38">
        <f>MID("申酉戌亥子丑寅卯辰巳午未",MOD(V38,12)+1,1)</f>
        <v/>
      </c>
      <c r="X38">
        <f>Z38=RIGHT(INDEX('4_六十干支'!$B$5:$B$64,MOD(Y38+2018-1924,60)+1),1)</f>
        <v/>
      </c>
      <c r="Y38" t="n">
        <v>9</v>
      </c>
      <c r="Z38">
        <f>MID("申酉戌亥子丑寅卯辰巳午未",MOD(Y38,12)+1,1)</f>
        <v/>
      </c>
    </row>
    <row r="39">
      <c r="A39">
        <f>INDEX('4_六十干支'!$B$5:$B$64,MOD(T39-1924,60)+1)</f>
        <v/>
      </c>
      <c r="B39">
        <f>RIGHT(A39,1)</f>
        <v/>
      </c>
      <c r="C39">
        <f>LEFT(A39,1)</f>
        <v/>
      </c>
      <c r="D39">
        <f>MID("申酉戌亥子丑寅卯辰巳午未",MOD(T39,12)+1,1)</f>
        <v/>
      </c>
      <c r="E39">
        <f>CHOOSE(MOD(T39,12)+1,"申","酉","戌","亥","子","丑","寅","卯","辰","巳","午","未")</f>
        <v/>
      </c>
      <c r="F39">
        <f>MID("子丑寅卯辰巳午未申酉戌亥",MOD(T39-4,12)+1,1)</f>
        <v/>
      </c>
      <c r="G39">
        <f>CHOOSE(MOD(T39-3,12),"子","丑","寅","卯","辰","巳","午","未","申","酉","戌","亥")</f>
        <v/>
      </c>
      <c r="H39">
        <f>CHOOSE(MOD(T39,12),"申","酉","戌","亥","子","丑","寅","卯","辰","巳","午","未")</f>
        <v/>
      </c>
      <c r="I39">
        <f>MID("子丑寅卯辰巳午未申酉戌亥",MOD(T39-3,12)+1,1)</f>
        <v/>
      </c>
      <c r="J39">
        <f>MID("子丑寅卯辰巳午未申酉戌亥",MOD(T39-4,12),1)</f>
        <v/>
      </c>
      <c r="K39">
        <f>MID("申酉戌亥子丑寅卯辰巳午未",MOD(YEAR(T39),12)+1,1)</f>
        <v/>
      </c>
      <c r="L39" t="inlineStr">
        <is>
          <t>-</t>
        </is>
      </c>
      <c r="M39" t="inlineStr">
        <is>
          <t>-</t>
        </is>
      </c>
      <c r="N39" t="inlineStr">
        <is>
          <t>-</t>
        </is>
      </c>
      <c r="O39">
        <f>MID("甲乙丙丁戊己庚辛壬癸",MOD(T39-4,10)+1,1)</f>
        <v/>
      </c>
      <c r="P39">
        <f>MID("庚辛壬癸甲乙丙丁戊己",MOD(T39,10)+1,1)</f>
        <v/>
      </c>
      <c r="Q39">
        <f>MID("甲乙丙丁戊己庚辛壬癸",MOD(T39-3,10)+1,1)</f>
        <v/>
      </c>
      <c r="R39">
        <f>CHOOSE(MOD(T39-3,10),"甲","乙","丙","丁","戊","己","庚","辛","壬","癸")</f>
        <v/>
      </c>
      <c r="S39">
        <f>MID("甲乙丙丁戊己庚辛壬癸",MOD(T39-4,10)+1,1)&amp;MID("子丑寅卯辰巳午未申酉戌亥",MOD(T39-4,12)+1,1)</f>
        <v/>
      </c>
      <c r="T39" t="n">
        <v>1909</v>
      </c>
      <c r="U39">
        <f>W39="未"</f>
        <v/>
      </c>
      <c r="V39" s="14" t="n">
        <v>46397</v>
      </c>
      <c r="W39">
        <f>MID("申酉戌亥子丑寅卯辰巳午未",MOD(V39,12)+1,1)</f>
        <v/>
      </c>
      <c r="X39">
        <f>Z39=RIGHT(INDEX('4_六十干支'!$B$5:$B$64,MOD(Y39+2018-1924,60)+1),1)</f>
        <v/>
      </c>
      <c r="Y39" t="n">
        <v>10</v>
      </c>
      <c r="Z39">
        <f>MID("申酉戌亥子丑寅卯辰巳午未",MOD(Y39,12)+1,1)</f>
        <v/>
      </c>
    </row>
    <row r="40">
      <c r="A40">
        <f>INDEX('4_六十干支'!$B$5:$B$64,MOD(T40-1924,60)+1)</f>
        <v/>
      </c>
      <c r="B40">
        <f>RIGHT(A40,1)</f>
        <v/>
      </c>
      <c r="C40">
        <f>LEFT(A40,1)</f>
        <v/>
      </c>
      <c r="D40">
        <f>MID("申酉戌亥子丑寅卯辰巳午未",MOD(T40,12)+1,1)</f>
        <v/>
      </c>
      <c r="E40">
        <f>CHOOSE(MOD(T40,12)+1,"申","酉","戌","亥","子","丑","寅","卯","辰","巳","午","未")</f>
        <v/>
      </c>
      <c r="F40">
        <f>MID("子丑寅卯辰巳午未申酉戌亥",MOD(T40-4,12)+1,1)</f>
        <v/>
      </c>
      <c r="G40">
        <f>CHOOSE(MOD(T40-3,12),"子","丑","寅","卯","辰","巳","午","未","申","酉","戌","亥")</f>
        <v/>
      </c>
      <c r="H40">
        <f>CHOOSE(MOD(T40,12),"申","酉","戌","亥","子","丑","寅","卯","辰","巳","午","未")</f>
        <v/>
      </c>
      <c r="I40">
        <f>MID("子丑寅卯辰巳午未申酉戌亥",MOD(T40-3,12)+1,1)</f>
        <v/>
      </c>
      <c r="J40">
        <f>MID("子丑寅卯辰巳午未申酉戌亥",MOD(T40-4,12),1)</f>
        <v/>
      </c>
      <c r="K40">
        <f>MID("申酉戌亥子丑寅卯辰巳午未",MOD(YEAR(T40),12)+1,1)</f>
        <v/>
      </c>
      <c r="L40" t="inlineStr">
        <is>
          <t>-</t>
        </is>
      </c>
      <c r="M40" t="inlineStr">
        <is>
          <t>-</t>
        </is>
      </c>
      <c r="N40" t="inlineStr">
        <is>
          <t>-</t>
        </is>
      </c>
      <c r="O40">
        <f>MID("甲乙丙丁戊己庚辛壬癸",MOD(T40-4,10)+1,1)</f>
        <v/>
      </c>
      <c r="P40">
        <f>MID("庚辛壬癸甲乙丙丁戊己",MOD(T40,10)+1,1)</f>
        <v/>
      </c>
      <c r="Q40">
        <f>MID("甲乙丙丁戊己庚辛壬癸",MOD(T40-3,10)+1,1)</f>
        <v/>
      </c>
      <c r="R40">
        <f>CHOOSE(MOD(T40-3,10),"甲","乙","丙","丁","戊","己","庚","辛","壬","癸")</f>
        <v/>
      </c>
      <c r="S40">
        <f>MID("甲乙丙丁戊己庚辛壬癸",MOD(T40-4,10)+1,1)&amp;MID("子丑寅卯辰巳午未申酉戌亥",MOD(T40-4,12)+1,1)</f>
        <v/>
      </c>
      <c r="T40" t="n">
        <v>1910</v>
      </c>
      <c r="U40">
        <f>W40="未"</f>
        <v/>
      </c>
      <c r="V40" s="14" t="n">
        <v>46398</v>
      </c>
      <c r="W40">
        <f>MID("申酉戌亥子丑寅卯辰巳午未",MOD(V40,12)+1,1)</f>
        <v/>
      </c>
      <c r="X40">
        <f>Z40=RIGHT(INDEX('4_六十干支'!$B$5:$B$64,MOD(Y40+2018-1924,60)+1),1)</f>
        <v/>
      </c>
      <c r="Y40" t="n">
        <v>11</v>
      </c>
      <c r="Z40">
        <f>MID("申酉戌亥子丑寅卯辰巳午未",MOD(Y40,12)+1,1)</f>
        <v/>
      </c>
    </row>
    <row r="41">
      <c r="A41">
        <f>INDEX('4_六十干支'!$B$5:$B$64,MOD(T41-1924,60)+1)</f>
        <v/>
      </c>
      <c r="B41">
        <f>RIGHT(A41,1)</f>
        <v/>
      </c>
      <c r="C41">
        <f>LEFT(A41,1)</f>
        <v/>
      </c>
      <c r="D41">
        <f>MID("申酉戌亥子丑寅卯辰巳午未",MOD(T41,12)+1,1)</f>
        <v/>
      </c>
      <c r="E41">
        <f>CHOOSE(MOD(T41,12)+1,"申","酉","戌","亥","子","丑","寅","卯","辰","巳","午","未")</f>
        <v/>
      </c>
      <c r="F41">
        <f>MID("子丑寅卯辰巳午未申酉戌亥",MOD(T41-4,12)+1,1)</f>
        <v/>
      </c>
      <c r="G41">
        <f>CHOOSE(MOD(T41-3,12),"子","丑","寅","卯","辰","巳","午","未","申","酉","戌","亥")</f>
        <v/>
      </c>
      <c r="H41">
        <f>CHOOSE(MOD(T41,12),"申","酉","戌","亥","子","丑","寅","卯","辰","巳","午","未")</f>
        <v/>
      </c>
      <c r="I41">
        <f>MID("子丑寅卯辰巳午未申酉戌亥",MOD(T41-3,12)+1,1)</f>
        <v/>
      </c>
      <c r="J41">
        <f>MID("子丑寅卯辰巳午未申酉戌亥",MOD(T41-4,12),1)</f>
        <v/>
      </c>
      <c r="K41">
        <f>MID("申酉戌亥子丑寅卯辰巳午未",MOD(YEAR(T41),12)+1,1)</f>
        <v/>
      </c>
      <c r="L41" t="inlineStr">
        <is>
          <t>-</t>
        </is>
      </c>
      <c r="M41" t="inlineStr">
        <is>
          <t>-</t>
        </is>
      </c>
      <c r="N41" t="inlineStr">
        <is>
          <t>-</t>
        </is>
      </c>
      <c r="O41">
        <f>MID("甲乙丙丁戊己庚辛壬癸",MOD(T41-4,10)+1,1)</f>
        <v/>
      </c>
      <c r="P41">
        <f>MID("庚辛壬癸甲乙丙丁戊己",MOD(T41,10)+1,1)</f>
        <v/>
      </c>
      <c r="Q41">
        <f>MID("甲乙丙丁戊己庚辛壬癸",MOD(T41-3,10)+1,1)</f>
        <v/>
      </c>
      <c r="R41">
        <f>CHOOSE(MOD(T41-3,10),"甲","乙","丙","丁","戊","己","庚","辛","壬","癸")</f>
        <v/>
      </c>
      <c r="S41">
        <f>MID("甲乙丙丁戊己庚辛壬癸",MOD(T41-4,10)+1,1)&amp;MID("子丑寅卯辰巳午未申酉戌亥",MOD(T41-4,12)+1,1)</f>
        <v/>
      </c>
      <c r="T41" t="n">
        <v>1911</v>
      </c>
      <c r="U41">
        <f>W41="未"</f>
        <v/>
      </c>
      <c r="V41" s="14" t="n">
        <v>46399</v>
      </c>
      <c r="W41">
        <f>MID("申酉戌亥子丑寅卯辰巳午未",MOD(V41,12)+1,1)</f>
        <v/>
      </c>
      <c r="X41">
        <f>Z41=RIGHT(INDEX('4_六十干支'!$B$5:$B$64,MOD(Y41+2018-1924,60)+1),1)</f>
        <v/>
      </c>
      <c r="Y41" t="n">
        <v>12</v>
      </c>
      <c r="Z41">
        <f>MID("申酉戌亥子丑寅卯辰巳午未",MOD(Y41,12)+1,1)</f>
        <v/>
      </c>
    </row>
    <row r="42">
      <c r="A42">
        <f>INDEX('4_六十干支'!$B$5:$B$64,MOD(T42-1924,60)+1)</f>
        <v/>
      </c>
      <c r="B42">
        <f>RIGHT(A42,1)</f>
        <v/>
      </c>
      <c r="C42">
        <f>LEFT(A42,1)</f>
        <v/>
      </c>
      <c r="D42">
        <f>MID("申酉戌亥子丑寅卯辰巳午未",MOD(T42,12)+1,1)</f>
        <v/>
      </c>
      <c r="E42">
        <f>CHOOSE(MOD(T42,12)+1,"申","酉","戌","亥","子","丑","寅","卯","辰","巳","午","未")</f>
        <v/>
      </c>
      <c r="F42">
        <f>MID("子丑寅卯辰巳午未申酉戌亥",MOD(T42-4,12)+1,1)</f>
        <v/>
      </c>
      <c r="G42">
        <f>CHOOSE(MOD(T42-3,12),"子","丑","寅","卯","辰","巳","午","未","申","酉","戌","亥")</f>
        <v/>
      </c>
      <c r="H42">
        <f>CHOOSE(MOD(T42,12),"申","酉","戌","亥","子","丑","寅","卯","辰","巳","午","未")</f>
        <v/>
      </c>
      <c r="I42">
        <f>MID("子丑寅卯辰巳午未申酉戌亥",MOD(T42-3,12)+1,1)</f>
        <v/>
      </c>
      <c r="J42">
        <f>MID("子丑寅卯辰巳午未申酉戌亥",MOD(T42-4,12),1)</f>
        <v/>
      </c>
      <c r="K42">
        <f>MID("申酉戌亥子丑寅卯辰巳午未",MOD(YEAR(T42),12)+1,1)</f>
        <v/>
      </c>
      <c r="L42" t="inlineStr">
        <is>
          <t>-</t>
        </is>
      </c>
      <c r="M42" t="inlineStr">
        <is>
          <t>-</t>
        </is>
      </c>
      <c r="N42" t="inlineStr">
        <is>
          <t>-</t>
        </is>
      </c>
      <c r="O42">
        <f>MID("甲乙丙丁戊己庚辛壬癸",MOD(T42-4,10)+1,1)</f>
        <v/>
      </c>
      <c r="P42">
        <f>MID("庚辛壬癸甲乙丙丁戊己",MOD(T42,10)+1,1)</f>
        <v/>
      </c>
      <c r="Q42">
        <f>MID("甲乙丙丁戊己庚辛壬癸",MOD(T42-3,10)+1,1)</f>
        <v/>
      </c>
      <c r="R42">
        <f>CHOOSE(MOD(T42-3,10),"甲","乙","丙","丁","戊","己","庚","辛","壬","癸")</f>
        <v/>
      </c>
      <c r="S42">
        <f>MID("甲乙丙丁戊己庚辛壬癸",MOD(T42-4,10)+1,1)&amp;MID("子丑寅卯辰巳午未申酉戌亥",MOD(T42-4,12)+1,1)</f>
        <v/>
      </c>
      <c r="T42" t="n">
        <v>1912</v>
      </c>
      <c r="U42">
        <f>W42="未"</f>
        <v/>
      </c>
      <c r="V42" s="14" t="n">
        <v>46400</v>
      </c>
      <c r="W42">
        <f>MID("申酉戌亥子丑寅卯辰巳午未",MOD(V42,12)+1,1)</f>
        <v/>
      </c>
      <c r="X42">
        <f>Z42=RIGHT(INDEX('4_六十干支'!$B$5:$B$64,MOD(Y42+2018-1924,60)+1),1)</f>
        <v/>
      </c>
      <c r="Y42" t="n">
        <v>13</v>
      </c>
      <c r="Z42">
        <f>MID("申酉戌亥子丑寅卯辰巳午未",MOD(Y42,12)+1,1)</f>
        <v/>
      </c>
    </row>
    <row r="43">
      <c r="A43">
        <f>INDEX('4_六十干支'!$B$5:$B$64,MOD(T43-1924,60)+1)</f>
        <v/>
      </c>
      <c r="B43">
        <f>RIGHT(A43,1)</f>
        <v/>
      </c>
      <c r="C43">
        <f>LEFT(A43,1)</f>
        <v/>
      </c>
      <c r="D43">
        <f>MID("申酉戌亥子丑寅卯辰巳午未",MOD(T43,12)+1,1)</f>
        <v/>
      </c>
      <c r="E43">
        <f>CHOOSE(MOD(T43,12)+1,"申","酉","戌","亥","子","丑","寅","卯","辰","巳","午","未")</f>
        <v/>
      </c>
      <c r="F43">
        <f>MID("子丑寅卯辰巳午未申酉戌亥",MOD(T43-4,12)+1,1)</f>
        <v/>
      </c>
      <c r="G43">
        <f>CHOOSE(MOD(T43-3,12),"子","丑","寅","卯","辰","巳","午","未","申","酉","戌","亥")</f>
        <v/>
      </c>
      <c r="H43">
        <f>CHOOSE(MOD(T43,12),"申","酉","戌","亥","子","丑","寅","卯","辰","巳","午","未")</f>
        <v/>
      </c>
      <c r="I43">
        <f>MID("子丑寅卯辰巳午未申酉戌亥",MOD(T43-3,12)+1,1)</f>
        <v/>
      </c>
      <c r="J43">
        <f>MID("子丑寅卯辰巳午未申酉戌亥",MOD(T43-4,12),1)</f>
        <v/>
      </c>
      <c r="K43">
        <f>MID("申酉戌亥子丑寅卯辰巳午未",MOD(YEAR(T43),12)+1,1)</f>
        <v/>
      </c>
      <c r="L43" t="inlineStr">
        <is>
          <t>-</t>
        </is>
      </c>
      <c r="M43" t="inlineStr">
        <is>
          <t>-</t>
        </is>
      </c>
      <c r="N43" t="inlineStr">
        <is>
          <t>-</t>
        </is>
      </c>
      <c r="O43">
        <f>MID("甲乙丙丁戊己庚辛壬癸",MOD(T43-4,10)+1,1)</f>
        <v/>
      </c>
      <c r="P43">
        <f>MID("庚辛壬癸甲乙丙丁戊己",MOD(T43,10)+1,1)</f>
        <v/>
      </c>
      <c r="Q43">
        <f>MID("甲乙丙丁戊己庚辛壬癸",MOD(T43-3,10)+1,1)</f>
        <v/>
      </c>
      <c r="R43">
        <f>CHOOSE(MOD(T43-3,10),"甲","乙","丙","丁","戊","己","庚","辛","壬","癸")</f>
        <v/>
      </c>
      <c r="S43">
        <f>MID("甲乙丙丁戊己庚辛壬癸",MOD(T43-4,10)+1,1)&amp;MID("子丑寅卯辰巳午未申酉戌亥",MOD(T43-4,12)+1,1)</f>
        <v/>
      </c>
      <c r="T43" t="n">
        <v>1913</v>
      </c>
      <c r="U43">
        <f>W43="未"</f>
        <v/>
      </c>
      <c r="V43" s="14" t="n">
        <v>46401</v>
      </c>
      <c r="W43">
        <f>MID("申酉戌亥子丑寅卯辰巳午未",MOD(V43,12)+1,1)</f>
        <v/>
      </c>
      <c r="X43">
        <f>Z43=RIGHT(INDEX('4_六十干支'!$B$5:$B$64,MOD(Y43+2018-1924,60)+1),1)</f>
        <v/>
      </c>
      <c r="Y43" t="n">
        <v>14</v>
      </c>
      <c r="Z43">
        <f>MID("申酉戌亥子丑寅卯辰巳午未",MOD(Y43,12)+1,1)</f>
        <v/>
      </c>
    </row>
    <row r="44">
      <c r="A44">
        <f>INDEX('4_六十干支'!$B$5:$B$64,MOD(T44-1924,60)+1)</f>
        <v/>
      </c>
      <c r="B44">
        <f>RIGHT(A44,1)</f>
        <v/>
      </c>
      <c r="C44">
        <f>LEFT(A44,1)</f>
        <v/>
      </c>
      <c r="D44">
        <f>MID("申酉戌亥子丑寅卯辰巳午未",MOD(T44,12)+1,1)</f>
        <v/>
      </c>
      <c r="E44">
        <f>CHOOSE(MOD(T44,12)+1,"申","酉","戌","亥","子","丑","寅","卯","辰","巳","午","未")</f>
        <v/>
      </c>
      <c r="F44">
        <f>MID("子丑寅卯辰巳午未申酉戌亥",MOD(T44-4,12)+1,1)</f>
        <v/>
      </c>
      <c r="G44">
        <f>CHOOSE(MOD(T44-3,12),"子","丑","寅","卯","辰","巳","午","未","申","酉","戌","亥")</f>
        <v/>
      </c>
      <c r="H44">
        <f>CHOOSE(MOD(T44,12),"申","酉","戌","亥","子","丑","寅","卯","辰","巳","午","未")</f>
        <v/>
      </c>
      <c r="I44">
        <f>MID("子丑寅卯辰巳午未申酉戌亥",MOD(T44-3,12)+1,1)</f>
        <v/>
      </c>
      <c r="J44">
        <f>MID("子丑寅卯辰巳午未申酉戌亥",MOD(T44-4,12),1)</f>
        <v/>
      </c>
      <c r="K44">
        <f>MID("申酉戌亥子丑寅卯辰巳午未",MOD(YEAR(T44),12)+1,1)</f>
        <v/>
      </c>
      <c r="L44" t="inlineStr">
        <is>
          <t>-</t>
        </is>
      </c>
      <c r="M44" t="inlineStr">
        <is>
          <t>-</t>
        </is>
      </c>
      <c r="N44" t="inlineStr">
        <is>
          <t>-</t>
        </is>
      </c>
      <c r="O44">
        <f>MID("甲乙丙丁戊己庚辛壬癸",MOD(T44-4,10)+1,1)</f>
        <v/>
      </c>
      <c r="P44">
        <f>MID("庚辛壬癸甲乙丙丁戊己",MOD(T44,10)+1,1)</f>
        <v/>
      </c>
      <c r="Q44">
        <f>MID("甲乙丙丁戊己庚辛壬癸",MOD(T44-3,10)+1,1)</f>
        <v/>
      </c>
      <c r="R44">
        <f>CHOOSE(MOD(T44-3,10),"甲","乙","丙","丁","戊","己","庚","辛","壬","癸")</f>
        <v/>
      </c>
      <c r="S44">
        <f>MID("甲乙丙丁戊己庚辛壬癸",MOD(T44-4,10)+1,1)&amp;MID("子丑寅卯辰巳午未申酉戌亥",MOD(T44-4,12)+1,1)</f>
        <v/>
      </c>
      <c r="T44" t="n">
        <v>1914</v>
      </c>
      <c r="U44">
        <f>W44="未"</f>
        <v/>
      </c>
      <c r="V44" s="14" t="n">
        <v>46402</v>
      </c>
      <c r="W44">
        <f>MID("申酉戌亥子丑寅卯辰巳午未",MOD(V44,12)+1,1)</f>
        <v/>
      </c>
      <c r="X44">
        <f>Z44=RIGHT(INDEX('4_六十干支'!$B$5:$B$64,MOD(Y44+2018-1924,60)+1),1)</f>
        <v/>
      </c>
      <c r="Y44" t="n">
        <v>15</v>
      </c>
      <c r="Z44">
        <f>MID("申酉戌亥子丑寅卯辰巳午未",MOD(Y44,12)+1,1)</f>
        <v/>
      </c>
    </row>
    <row r="45">
      <c r="A45">
        <f>INDEX('4_六十干支'!$B$5:$B$64,MOD(T45-1924,60)+1)</f>
        <v/>
      </c>
      <c r="B45">
        <f>RIGHT(A45,1)</f>
        <v/>
      </c>
      <c r="C45">
        <f>LEFT(A45,1)</f>
        <v/>
      </c>
      <c r="D45">
        <f>MID("申酉戌亥子丑寅卯辰巳午未",MOD(T45,12)+1,1)</f>
        <v/>
      </c>
      <c r="E45">
        <f>CHOOSE(MOD(T45,12)+1,"申","酉","戌","亥","子","丑","寅","卯","辰","巳","午","未")</f>
        <v/>
      </c>
      <c r="F45">
        <f>MID("子丑寅卯辰巳午未申酉戌亥",MOD(T45-4,12)+1,1)</f>
        <v/>
      </c>
      <c r="G45">
        <f>CHOOSE(MOD(T45-3,12),"子","丑","寅","卯","辰","巳","午","未","申","酉","戌","亥")</f>
        <v/>
      </c>
      <c r="H45">
        <f>CHOOSE(MOD(T45,12),"申","酉","戌","亥","子","丑","寅","卯","辰","巳","午","未")</f>
        <v/>
      </c>
      <c r="I45">
        <f>MID("子丑寅卯辰巳午未申酉戌亥",MOD(T45-3,12)+1,1)</f>
        <v/>
      </c>
      <c r="J45">
        <f>MID("子丑寅卯辰巳午未申酉戌亥",MOD(T45-4,12),1)</f>
        <v/>
      </c>
      <c r="K45">
        <f>MID("申酉戌亥子丑寅卯辰巳午未",MOD(YEAR(T45),12)+1,1)</f>
        <v/>
      </c>
      <c r="L45" t="inlineStr">
        <is>
          <t>-</t>
        </is>
      </c>
      <c r="M45" t="inlineStr">
        <is>
          <t>-</t>
        </is>
      </c>
      <c r="N45" t="inlineStr">
        <is>
          <t>-</t>
        </is>
      </c>
      <c r="O45">
        <f>MID("甲乙丙丁戊己庚辛壬癸",MOD(T45-4,10)+1,1)</f>
        <v/>
      </c>
      <c r="P45">
        <f>MID("庚辛壬癸甲乙丙丁戊己",MOD(T45,10)+1,1)</f>
        <v/>
      </c>
      <c r="Q45">
        <f>MID("甲乙丙丁戊己庚辛壬癸",MOD(T45-3,10)+1,1)</f>
        <v/>
      </c>
      <c r="R45">
        <f>CHOOSE(MOD(T45-3,10),"甲","乙","丙","丁","戊","己","庚","辛","壬","癸")</f>
        <v/>
      </c>
      <c r="S45">
        <f>MID("甲乙丙丁戊己庚辛壬癸",MOD(T45-4,10)+1,1)&amp;MID("子丑寅卯辰巳午未申酉戌亥",MOD(T45-4,12)+1,1)</f>
        <v/>
      </c>
      <c r="T45" t="n">
        <v>1915</v>
      </c>
      <c r="U45">
        <f>W45="未"</f>
        <v/>
      </c>
      <c r="V45" s="14" t="n">
        <v>46403</v>
      </c>
      <c r="W45">
        <f>MID("申酉戌亥子丑寅卯辰巳午未",MOD(V45,12)+1,1)</f>
        <v/>
      </c>
      <c r="X45">
        <f>Z45=RIGHT(INDEX('4_六十干支'!$B$5:$B$64,MOD(Y45+2018-1924,60)+1),1)</f>
        <v/>
      </c>
      <c r="Y45" t="n">
        <v>16</v>
      </c>
      <c r="Z45">
        <f>MID("申酉戌亥子丑寅卯辰巳午未",MOD(Y45,12)+1,1)</f>
        <v/>
      </c>
    </row>
    <row r="46">
      <c r="A46">
        <f>INDEX('4_六十干支'!$B$5:$B$64,MOD(T46-1924,60)+1)</f>
        <v/>
      </c>
      <c r="B46">
        <f>RIGHT(A46,1)</f>
        <v/>
      </c>
      <c r="C46">
        <f>LEFT(A46,1)</f>
        <v/>
      </c>
      <c r="D46">
        <f>MID("申酉戌亥子丑寅卯辰巳午未",MOD(T46,12)+1,1)</f>
        <v/>
      </c>
      <c r="E46">
        <f>CHOOSE(MOD(T46,12)+1,"申","酉","戌","亥","子","丑","寅","卯","辰","巳","午","未")</f>
        <v/>
      </c>
      <c r="F46">
        <f>MID("子丑寅卯辰巳午未申酉戌亥",MOD(T46-4,12)+1,1)</f>
        <v/>
      </c>
      <c r="G46">
        <f>CHOOSE(MOD(T46-3,12),"子","丑","寅","卯","辰","巳","午","未","申","酉","戌","亥")</f>
        <v/>
      </c>
      <c r="H46">
        <f>CHOOSE(MOD(T46,12),"申","酉","戌","亥","子","丑","寅","卯","辰","巳","午","未")</f>
        <v/>
      </c>
      <c r="I46">
        <f>MID("子丑寅卯辰巳午未申酉戌亥",MOD(T46-3,12)+1,1)</f>
        <v/>
      </c>
      <c r="J46">
        <f>MID("子丑寅卯辰巳午未申酉戌亥",MOD(T46-4,12),1)</f>
        <v/>
      </c>
      <c r="K46">
        <f>MID("申酉戌亥子丑寅卯辰巳午未",MOD(YEAR(T46),12)+1,1)</f>
        <v/>
      </c>
      <c r="L46" t="inlineStr">
        <is>
          <t>-</t>
        </is>
      </c>
      <c r="M46" t="inlineStr">
        <is>
          <t>-</t>
        </is>
      </c>
      <c r="N46" t="inlineStr">
        <is>
          <t>-</t>
        </is>
      </c>
      <c r="O46">
        <f>MID("甲乙丙丁戊己庚辛壬癸",MOD(T46-4,10)+1,1)</f>
        <v/>
      </c>
      <c r="P46">
        <f>MID("庚辛壬癸甲乙丙丁戊己",MOD(T46,10)+1,1)</f>
        <v/>
      </c>
      <c r="Q46">
        <f>MID("甲乙丙丁戊己庚辛壬癸",MOD(T46-3,10)+1,1)</f>
        <v/>
      </c>
      <c r="R46">
        <f>CHOOSE(MOD(T46-3,10),"甲","乙","丙","丁","戊","己","庚","辛","壬","癸")</f>
        <v/>
      </c>
      <c r="S46">
        <f>MID("甲乙丙丁戊己庚辛壬癸",MOD(T46-4,10)+1,1)&amp;MID("子丑寅卯辰巳午未申酉戌亥",MOD(T46-4,12)+1,1)</f>
        <v/>
      </c>
      <c r="T46" t="n">
        <v>1916</v>
      </c>
      <c r="U46">
        <f>W46="未"</f>
        <v/>
      </c>
      <c r="V46" s="14" t="n">
        <v>46404</v>
      </c>
      <c r="W46">
        <f>MID("申酉戌亥子丑寅卯辰巳午未",MOD(V46,12)+1,1)</f>
        <v/>
      </c>
      <c r="X46">
        <f>Z46=RIGHT(INDEX('4_六十干支'!$B$5:$B$64,MOD(Y46+2018-1924,60)+1),1)</f>
        <v/>
      </c>
      <c r="Y46" t="n">
        <v>17</v>
      </c>
      <c r="Z46">
        <f>MID("申酉戌亥子丑寅卯辰巳午未",MOD(Y46,12)+1,1)</f>
        <v/>
      </c>
    </row>
    <row r="47">
      <c r="A47">
        <f>INDEX('4_六十干支'!$B$5:$B$64,MOD(T47-1924,60)+1)</f>
        <v/>
      </c>
      <c r="B47">
        <f>RIGHT(A47,1)</f>
        <v/>
      </c>
      <c r="C47">
        <f>LEFT(A47,1)</f>
        <v/>
      </c>
      <c r="D47">
        <f>MID("申酉戌亥子丑寅卯辰巳午未",MOD(T47,12)+1,1)</f>
        <v/>
      </c>
      <c r="E47">
        <f>CHOOSE(MOD(T47,12)+1,"申","酉","戌","亥","子","丑","寅","卯","辰","巳","午","未")</f>
        <v/>
      </c>
      <c r="F47">
        <f>MID("子丑寅卯辰巳午未申酉戌亥",MOD(T47-4,12)+1,1)</f>
        <v/>
      </c>
      <c r="G47">
        <f>CHOOSE(MOD(T47-3,12),"子","丑","寅","卯","辰","巳","午","未","申","酉","戌","亥")</f>
        <v/>
      </c>
      <c r="H47">
        <f>CHOOSE(MOD(T47,12),"申","酉","戌","亥","子","丑","寅","卯","辰","巳","午","未")</f>
        <v/>
      </c>
      <c r="I47">
        <f>MID("子丑寅卯辰巳午未申酉戌亥",MOD(T47-3,12)+1,1)</f>
        <v/>
      </c>
      <c r="J47">
        <f>MID("子丑寅卯辰巳午未申酉戌亥",MOD(T47-4,12),1)</f>
        <v/>
      </c>
      <c r="K47">
        <f>MID("申酉戌亥子丑寅卯辰巳午未",MOD(YEAR(T47),12)+1,1)</f>
        <v/>
      </c>
      <c r="L47" t="inlineStr">
        <is>
          <t>-</t>
        </is>
      </c>
      <c r="M47" t="inlineStr">
        <is>
          <t>-</t>
        </is>
      </c>
      <c r="N47" t="inlineStr">
        <is>
          <t>-</t>
        </is>
      </c>
      <c r="O47">
        <f>MID("甲乙丙丁戊己庚辛壬癸",MOD(T47-4,10)+1,1)</f>
        <v/>
      </c>
      <c r="P47">
        <f>MID("庚辛壬癸甲乙丙丁戊己",MOD(T47,10)+1,1)</f>
        <v/>
      </c>
      <c r="Q47">
        <f>MID("甲乙丙丁戊己庚辛壬癸",MOD(T47-3,10)+1,1)</f>
        <v/>
      </c>
      <c r="R47">
        <f>CHOOSE(MOD(T47-3,10),"甲","乙","丙","丁","戊","己","庚","辛","壬","癸")</f>
        <v/>
      </c>
      <c r="S47">
        <f>MID("甲乙丙丁戊己庚辛壬癸",MOD(T47-4,10)+1,1)&amp;MID("子丑寅卯辰巳午未申酉戌亥",MOD(T47-4,12)+1,1)</f>
        <v/>
      </c>
      <c r="T47" t="n">
        <v>1917</v>
      </c>
      <c r="U47">
        <f>W47="未"</f>
        <v/>
      </c>
      <c r="V47" s="14" t="n">
        <v>46405</v>
      </c>
      <c r="W47">
        <f>MID("申酉戌亥子丑寅卯辰巳午未",MOD(V47,12)+1,1)</f>
        <v/>
      </c>
      <c r="X47">
        <f>Z47=RIGHT(INDEX('4_六十干支'!$B$5:$B$64,MOD(Y47+2018-1924,60)+1),1)</f>
        <v/>
      </c>
      <c r="Y47" t="n">
        <v>18</v>
      </c>
      <c r="Z47">
        <f>MID("申酉戌亥子丑寅卯辰巳午未",MOD(Y47,12)+1,1)</f>
        <v/>
      </c>
    </row>
    <row r="48">
      <c r="A48">
        <f>INDEX('4_六十干支'!$B$5:$B$64,MOD(T48-1924,60)+1)</f>
        <v/>
      </c>
      <c r="B48">
        <f>RIGHT(A48,1)</f>
        <v/>
      </c>
      <c r="C48">
        <f>LEFT(A48,1)</f>
        <v/>
      </c>
      <c r="D48">
        <f>MID("申酉戌亥子丑寅卯辰巳午未",MOD(T48,12)+1,1)</f>
        <v/>
      </c>
      <c r="E48">
        <f>CHOOSE(MOD(T48,12)+1,"申","酉","戌","亥","子","丑","寅","卯","辰","巳","午","未")</f>
        <v/>
      </c>
      <c r="F48">
        <f>MID("子丑寅卯辰巳午未申酉戌亥",MOD(T48-4,12)+1,1)</f>
        <v/>
      </c>
      <c r="G48">
        <f>CHOOSE(MOD(T48-3,12),"子","丑","寅","卯","辰","巳","午","未","申","酉","戌","亥")</f>
        <v/>
      </c>
      <c r="H48">
        <f>CHOOSE(MOD(T48,12),"申","酉","戌","亥","子","丑","寅","卯","辰","巳","午","未")</f>
        <v/>
      </c>
      <c r="I48">
        <f>MID("子丑寅卯辰巳午未申酉戌亥",MOD(T48-3,12)+1,1)</f>
        <v/>
      </c>
      <c r="J48">
        <f>MID("子丑寅卯辰巳午未申酉戌亥",MOD(T48-4,12),1)</f>
        <v/>
      </c>
      <c r="K48">
        <f>MID("申酉戌亥子丑寅卯辰巳午未",MOD(YEAR(T48),12)+1,1)</f>
        <v/>
      </c>
      <c r="L48" t="inlineStr">
        <is>
          <t>-</t>
        </is>
      </c>
      <c r="M48" t="inlineStr">
        <is>
          <t>-</t>
        </is>
      </c>
      <c r="N48" t="inlineStr">
        <is>
          <t>-</t>
        </is>
      </c>
      <c r="O48">
        <f>MID("甲乙丙丁戊己庚辛壬癸",MOD(T48-4,10)+1,1)</f>
        <v/>
      </c>
      <c r="P48">
        <f>MID("庚辛壬癸甲乙丙丁戊己",MOD(T48,10)+1,1)</f>
        <v/>
      </c>
      <c r="Q48">
        <f>MID("甲乙丙丁戊己庚辛壬癸",MOD(T48-3,10)+1,1)</f>
        <v/>
      </c>
      <c r="R48">
        <f>CHOOSE(MOD(T48-3,10),"甲","乙","丙","丁","戊","己","庚","辛","壬","癸")</f>
        <v/>
      </c>
      <c r="S48">
        <f>MID("甲乙丙丁戊己庚辛壬癸",MOD(T48-4,10)+1,1)&amp;MID("子丑寅卯辰巳午未申酉戌亥",MOD(T48-4,12)+1,1)</f>
        <v/>
      </c>
      <c r="T48" t="n">
        <v>1918</v>
      </c>
      <c r="U48">
        <f>W48="未"</f>
        <v/>
      </c>
      <c r="V48" s="14" t="n">
        <v>46406</v>
      </c>
      <c r="W48">
        <f>MID("申酉戌亥子丑寅卯辰巳午未",MOD(V48,12)+1,1)</f>
        <v/>
      </c>
      <c r="X48">
        <f>Z48=RIGHT(INDEX('4_六十干支'!$B$5:$B$64,MOD(Y48+2018-1924,60)+1),1)</f>
        <v/>
      </c>
      <c r="Y48" t="n">
        <v>19</v>
      </c>
      <c r="Z48">
        <f>MID("申酉戌亥子丑寅卯辰巳午未",MOD(Y48,12)+1,1)</f>
        <v/>
      </c>
    </row>
    <row r="49">
      <c r="A49">
        <f>INDEX('4_六十干支'!$B$5:$B$64,MOD(T49-1924,60)+1)</f>
        <v/>
      </c>
      <c r="B49">
        <f>RIGHT(A49,1)</f>
        <v/>
      </c>
      <c r="C49">
        <f>LEFT(A49,1)</f>
        <v/>
      </c>
      <c r="D49">
        <f>MID("申酉戌亥子丑寅卯辰巳午未",MOD(T49,12)+1,1)</f>
        <v/>
      </c>
      <c r="E49">
        <f>CHOOSE(MOD(T49,12)+1,"申","酉","戌","亥","子","丑","寅","卯","辰","巳","午","未")</f>
        <v/>
      </c>
      <c r="F49">
        <f>MID("子丑寅卯辰巳午未申酉戌亥",MOD(T49-4,12)+1,1)</f>
        <v/>
      </c>
      <c r="G49">
        <f>CHOOSE(MOD(T49-3,12),"子","丑","寅","卯","辰","巳","午","未","申","酉","戌","亥")</f>
        <v/>
      </c>
      <c r="H49">
        <f>CHOOSE(MOD(T49,12),"申","酉","戌","亥","子","丑","寅","卯","辰","巳","午","未")</f>
        <v/>
      </c>
      <c r="I49">
        <f>MID("子丑寅卯辰巳午未申酉戌亥",MOD(T49-3,12)+1,1)</f>
        <v/>
      </c>
      <c r="J49">
        <f>MID("子丑寅卯辰巳午未申酉戌亥",MOD(T49-4,12),1)</f>
        <v/>
      </c>
      <c r="K49">
        <f>MID("申酉戌亥子丑寅卯辰巳午未",MOD(YEAR(T49),12)+1,1)</f>
        <v/>
      </c>
      <c r="L49" t="inlineStr">
        <is>
          <t>-</t>
        </is>
      </c>
      <c r="M49" t="inlineStr">
        <is>
          <t>-</t>
        </is>
      </c>
      <c r="N49" t="inlineStr">
        <is>
          <t>-</t>
        </is>
      </c>
      <c r="O49">
        <f>MID("甲乙丙丁戊己庚辛壬癸",MOD(T49-4,10)+1,1)</f>
        <v/>
      </c>
      <c r="P49">
        <f>MID("庚辛壬癸甲乙丙丁戊己",MOD(T49,10)+1,1)</f>
        <v/>
      </c>
      <c r="Q49">
        <f>MID("甲乙丙丁戊己庚辛壬癸",MOD(T49-3,10)+1,1)</f>
        <v/>
      </c>
      <c r="R49">
        <f>CHOOSE(MOD(T49-3,10),"甲","乙","丙","丁","戊","己","庚","辛","壬","癸")</f>
        <v/>
      </c>
      <c r="S49">
        <f>MID("甲乙丙丁戊己庚辛壬癸",MOD(T49-4,10)+1,1)&amp;MID("子丑寅卯辰巳午未申酉戌亥",MOD(T49-4,12)+1,1)</f>
        <v/>
      </c>
      <c r="T49" t="n">
        <v>1919</v>
      </c>
      <c r="U49">
        <f>W49="未"</f>
        <v/>
      </c>
      <c r="V49" s="14" t="n">
        <v>46407</v>
      </c>
      <c r="W49">
        <f>MID("申酉戌亥子丑寅卯辰巳午未",MOD(V49,12)+1,1)</f>
        <v/>
      </c>
      <c r="X49">
        <f>Z49=RIGHT(INDEX('4_六十干支'!$B$5:$B$64,MOD(Y49+2018-1924,60)+1),1)</f>
        <v/>
      </c>
      <c r="Y49" t="n">
        <v>20</v>
      </c>
      <c r="Z49">
        <f>MID("申酉戌亥子丑寅卯辰巳午未",MOD(Y49,12)+1,1)</f>
        <v/>
      </c>
    </row>
    <row r="50">
      <c r="A50">
        <f>INDEX('4_六十干支'!$B$5:$B$64,MOD(T50-1924,60)+1)</f>
        <v/>
      </c>
      <c r="B50">
        <f>RIGHT(A50,1)</f>
        <v/>
      </c>
      <c r="C50">
        <f>LEFT(A50,1)</f>
        <v/>
      </c>
      <c r="D50">
        <f>MID("申酉戌亥子丑寅卯辰巳午未",MOD(T50,12)+1,1)</f>
        <v/>
      </c>
      <c r="E50">
        <f>CHOOSE(MOD(T50,12)+1,"申","酉","戌","亥","子","丑","寅","卯","辰","巳","午","未")</f>
        <v/>
      </c>
      <c r="F50">
        <f>MID("子丑寅卯辰巳午未申酉戌亥",MOD(T50-4,12)+1,1)</f>
        <v/>
      </c>
      <c r="G50">
        <f>CHOOSE(MOD(T50-3,12),"子","丑","寅","卯","辰","巳","午","未","申","酉","戌","亥")</f>
        <v/>
      </c>
      <c r="H50">
        <f>CHOOSE(MOD(T50,12),"申","酉","戌","亥","子","丑","寅","卯","辰","巳","午","未")</f>
        <v/>
      </c>
      <c r="I50">
        <f>MID("子丑寅卯辰巳午未申酉戌亥",MOD(T50-3,12)+1,1)</f>
        <v/>
      </c>
      <c r="J50">
        <f>MID("子丑寅卯辰巳午未申酉戌亥",MOD(T50-4,12),1)</f>
        <v/>
      </c>
      <c r="K50">
        <f>MID("申酉戌亥子丑寅卯辰巳午未",MOD(YEAR(T50),12)+1,1)</f>
        <v/>
      </c>
      <c r="L50" t="inlineStr">
        <is>
          <t>-</t>
        </is>
      </c>
      <c r="M50" t="inlineStr">
        <is>
          <t>-</t>
        </is>
      </c>
      <c r="N50" t="inlineStr">
        <is>
          <t>-</t>
        </is>
      </c>
      <c r="O50">
        <f>MID("甲乙丙丁戊己庚辛壬癸",MOD(T50-4,10)+1,1)</f>
        <v/>
      </c>
      <c r="P50">
        <f>MID("庚辛壬癸甲乙丙丁戊己",MOD(T50,10)+1,1)</f>
        <v/>
      </c>
      <c r="Q50">
        <f>MID("甲乙丙丁戊己庚辛壬癸",MOD(T50-3,10)+1,1)</f>
        <v/>
      </c>
      <c r="R50">
        <f>CHOOSE(MOD(T50-3,10),"甲","乙","丙","丁","戊","己","庚","辛","壬","癸")</f>
        <v/>
      </c>
      <c r="S50">
        <f>MID("甲乙丙丁戊己庚辛壬癸",MOD(T50-4,10)+1,1)&amp;MID("子丑寅卯辰巳午未申酉戌亥",MOD(T50-4,12)+1,1)</f>
        <v/>
      </c>
      <c r="T50" t="n">
        <v>1920</v>
      </c>
      <c r="U50">
        <f>W50="未"</f>
        <v/>
      </c>
      <c r="V50" s="14" t="n">
        <v>46408</v>
      </c>
      <c r="W50">
        <f>MID("申酉戌亥子丑寅卯辰巳午未",MOD(V50,12)+1,1)</f>
        <v/>
      </c>
      <c r="X50">
        <f>Z50=RIGHT(INDEX('4_六十干支'!$B$5:$B$64,MOD(Y50+2018-1924,60)+1),1)</f>
        <v/>
      </c>
      <c r="Y50" t="n">
        <v>21</v>
      </c>
      <c r="Z50">
        <f>MID("申酉戌亥子丑寅卯辰巳午未",MOD(Y50,12)+1,1)</f>
        <v/>
      </c>
    </row>
    <row r="51">
      <c r="A51">
        <f>INDEX('4_六十干支'!$B$5:$B$64,MOD(T51-1924,60)+1)</f>
        <v/>
      </c>
      <c r="B51">
        <f>RIGHT(A51,1)</f>
        <v/>
      </c>
      <c r="C51">
        <f>LEFT(A51,1)</f>
        <v/>
      </c>
      <c r="D51">
        <f>MID("申酉戌亥子丑寅卯辰巳午未",MOD(T51,12)+1,1)</f>
        <v/>
      </c>
      <c r="E51">
        <f>CHOOSE(MOD(T51,12)+1,"申","酉","戌","亥","子","丑","寅","卯","辰","巳","午","未")</f>
        <v/>
      </c>
      <c r="F51">
        <f>MID("子丑寅卯辰巳午未申酉戌亥",MOD(T51-4,12)+1,1)</f>
        <v/>
      </c>
      <c r="G51">
        <f>CHOOSE(MOD(T51-3,12),"子","丑","寅","卯","辰","巳","午","未","申","酉","戌","亥")</f>
        <v/>
      </c>
      <c r="H51">
        <f>CHOOSE(MOD(T51,12),"申","酉","戌","亥","子","丑","寅","卯","辰","巳","午","未")</f>
        <v/>
      </c>
      <c r="I51">
        <f>MID("子丑寅卯辰巳午未申酉戌亥",MOD(T51-3,12)+1,1)</f>
        <v/>
      </c>
      <c r="J51">
        <f>MID("子丑寅卯辰巳午未申酉戌亥",MOD(T51-4,12),1)</f>
        <v/>
      </c>
      <c r="K51">
        <f>MID("申酉戌亥子丑寅卯辰巳午未",MOD(YEAR(T51),12)+1,1)</f>
        <v/>
      </c>
      <c r="L51" t="inlineStr">
        <is>
          <t>-</t>
        </is>
      </c>
      <c r="M51" t="inlineStr">
        <is>
          <t>-</t>
        </is>
      </c>
      <c r="N51" t="inlineStr">
        <is>
          <t>-</t>
        </is>
      </c>
      <c r="O51">
        <f>MID("甲乙丙丁戊己庚辛壬癸",MOD(T51-4,10)+1,1)</f>
        <v/>
      </c>
      <c r="P51">
        <f>MID("庚辛壬癸甲乙丙丁戊己",MOD(T51,10)+1,1)</f>
        <v/>
      </c>
      <c r="Q51">
        <f>MID("甲乙丙丁戊己庚辛壬癸",MOD(T51-3,10)+1,1)</f>
        <v/>
      </c>
      <c r="R51">
        <f>CHOOSE(MOD(T51-3,10),"甲","乙","丙","丁","戊","己","庚","辛","壬","癸")</f>
        <v/>
      </c>
      <c r="S51">
        <f>MID("甲乙丙丁戊己庚辛壬癸",MOD(T51-4,10)+1,1)&amp;MID("子丑寅卯辰巳午未申酉戌亥",MOD(T51-4,12)+1,1)</f>
        <v/>
      </c>
      <c r="T51" t="n">
        <v>1921</v>
      </c>
      <c r="U51">
        <f>W51="未"</f>
        <v/>
      </c>
      <c r="V51" s="14" t="n">
        <v>46409</v>
      </c>
      <c r="W51">
        <f>MID("申酉戌亥子丑寅卯辰巳午未",MOD(V51,12)+1,1)</f>
        <v/>
      </c>
      <c r="X51">
        <f>Z51=RIGHT(INDEX('4_六十干支'!$B$5:$B$64,MOD(Y51+2018-1924,60)+1),1)</f>
        <v/>
      </c>
      <c r="Y51" t="n">
        <v>22</v>
      </c>
      <c r="Z51">
        <f>MID("申酉戌亥子丑寅卯辰巳午未",MOD(Y51,12)+1,1)</f>
        <v/>
      </c>
    </row>
    <row r="52">
      <c r="A52">
        <f>INDEX('4_六十干支'!$B$5:$B$64,MOD(T52-1924,60)+1)</f>
        <v/>
      </c>
      <c r="B52">
        <f>RIGHT(A52,1)</f>
        <v/>
      </c>
      <c r="C52">
        <f>LEFT(A52,1)</f>
        <v/>
      </c>
      <c r="D52">
        <f>MID("申酉戌亥子丑寅卯辰巳午未",MOD(T52,12)+1,1)</f>
        <v/>
      </c>
      <c r="E52">
        <f>CHOOSE(MOD(T52,12)+1,"申","酉","戌","亥","子","丑","寅","卯","辰","巳","午","未")</f>
        <v/>
      </c>
      <c r="F52">
        <f>MID("子丑寅卯辰巳午未申酉戌亥",MOD(T52-4,12)+1,1)</f>
        <v/>
      </c>
      <c r="G52">
        <f>CHOOSE(MOD(T52-3,12),"子","丑","寅","卯","辰","巳","午","未","申","酉","戌","亥")</f>
        <v/>
      </c>
      <c r="H52">
        <f>CHOOSE(MOD(T52,12),"申","酉","戌","亥","子","丑","寅","卯","辰","巳","午","未")</f>
        <v/>
      </c>
      <c r="I52">
        <f>MID("子丑寅卯辰巳午未申酉戌亥",MOD(T52-3,12)+1,1)</f>
        <v/>
      </c>
      <c r="J52">
        <f>MID("子丑寅卯辰巳午未申酉戌亥",MOD(T52-4,12),1)</f>
        <v/>
      </c>
      <c r="K52">
        <f>MID("申酉戌亥子丑寅卯辰巳午未",MOD(YEAR(T52),12)+1,1)</f>
        <v/>
      </c>
      <c r="L52" t="inlineStr">
        <is>
          <t>-</t>
        </is>
      </c>
      <c r="M52" t="inlineStr">
        <is>
          <t>-</t>
        </is>
      </c>
      <c r="N52" t="inlineStr">
        <is>
          <t>-</t>
        </is>
      </c>
      <c r="O52">
        <f>MID("甲乙丙丁戊己庚辛壬癸",MOD(T52-4,10)+1,1)</f>
        <v/>
      </c>
      <c r="P52">
        <f>MID("庚辛壬癸甲乙丙丁戊己",MOD(T52,10)+1,1)</f>
        <v/>
      </c>
      <c r="Q52">
        <f>MID("甲乙丙丁戊己庚辛壬癸",MOD(T52-3,10)+1,1)</f>
        <v/>
      </c>
      <c r="R52">
        <f>CHOOSE(MOD(T52-3,10),"甲","乙","丙","丁","戊","己","庚","辛","壬","癸")</f>
        <v/>
      </c>
      <c r="S52">
        <f>MID("甲乙丙丁戊己庚辛壬癸",MOD(T52-4,10)+1,1)&amp;MID("子丑寅卯辰巳午未申酉戌亥",MOD(T52-4,12)+1,1)</f>
        <v/>
      </c>
      <c r="T52" t="n">
        <v>1922</v>
      </c>
      <c r="U52">
        <f>W52="未"</f>
        <v/>
      </c>
      <c r="V52" s="14" t="n">
        <v>46410</v>
      </c>
      <c r="W52">
        <f>MID("申酉戌亥子丑寅卯辰巳午未",MOD(V52,12)+1,1)</f>
        <v/>
      </c>
      <c r="X52">
        <f>Z52=RIGHT(INDEX('4_六十干支'!$B$5:$B$64,MOD(Y52+2018-1924,60)+1),1)</f>
        <v/>
      </c>
      <c r="Y52" t="n">
        <v>23</v>
      </c>
      <c r="Z52">
        <f>MID("申酉戌亥子丑寅卯辰巳午未",MOD(Y52,12)+1,1)</f>
        <v/>
      </c>
    </row>
    <row r="53">
      <c r="A53">
        <f>INDEX('4_六十干支'!$B$5:$B$64,MOD(T53-1924,60)+1)</f>
        <v/>
      </c>
      <c r="B53">
        <f>RIGHT(A53,1)</f>
        <v/>
      </c>
      <c r="C53">
        <f>LEFT(A53,1)</f>
        <v/>
      </c>
      <c r="D53">
        <f>MID("申酉戌亥子丑寅卯辰巳午未",MOD(T53,12)+1,1)</f>
        <v/>
      </c>
      <c r="E53">
        <f>CHOOSE(MOD(T53,12)+1,"申","酉","戌","亥","子","丑","寅","卯","辰","巳","午","未")</f>
        <v/>
      </c>
      <c r="F53">
        <f>MID("子丑寅卯辰巳午未申酉戌亥",MOD(T53-4,12)+1,1)</f>
        <v/>
      </c>
      <c r="G53">
        <f>CHOOSE(MOD(T53-3,12),"子","丑","寅","卯","辰","巳","午","未","申","酉","戌","亥")</f>
        <v/>
      </c>
      <c r="H53">
        <f>CHOOSE(MOD(T53,12),"申","酉","戌","亥","子","丑","寅","卯","辰","巳","午","未")</f>
        <v/>
      </c>
      <c r="I53">
        <f>MID("子丑寅卯辰巳午未申酉戌亥",MOD(T53-3,12)+1,1)</f>
        <v/>
      </c>
      <c r="J53">
        <f>MID("子丑寅卯辰巳午未申酉戌亥",MOD(T53-4,12),1)</f>
        <v/>
      </c>
      <c r="K53">
        <f>MID("申酉戌亥子丑寅卯辰巳午未",MOD(YEAR(T53),12)+1,1)</f>
        <v/>
      </c>
      <c r="L53" t="inlineStr">
        <is>
          <t>-</t>
        </is>
      </c>
      <c r="M53" t="inlineStr">
        <is>
          <t>-</t>
        </is>
      </c>
      <c r="N53" t="inlineStr">
        <is>
          <t>-</t>
        </is>
      </c>
      <c r="O53">
        <f>MID("甲乙丙丁戊己庚辛壬癸",MOD(T53-4,10)+1,1)</f>
        <v/>
      </c>
      <c r="P53">
        <f>MID("庚辛壬癸甲乙丙丁戊己",MOD(T53,10)+1,1)</f>
        <v/>
      </c>
      <c r="Q53">
        <f>MID("甲乙丙丁戊己庚辛壬癸",MOD(T53-3,10)+1,1)</f>
        <v/>
      </c>
      <c r="R53">
        <f>CHOOSE(MOD(T53-3,10),"甲","乙","丙","丁","戊","己","庚","辛","壬","癸")</f>
        <v/>
      </c>
      <c r="S53">
        <f>MID("甲乙丙丁戊己庚辛壬癸",MOD(T53-4,10)+1,1)&amp;MID("子丑寅卯辰巳午未申酉戌亥",MOD(T53-4,12)+1,1)</f>
        <v/>
      </c>
      <c r="T53" t="n">
        <v>1923</v>
      </c>
      <c r="U53">
        <f>W53="未"</f>
        <v/>
      </c>
      <c r="V53" s="14" t="n">
        <v>46411</v>
      </c>
      <c r="W53">
        <f>MID("申酉戌亥子丑寅卯辰巳午未",MOD(V53,12)+1,1)</f>
        <v/>
      </c>
      <c r="X53">
        <f>Z53=RIGHT(INDEX('4_六十干支'!$B$5:$B$64,MOD(Y53+2018-1924,60)+1),1)</f>
        <v/>
      </c>
      <c r="Y53" t="n">
        <v>24</v>
      </c>
      <c r="Z53">
        <f>MID("申酉戌亥子丑寅卯辰巳午未",MOD(Y53,12)+1,1)</f>
        <v/>
      </c>
    </row>
    <row r="54">
      <c r="A54">
        <f>INDEX('4_六十干支'!$B$5:$B$64,MOD(T54-1924,60)+1)</f>
        <v/>
      </c>
      <c r="B54">
        <f>RIGHT(A54,1)</f>
        <v/>
      </c>
      <c r="C54">
        <f>LEFT(A54,1)</f>
        <v/>
      </c>
      <c r="D54">
        <f>MID("申酉戌亥子丑寅卯辰巳午未",MOD(T54,12)+1,1)</f>
        <v/>
      </c>
      <c r="E54">
        <f>CHOOSE(MOD(T54,12)+1,"申","酉","戌","亥","子","丑","寅","卯","辰","巳","午","未")</f>
        <v/>
      </c>
      <c r="F54">
        <f>MID("子丑寅卯辰巳午未申酉戌亥",MOD(T54-4,12)+1,1)</f>
        <v/>
      </c>
      <c r="G54">
        <f>CHOOSE(MOD(T54-3,12),"子","丑","寅","卯","辰","巳","午","未","申","酉","戌","亥")</f>
        <v/>
      </c>
      <c r="H54">
        <f>CHOOSE(MOD(T54,12),"申","酉","戌","亥","子","丑","寅","卯","辰","巳","午","未")</f>
        <v/>
      </c>
      <c r="I54">
        <f>MID("子丑寅卯辰巳午未申酉戌亥",MOD(T54-3,12)+1,1)</f>
        <v/>
      </c>
      <c r="J54">
        <f>MID("子丑寅卯辰巳午未申酉戌亥",MOD(T54-4,12),1)</f>
        <v/>
      </c>
      <c r="K54">
        <f>MID("申酉戌亥子丑寅卯辰巳午未",MOD(YEAR(T54),12)+1,1)</f>
        <v/>
      </c>
      <c r="L54" t="inlineStr">
        <is>
          <t>-</t>
        </is>
      </c>
      <c r="M54" t="inlineStr">
        <is>
          <t>-</t>
        </is>
      </c>
      <c r="N54" t="inlineStr">
        <is>
          <t>-</t>
        </is>
      </c>
      <c r="O54">
        <f>MID("甲乙丙丁戊己庚辛壬癸",MOD(T54-4,10)+1,1)</f>
        <v/>
      </c>
      <c r="P54">
        <f>MID("庚辛壬癸甲乙丙丁戊己",MOD(T54,10)+1,1)</f>
        <v/>
      </c>
      <c r="Q54">
        <f>MID("甲乙丙丁戊己庚辛壬癸",MOD(T54-3,10)+1,1)</f>
        <v/>
      </c>
      <c r="R54">
        <f>CHOOSE(MOD(T54-3,10),"甲","乙","丙","丁","戊","己","庚","辛","壬","癸")</f>
        <v/>
      </c>
      <c r="S54">
        <f>MID("甲乙丙丁戊己庚辛壬癸",MOD(T54-4,10)+1,1)&amp;MID("子丑寅卯辰巳午未申酉戌亥",MOD(T54-4,12)+1,1)</f>
        <v/>
      </c>
      <c r="T54" t="n">
        <v>1924</v>
      </c>
      <c r="U54">
        <f>W54="未"</f>
        <v/>
      </c>
      <c r="V54" s="14" t="n">
        <v>46412</v>
      </c>
      <c r="W54">
        <f>MID("申酉戌亥子丑寅卯辰巳午未",MOD(V54,12)+1,1)</f>
        <v/>
      </c>
      <c r="X54">
        <f>Z54=RIGHT(INDEX('4_六十干支'!$B$5:$B$64,MOD(Y54+2018-1924,60)+1),1)</f>
        <v/>
      </c>
      <c r="Y54" t="n">
        <v>25</v>
      </c>
      <c r="Z54">
        <f>MID("申酉戌亥子丑寅卯辰巳午未",MOD(Y54,12)+1,1)</f>
        <v/>
      </c>
    </row>
    <row r="55">
      <c r="A55">
        <f>INDEX('4_六十干支'!$B$5:$B$64,MOD(T55-1924,60)+1)</f>
        <v/>
      </c>
      <c r="B55">
        <f>RIGHT(A55,1)</f>
        <v/>
      </c>
      <c r="C55">
        <f>LEFT(A55,1)</f>
        <v/>
      </c>
      <c r="D55">
        <f>MID("申酉戌亥子丑寅卯辰巳午未",MOD(T55,12)+1,1)</f>
        <v/>
      </c>
      <c r="E55">
        <f>CHOOSE(MOD(T55,12)+1,"申","酉","戌","亥","子","丑","寅","卯","辰","巳","午","未")</f>
        <v/>
      </c>
      <c r="F55">
        <f>MID("子丑寅卯辰巳午未申酉戌亥",MOD(T55-4,12)+1,1)</f>
        <v/>
      </c>
      <c r="G55">
        <f>CHOOSE(MOD(T55-3,12),"子","丑","寅","卯","辰","巳","午","未","申","酉","戌","亥")</f>
        <v/>
      </c>
      <c r="H55">
        <f>CHOOSE(MOD(T55,12),"申","酉","戌","亥","子","丑","寅","卯","辰","巳","午","未")</f>
        <v/>
      </c>
      <c r="I55">
        <f>MID("子丑寅卯辰巳午未申酉戌亥",MOD(T55-3,12)+1,1)</f>
        <v/>
      </c>
      <c r="J55">
        <f>MID("子丑寅卯辰巳午未申酉戌亥",MOD(T55-4,12),1)</f>
        <v/>
      </c>
      <c r="K55">
        <f>MID("申酉戌亥子丑寅卯辰巳午未",MOD(YEAR(T55),12)+1,1)</f>
        <v/>
      </c>
      <c r="L55" t="inlineStr">
        <is>
          <t>-</t>
        </is>
      </c>
      <c r="M55" t="inlineStr">
        <is>
          <t>-</t>
        </is>
      </c>
      <c r="N55" t="inlineStr">
        <is>
          <t>-</t>
        </is>
      </c>
      <c r="O55">
        <f>MID("甲乙丙丁戊己庚辛壬癸",MOD(T55-4,10)+1,1)</f>
        <v/>
      </c>
      <c r="P55">
        <f>MID("庚辛壬癸甲乙丙丁戊己",MOD(T55,10)+1,1)</f>
        <v/>
      </c>
      <c r="Q55">
        <f>MID("甲乙丙丁戊己庚辛壬癸",MOD(T55-3,10)+1,1)</f>
        <v/>
      </c>
      <c r="R55">
        <f>CHOOSE(MOD(T55-3,10),"甲","乙","丙","丁","戊","己","庚","辛","壬","癸")</f>
        <v/>
      </c>
      <c r="S55">
        <f>MID("甲乙丙丁戊己庚辛壬癸",MOD(T55-4,10)+1,1)&amp;MID("子丑寅卯辰巳午未申酉戌亥",MOD(T55-4,12)+1,1)</f>
        <v/>
      </c>
      <c r="T55" t="n">
        <v>1925</v>
      </c>
      <c r="U55">
        <f>W55="未"</f>
        <v/>
      </c>
      <c r="V55" s="14" t="n">
        <v>46413</v>
      </c>
      <c r="W55">
        <f>MID("申酉戌亥子丑寅卯辰巳午未",MOD(V55,12)+1,1)</f>
        <v/>
      </c>
      <c r="X55">
        <f>Z55=RIGHT(INDEX('4_六十干支'!$B$5:$B$64,MOD(Y55+2018-1924,60)+1),1)</f>
        <v/>
      </c>
      <c r="Y55" t="n">
        <v>26</v>
      </c>
      <c r="Z55">
        <f>MID("申酉戌亥子丑寅卯辰巳午未",MOD(Y55,12)+1,1)</f>
        <v/>
      </c>
    </row>
    <row r="56">
      <c r="A56">
        <f>INDEX('4_六十干支'!$B$5:$B$64,MOD(T56-1924,60)+1)</f>
        <v/>
      </c>
      <c r="B56">
        <f>RIGHT(A56,1)</f>
        <v/>
      </c>
      <c r="C56">
        <f>LEFT(A56,1)</f>
        <v/>
      </c>
      <c r="D56">
        <f>MID("申酉戌亥子丑寅卯辰巳午未",MOD(T56,12)+1,1)</f>
        <v/>
      </c>
      <c r="E56">
        <f>CHOOSE(MOD(T56,12)+1,"申","酉","戌","亥","子","丑","寅","卯","辰","巳","午","未")</f>
        <v/>
      </c>
      <c r="F56">
        <f>MID("子丑寅卯辰巳午未申酉戌亥",MOD(T56-4,12)+1,1)</f>
        <v/>
      </c>
      <c r="G56">
        <f>CHOOSE(MOD(T56-3,12),"子","丑","寅","卯","辰","巳","午","未","申","酉","戌","亥")</f>
        <v/>
      </c>
      <c r="H56">
        <f>CHOOSE(MOD(T56,12),"申","酉","戌","亥","子","丑","寅","卯","辰","巳","午","未")</f>
        <v/>
      </c>
      <c r="I56">
        <f>MID("子丑寅卯辰巳午未申酉戌亥",MOD(T56-3,12)+1,1)</f>
        <v/>
      </c>
      <c r="J56">
        <f>MID("子丑寅卯辰巳午未申酉戌亥",MOD(T56-4,12),1)</f>
        <v/>
      </c>
      <c r="K56">
        <f>MID("申酉戌亥子丑寅卯辰巳午未",MOD(YEAR(T56),12)+1,1)</f>
        <v/>
      </c>
      <c r="L56" t="inlineStr">
        <is>
          <t>-</t>
        </is>
      </c>
      <c r="M56" t="inlineStr">
        <is>
          <t>-</t>
        </is>
      </c>
      <c r="N56" t="inlineStr">
        <is>
          <t>-</t>
        </is>
      </c>
      <c r="O56">
        <f>MID("甲乙丙丁戊己庚辛壬癸",MOD(T56-4,10)+1,1)</f>
        <v/>
      </c>
      <c r="P56">
        <f>MID("庚辛壬癸甲乙丙丁戊己",MOD(T56,10)+1,1)</f>
        <v/>
      </c>
      <c r="Q56">
        <f>MID("甲乙丙丁戊己庚辛壬癸",MOD(T56-3,10)+1,1)</f>
        <v/>
      </c>
      <c r="R56">
        <f>CHOOSE(MOD(T56-3,10),"甲","乙","丙","丁","戊","己","庚","辛","壬","癸")</f>
        <v/>
      </c>
      <c r="S56">
        <f>MID("甲乙丙丁戊己庚辛壬癸",MOD(T56-4,10)+1,1)&amp;MID("子丑寅卯辰巳午未申酉戌亥",MOD(T56-4,12)+1,1)</f>
        <v/>
      </c>
      <c r="T56" t="n">
        <v>1926</v>
      </c>
      <c r="U56">
        <f>W56="未"</f>
        <v/>
      </c>
      <c r="V56" s="14" t="n">
        <v>46414</v>
      </c>
      <c r="W56">
        <f>MID("申酉戌亥子丑寅卯辰巳午未",MOD(V56,12)+1,1)</f>
        <v/>
      </c>
      <c r="X56">
        <f>Z56=RIGHT(INDEX('4_六十干支'!$B$5:$B$64,MOD(Y56+2018-1924,60)+1),1)</f>
        <v/>
      </c>
      <c r="Y56" t="n">
        <v>27</v>
      </c>
      <c r="Z56">
        <f>MID("申酉戌亥子丑寅卯辰巳午未",MOD(Y56,12)+1,1)</f>
        <v/>
      </c>
    </row>
    <row r="57">
      <c r="A57">
        <f>INDEX('4_六十干支'!$B$5:$B$64,MOD(T57-1924,60)+1)</f>
        <v/>
      </c>
      <c r="B57">
        <f>RIGHT(A57,1)</f>
        <v/>
      </c>
      <c r="C57">
        <f>LEFT(A57,1)</f>
        <v/>
      </c>
      <c r="D57">
        <f>MID("申酉戌亥子丑寅卯辰巳午未",MOD(T57,12)+1,1)</f>
        <v/>
      </c>
      <c r="E57">
        <f>CHOOSE(MOD(T57,12)+1,"申","酉","戌","亥","子","丑","寅","卯","辰","巳","午","未")</f>
        <v/>
      </c>
      <c r="F57">
        <f>MID("子丑寅卯辰巳午未申酉戌亥",MOD(T57-4,12)+1,1)</f>
        <v/>
      </c>
      <c r="G57">
        <f>CHOOSE(MOD(T57-3,12),"子","丑","寅","卯","辰","巳","午","未","申","酉","戌","亥")</f>
        <v/>
      </c>
      <c r="H57">
        <f>CHOOSE(MOD(T57,12),"申","酉","戌","亥","子","丑","寅","卯","辰","巳","午","未")</f>
        <v/>
      </c>
      <c r="I57">
        <f>MID("子丑寅卯辰巳午未申酉戌亥",MOD(T57-3,12)+1,1)</f>
        <v/>
      </c>
      <c r="J57">
        <f>MID("子丑寅卯辰巳午未申酉戌亥",MOD(T57-4,12),1)</f>
        <v/>
      </c>
      <c r="K57">
        <f>MID("申酉戌亥子丑寅卯辰巳午未",MOD(YEAR(T57),12)+1,1)</f>
        <v/>
      </c>
      <c r="L57" t="inlineStr">
        <is>
          <t>-</t>
        </is>
      </c>
      <c r="M57" t="inlineStr">
        <is>
          <t>-</t>
        </is>
      </c>
      <c r="N57" t="inlineStr">
        <is>
          <t>-</t>
        </is>
      </c>
      <c r="O57">
        <f>MID("甲乙丙丁戊己庚辛壬癸",MOD(T57-4,10)+1,1)</f>
        <v/>
      </c>
      <c r="P57">
        <f>MID("庚辛壬癸甲乙丙丁戊己",MOD(T57,10)+1,1)</f>
        <v/>
      </c>
      <c r="Q57">
        <f>MID("甲乙丙丁戊己庚辛壬癸",MOD(T57-3,10)+1,1)</f>
        <v/>
      </c>
      <c r="R57">
        <f>CHOOSE(MOD(T57-3,10),"甲","乙","丙","丁","戊","己","庚","辛","壬","癸")</f>
        <v/>
      </c>
      <c r="S57">
        <f>MID("甲乙丙丁戊己庚辛壬癸",MOD(T57-4,10)+1,1)&amp;MID("子丑寅卯辰巳午未申酉戌亥",MOD(T57-4,12)+1,1)</f>
        <v/>
      </c>
      <c r="T57" t="n">
        <v>1927</v>
      </c>
      <c r="U57">
        <f>W57="未"</f>
        <v/>
      </c>
      <c r="V57" s="14" t="n">
        <v>46415</v>
      </c>
      <c r="W57">
        <f>MID("申酉戌亥子丑寅卯辰巳午未",MOD(V57,12)+1,1)</f>
        <v/>
      </c>
      <c r="X57">
        <f>Z57=RIGHT(INDEX('4_六十干支'!$B$5:$B$64,MOD(Y57+2018-1924,60)+1),1)</f>
        <v/>
      </c>
      <c r="Y57" t="n">
        <v>28</v>
      </c>
      <c r="Z57">
        <f>MID("申酉戌亥子丑寅卯辰巳午未",MOD(Y57,12)+1,1)</f>
        <v/>
      </c>
    </row>
    <row r="58">
      <c r="A58">
        <f>INDEX('4_六十干支'!$B$5:$B$64,MOD(T58-1924,60)+1)</f>
        <v/>
      </c>
      <c r="B58">
        <f>RIGHT(A58,1)</f>
        <v/>
      </c>
      <c r="C58">
        <f>LEFT(A58,1)</f>
        <v/>
      </c>
      <c r="D58">
        <f>MID("申酉戌亥子丑寅卯辰巳午未",MOD(T58,12)+1,1)</f>
        <v/>
      </c>
      <c r="E58">
        <f>CHOOSE(MOD(T58,12)+1,"申","酉","戌","亥","子","丑","寅","卯","辰","巳","午","未")</f>
        <v/>
      </c>
      <c r="F58">
        <f>MID("子丑寅卯辰巳午未申酉戌亥",MOD(T58-4,12)+1,1)</f>
        <v/>
      </c>
      <c r="G58">
        <f>CHOOSE(MOD(T58-3,12),"子","丑","寅","卯","辰","巳","午","未","申","酉","戌","亥")</f>
        <v/>
      </c>
      <c r="H58">
        <f>CHOOSE(MOD(T58,12),"申","酉","戌","亥","子","丑","寅","卯","辰","巳","午","未")</f>
        <v/>
      </c>
      <c r="I58">
        <f>MID("子丑寅卯辰巳午未申酉戌亥",MOD(T58-3,12)+1,1)</f>
        <v/>
      </c>
      <c r="J58">
        <f>MID("子丑寅卯辰巳午未申酉戌亥",MOD(T58-4,12),1)</f>
        <v/>
      </c>
      <c r="K58">
        <f>MID("申酉戌亥子丑寅卯辰巳午未",MOD(YEAR(T58),12)+1,1)</f>
        <v/>
      </c>
      <c r="L58" t="inlineStr">
        <is>
          <t>-</t>
        </is>
      </c>
      <c r="M58" t="inlineStr">
        <is>
          <t>-</t>
        </is>
      </c>
      <c r="N58" t="inlineStr">
        <is>
          <t>-</t>
        </is>
      </c>
      <c r="O58">
        <f>MID("甲乙丙丁戊己庚辛壬癸",MOD(T58-4,10)+1,1)</f>
        <v/>
      </c>
      <c r="P58">
        <f>MID("庚辛壬癸甲乙丙丁戊己",MOD(T58,10)+1,1)</f>
        <v/>
      </c>
      <c r="Q58">
        <f>MID("甲乙丙丁戊己庚辛壬癸",MOD(T58-3,10)+1,1)</f>
        <v/>
      </c>
      <c r="R58">
        <f>CHOOSE(MOD(T58-3,10),"甲","乙","丙","丁","戊","己","庚","辛","壬","癸")</f>
        <v/>
      </c>
      <c r="S58">
        <f>MID("甲乙丙丁戊己庚辛壬癸",MOD(T58-4,10)+1,1)&amp;MID("子丑寅卯辰巳午未申酉戌亥",MOD(T58-4,12)+1,1)</f>
        <v/>
      </c>
      <c r="T58" t="n">
        <v>1928</v>
      </c>
      <c r="U58">
        <f>W58="未"</f>
        <v/>
      </c>
      <c r="V58" s="14" t="n">
        <v>46416</v>
      </c>
      <c r="W58">
        <f>MID("申酉戌亥子丑寅卯辰巳午未",MOD(V58,12)+1,1)</f>
        <v/>
      </c>
      <c r="X58">
        <f>Z58=RIGHT(INDEX('4_六十干支'!$B$5:$B$64,MOD(Y58+2018-1924,60)+1),1)</f>
        <v/>
      </c>
      <c r="Y58" t="n">
        <v>29</v>
      </c>
      <c r="Z58">
        <f>MID("申酉戌亥子丑寅卯辰巳午未",MOD(Y58,12)+1,1)</f>
        <v/>
      </c>
    </row>
    <row r="59">
      <c r="A59">
        <f>INDEX('4_六十干支'!$B$5:$B$64,MOD(T59-1924,60)+1)</f>
        <v/>
      </c>
      <c r="B59">
        <f>RIGHT(A59,1)</f>
        <v/>
      </c>
      <c r="C59">
        <f>LEFT(A59,1)</f>
        <v/>
      </c>
      <c r="D59">
        <f>MID("申酉戌亥子丑寅卯辰巳午未",MOD(T59,12)+1,1)</f>
        <v/>
      </c>
      <c r="E59">
        <f>CHOOSE(MOD(T59,12)+1,"申","酉","戌","亥","子","丑","寅","卯","辰","巳","午","未")</f>
        <v/>
      </c>
      <c r="F59">
        <f>MID("子丑寅卯辰巳午未申酉戌亥",MOD(T59-4,12)+1,1)</f>
        <v/>
      </c>
      <c r="G59">
        <f>CHOOSE(MOD(T59-3,12),"子","丑","寅","卯","辰","巳","午","未","申","酉","戌","亥")</f>
        <v/>
      </c>
      <c r="H59">
        <f>CHOOSE(MOD(T59,12),"申","酉","戌","亥","子","丑","寅","卯","辰","巳","午","未")</f>
        <v/>
      </c>
      <c r="I59">
        <f>MID("子丑寅卯辰巳午未申酉戌亥",MOD(T59-3,12)+1,1)</f>
        <v/>
      </c>
      <c r="J59">
        <f>MID("子丑寅卯辰巳午未申酉戌亥",MOD(T59-4,12),1)</f>
        <v/>
      </c>
      <c r="K59">
        <f>MID("申酉戌亥子丑寅卯辰巳午未",MOD(YEAR(T59),12)+1,1)</f>
        <v/>
      </c>
      <c r="L59" t="inlineStr">
        <is>
          <t>-</t>
        </is>
      </c>
      <c r="M59" t="inlineStr">
        <is>
          <t>-</t>
        </is>
      </c>
      <c r="N59" t="inlineStr">
        <is>
          <t>-</t>
        </is>
      </c>
      <c r="O59">
        <f>MID("甲乙丙丁戊己庚辛壬癸",MOD(T59-4,10)+1,1)</f>
        <v/>
      </c>
      <c r="P59">
        <f>MID("庚辛壬癸甲乙丙丁戊己",MOD(T59,10)+1,1)</f>
        <v/>
      </c>
      <c r="Q59">
        <f>MID("甲乙丙丁戊己庚辛壬癸",MOD(T59-3,10)+1,1)</f>
        <v/>
      </c>
      <c r="R59">
        <f>CHOOSE(MOD(T59-3,10),"甲","乙","丙","丁","戊","己","庚","辛","壬","癸")</f>
        <v/>
      </c>
      <c r="S59">
        <f>MID("甲乙丙丁戊己庚辛壬癸",MOD(T59-4,10)+1,1)&amp;MID("子丑寅卯辰巳午未申酉戌亥",MOD(T59-4,12)+1,1)</f>
        <v/>
      </c>
      <c r="T59" t="n">
        <v>1929</v>
      </c>
      <c r="U59">
        <f>W59="未"</f>
        <v/>
      </c>
      <c r="V59" s="14" t="n">
        <v>46417</v>
      </c>
      <c r="W59">
        <f>MID("申酉戌亥子丑寅卯辰巳午未",MOD(V59,12)+1,1)</f>
        <v/>
      </c>
      <c r="X59">
        <f>Z59=RIGHT(INDEX('4_六十干支'!$B$5:$B$64,MOD(Y59+2018-1924,60)+1),1)</f>
        <v/>
      </c>
      <c r="Y59" t="n">
        <v>30</v>
      </c>
      <c r="Z59">
        <f>MID("申酉戌亥子丑寅卯辰巳午未",MOD(Y59,12)+1,1)</f>
        <v/>
      </c>
    </row>
    <row r="60">
      <c r="A60">
        <f>INDEX('4_六十干支'!$B$5:$B$64,MOD(T60-1924,60)+1)</f>
        <v/>
      </c>
      <c r="B60">
        <f>RIGHT(A60,1)</f>
        <v/>
      </c>
      <c r="C60">
        <f>LEFT(A60,1)</f>
        <v/>
      </c>
      <c r="D60">
        <f>MID("申酉戌亥子丑寅卯辰巳午未",MOD(T60,12)+1,1)</f>
        <v/>
      </c>
      <c r="E60">
        <f>CHOOSE(MOD(T60,12)+1,"申","酉","戌","亥","子","丑","寅","卯","辰","巳","午","未")</f>
        <v/>
      </c>
      <c r="F60">
        <f>MID("子丑寅卯辰巳午未申酉戌亥",MOD(T60-4,12)+1,1)</f>
        <v/>
      </c>
      <c r="G60">
        <f>CHOOSE(MOD(T60-3,12),"子","丑","寅","卯","辰","巳","午","未","申","酉","戌","亥")</f>
        <v/>
      </c>
      <c r="H60">
        <f>CHOOSE(MOD(T60,12),"申","酉","戌","亥","子","丑","寅","卯","辰","巳","午","未")</f>
        <v/>
      </c>
      <c r="I60">
        <f>MID("子丑寅卯辰巳午未申酉戌亥",MOD(T60-3,12)+1,1)</f>
        <v/>
      </c>
      <c r="J60">
        <f>MID("子丑寅卯辰巳午未申酉戌亥",MOD(T60-4,12),1)</f>
        <v/>
      </c>
      <c r="K60">
        <f>MID("申酉戌亥子丑寅卯辰巳午未",MOD(YEAR(T60),12)+1,1)</f>
        <v/>
      </c>
      <c r="L60" t="inlineStr">
        <is>
          <t>-</t>
        </is>
      </c>
      <c r="M60" t="inlineStr">
        <is>
          <t>-</t>
        </is>
      </c>
      <c r="N60" t="inlineStr">
        <is>
          <t>-</t>
        </is>
      </c>
      <c r="O60">
        <f>MID("甲乙丙丁戊己庚辛壬癸",MOD(T60-4,10)+1,1)</f>
        <v/>
      </c>
      <c r="P60">
        <f>MID("庚辛壬癸甲乙丙丁戊己",MOD(T60,10)+1,1)</f>
        <v/>
      </c>
      <c r="Q60">
        <f>MID("甲乙丙丁戊己庚辛壬癸",MOD(T60-3,10)+1,1)</f>
        <v/>
      </c>
      <c r="R60">
        <f>CHOOSE(MOD(T60-3,10),"甲","乙","丙","丁","戊","己","庚","辛","壬","癸")</f>
        <v/>
      </c>
      <c r="S60">
        <f>MID("甲乙丙丁戊己庚辛壬癸",MOD(T60-4,10)+1,1)&amp;MID("子丑寅卯辰巳午未申酉戌亥",MOD(T60-4,12)+1,1)</f>
        <v/>
      </c>
      <c r="T60" t="n">
        <v>1930</v>
      </c>
      <c r="U60">
        <f>W60="未"</f>
        <v/>
      </c>
      <c r="V60" s="14" t="n">
        <v>46418</v>
      </c>
      <c r="W60">
        <f>MID("申酉戌亥子丑寅卯辰巳午未",MOD(V60,12)+1,1)</f>
        <v/>
      </c>
      <c r="X60">
        <f>Z60=RIGHT(INDEX('4_六十干支'!$B$5:$B$64,MOD(Y60+2018-1924,60)+1),1)</f>
        <v/>
      </c>
      <c r="Y60" t="n">
        <v>31</v>
      </c>
      <c r="Z60">
        <f>MID("申酉戌亥子丑寅卯辰巳午未",MOD(Y60,12)+1,1)</f>
        <v/>
      </c>
    </row>
    <row r="61">
      <c r="A61">
        <f>INDEX('4_六十干支'!$B$5:$B$64,MOD(T61-1924,60)+1)</f>
        <v/>
      </c>
      <c r="B61">
        <f>RIGHT(A61,1)</f>
        <v/>
      </c>
      <c r="C61">
        <f>LEFT(A61,1)</f>
        <v/>
      </c>
      <c r="D61">
        <f>MID("申酉戌亥子丑寅卯辰巳午未",MOD(T61,12)+1,1)</f>
        <v/>
      </c>
      <c r="E61">
        <f>CHOOSE(MOD(T61,12)+1,"申","酉","戌","亥","子","丑","寅","卯","辰","巳","午","未")</f>
        <v/>
      </c>
      <c r="F61">
        <f>MID("子丑寅卯辰巳午未申酉戌亥",MOD(T61-4,12)+1,1)</f>
        <v/>
      </c>
      <c r="G61">
        <f>CHOOSE(MOD(T61-3,12),"子","丑","寅","卯","辰","巳","午","未","申","酉","戌","亥")</f>
        <v/>
      </c>
      <c r="H61">
        <f>CHOOSE(MOD(T61,12),"申","酉","戌","亥","子","丑","寅","卯","辰","巳","午","未")</f>
        <v/>
      </c>
      <c r="I61">
        <f>MID("子丑寅卯辰巳午未申酉戌亥",MOD(T61-3,12)+1,1)</f>
        <v/>
      </c>
      <c r="J61">
        <f>MID("子丑寅卯辰巳午未申酉戌亥",MOD(T61-4,12),1)</f>
        <v/>
      </c>
      <c r="K61">
        <f>MID("申酉戌亥子丑寅卯辰巳午未",MOD(YEAR(T61),12)+1,1)</f>
        <v/>
      </c>
      <c r="L61" t="inlineStr">
        <is>
          <t>-</t>
        </is>
      </c>
      <c r="M61" t="inlineStr">
        <is>
          <t>-</t>
        </is>
      </c>
      <c r="N61" t="inlineStr">
        <is>
          <t>-</t>
        </is>
      </c>
      <c r="O61">
        <f>MID("甲乙丙丁戊己庚辛壬癸",MOD(T61-4,10)+1,1)</f>
        <v/>
      </c>
      <c r="P61">
        <f>MID("庚辛壬癸甲乙丙丁戊己",MOD(T61,10)+1,1)</f>
        <v/>
      </c>
      <c r="Q61">
        <f>MID("甲乙丙丁戊己庚辛壬癸",MOD(T61-3,10)+1,1)</f>
        <v/>
      </c>
      <c r="R61">
        <f>CHOOSE(MOD(T61-3,10),"甲","乙","丙","丁","戊","己","庚","辛","壬","癸")</f>
        <v/>
      </c>
      <c r="S61">
        <f>MID("甲乙丙丁戊己庚辛壬癸",MOD(T61-4,10)+1,1)&amp;MID("子丑寅卯辰巳午未申酉戌亥",MOD(T61-4,12)+1,1)</f>
        <v/>
      </c>
      <c r="T61" t="n">
        <v>1931</v>
      </c>
      <c r="U61">
        <f>W61="未"</f>
        <v/>
      </c>
      <c r="V61" s="14" t="n">
        <v>46419</v>
      </c>
      <c r="W61">
        <f>MID("申酉戌亥子丑寅卯辰巳午未",MOD(V61,12)+1,1)</f>
        <v/>
      </c>
      <c r="X61">
        <f>Z61=RIGHT(INDEX('4_六十干支'!$B$5:$B$64,MOD(Y61+2018-1924,60)+1),1)</f>
        <v/>
      </c>
      <c r="Y61" t="n">
        <v>32</v>
      </c>
      <c r="Z61">
        <f>MID("申酉戌亥子丑寅卯辰巳午未",MOD(Y61,12)+1,1)</f>
        <v/>
      </c>
    </row>
    <row r="62">
      <c r="A62">
        <f>INDEX('4_六十干支'!$B$5:$B$64,MOD(T62-1924,60)+1)</f>
        <v/>
      </c>
      <c r="B62">
        <f>RIGHT(A62,1)</f>
        <v/>
      </c>
      <c r="C62">
        <f>LEFT(A62,1)</f>
        <v/>
      </c>
      <c r="D62">
        <f>MID("申酉戌亥子丑寅卯辰巳午未",MOD(T62,12)+1,1)</f>
        <v/>
      </c>
      <c r="E62">
        <f>CHOOSE(MOD(T62,12)+1,"申","酉","戌","亥","子","丑","寅","卯","辰","巳","午","未")</f>
        <v/>
      </c>
      <c r="F62">
        <f>MID("子丑寅卯辰巳午未申酉戌亥",MOD(T62-4,12)+1,1)</f>
        <v/>
      </c>
      <c r="G62">
        <f>CHOOSE(MOD(T62-3,12),"子","丑","寅","卯","辰","巳","午","未","申","酉","戌","亥")</f>
        <v/>
      </c>
      <c r="H62">
        <f>CHOOSE(MOD(T62,12),"申","酉","戌","亥","子","丑","寅","卯","辰","巳","午","未")</f>
        <v/>
      </c>
      <c r="I62">
        <f>MID("子丑寅卯辰巳午未申酉戌亥",MOD(T62-3,12)+1,1)</f>
        <v/>
      </c>
      <c r="J62">
        <f>MID("子丑寅卯辰巳午未申酉戌亥",MOD(T62-4,12),1)</f>
        <v/>
      </c>
      <c r="K62">
        <f>MID("申酉戌亥子丑寅卯辰巳午未",MOD(YEAR(T62),12)+1,1)</f>
        <v/>
      </c>
      <c r="L62" t="inlineStr">
        <is>
          <t>-</t>
        </is>
      </c>
      <c r="M62" t="inlineStr">
        <is>
          <t>-</t>
        </is>
      </c>
      <c r="N62" t="inlineStr">
        <is>
          <t>-</t>
        </is>
      </c>
      <c r="O62">
        <f>MID("甲乙丙丁戊己庚辛壬癸",MOD(T62-4,10)+1,1)</f>
        <v/>
      </c>
      <c r="P62">
        <f>MID("庚辛壬癸甲乙丙丁戊己",MOD(T62,10)+1,1)</f>
        <v/>
      </c>
      <c r="Q62">
        <f>MID("甲乙丙丁戊己庚辛壬癸",MOD(T62-3,10)+1,1)</f>
        <v/>
      </c>
      <c r="R62">
        <f>CHOOSE(MOD(T62-3,10),"甲","乙","丙","丁","戊","己","庚","辛","壬","癸")</f>
        <v/>
      </c>
      <c r="S62">
        <f>MID("甲乙丙丁戊己庚辛壬癸",MOD(T62-4,10)+1,1)&amp;MID("子丑寅卯辰巳午未申酉戌亥",MOD(T62-4,12)+1,1)</f>
        <v/>
      </c>
      <c r="T62" t="n">
        <v>1932</v>
      </c>
      <c r="U62">
        <f>W62="未"</f>
        <v/>
      </c>
      <c r="V62" s="14" t="n">
        <v>46420</v>
      </c>
      <c r="W62">
        <f>MID("申酉戌亥子丑寅卯辰巳午未",MOD(V62,12)+1,1)</f>
        <v/>
      </c>
      <c r="X62">
        <f>Z62=RIGHT(INDEX('4_六十干支'!$B$5:$B$64,MOD(Y62+2018-1924,60)+1),1)</f>
        <v/>
      </c>
      <c r="Y62" t="n">
        <v>33</v>
      </c>
      <c r="Z62">
        <f>MID("申酉戌亥子丑寅卯辰巳午未",MOD(Y62,12)+1,1)</f>
        <v/>
      </c>
    </row>
    <row r="63">
      <c r="A63">
        <f>INDEX('4_六十干支'!$B$5:$B$64,MOD(T63-1924,60)+1)</f>
        <v/>
      </c>
      <c r="B63">
        <f>RIGHT(A63,1)</f>
        <v/>
      </c>
      <c r="C63">
        <f>LEFT(A63,1)</f>
        <v/>
      </c>
      <c r="D63">
        <f>MID("申酉戌亥子丑寅卯辰巳午未",MOD(T63,12)+1,1)</f>
        <v/>
      </c>
      <c r="E63">
        <f>CHOOSE(MOD(T63,12)+1,"申","酉","戌","亥","子","丑","寅","卯","辰","巳","午","未")</f>
        <v/>
      </c>
      <c r="F63">
        <f>MID("子丑寅卯辰巳午未申酉戌亥",MOD(T63-4,12)+1,1)</f>
        <v/>
      </c>
      <c r="G63">
        <f>CHOOSE(MOD(T63-3,12),"子","丑","寅","卯","辰","巳","午","未","申","酉","戌","亥")</f>
        <v/>
      </c>
      <c r="H63">
        <f>CHOOSE(MOD(T63,12),"申","酉","戌","亥","子","丑","寅","卯","辰","巳","午","未")</f>
        <v/>
      </c>
      <c r="I63">
        <f>MID("子丑寅卯辰巳午未申酉戌亥",MOD(T63-3,12)+1,1)</f>
        <v/>
      </c>
      <c r="J63">
        <f>MID("子丑寅卯辰巳午未申酉戌亥",MOD(T63-4,12),1)</f>
        <v/>
      </c>
      <c r="K63">
        <f>MID("申酉戌亥子丑寅卯辰巳午未",MOD(YEAR(T63),12)+1,1)</f>
        <v/>
      </c>
      <c r="L63" t="inlineStr">
        <is>
          <t>-</t>
        </is>
      </c>
      <c r="M63" t="inlineStr">
        <is>
          <t>-</t>
        </is>
      </c>
      <c r="N63" t="inlineStr">
        <is>
          <t>-</t>
        </is>
      </c>
      <c r="O63">
        <f>MID("甲乙丙丁戊己庚辛壬癸",MOD(T63-4,10)+1,1)</f>
        <v/>
      </c>
      <c r="P63">
        <f>MID("庚辛壬癸甲乙丙丁戊己",MOD(T63,10)+1,1)</f>
        <v/>
      </c>
      <c r="Q63">
        <f>MID("甲乙丙丁戊己庚辛壬癸",MOD(T63-3,10)+1,1)</f>
        <v/>
      </c>
      <c r="R63">
        <f>CHOOSE(MOD(T63-3,10),"甲","乙","丙","丁","戊","己","庚","辛","壬","癸")</f>
        <v/>
      </c>
      <c r="S63">
        <f>MID("甲乙丙丁戊己庚辛壬癸",MOD(T63-4,10)+1,1)&amp;MID("子丑寅卯辰巳午未申酉戌亥",MOD(T63-4,12)+1,1)</f>
        <v/>
      </c>
      <c r="T63" t="n">
        <v>1933</v>
      </c>
      <c r="U63">
        <f>W63="未"</f>
        <v/>
      </c>
      <c r="V63" s="14" t="n">
        <v>46421</v>
      </c>
      <c r="W63">
        <f>MID("申酉戌亥子丑寅卯辰巳午未",MOD(V63,12)+1,1)</f>
        <v/>
      </c>
      <c r="X63">
        <f>Z63=RIGHT(INDEX('4_六十干支'!$B$5:$B$64,MOD(Y63+2018-1924,60)+1),1)</f>
        <v/>
      </c>
      <c r="Y63" t="n">
        <v>34</v>
      </c>
      <c r="Z63">
        <f>MID("申酉戌亥子丑寅卯辰巳午未",MOD(Y63,12)+1,1)</f>
        <v/>
      </c>
    </row>
    <row r="64">
      <c r="A64">
        <f>INDEX('4_六十干支'!$B$5:$B$64,MOD(T64-1924,60)+1)</f>
        <v/>
      </c>
      <c r="B64">
        <f>RIGHT(A64,1)</f>
        <v/>
      </c>
      <c r="C64">
        <f>LEFT(A64,1)</f>
        <v/>
      </c>
      <c r="D64">
        <f>MID("申酉戌亥子丑寅卯辰巳午未",MOD(T64,12)+1,1)</f>
        <v/>
      </c>
      <c r="E64">
        <f>CHOOSE(MOD(T64,12)+1,"申","酉","戌","亥","子","丑","寅","卯","辰","巳","午","未")</f>
        <v/>
      </c>
      <c r="F64">
        <f>MID("子丑寅卯辰巳午未申酉戌亥",MOD(T64-4,12)+1,1)</f>
        <v/>
      </c>
      <c r="G64">
        <f>CHOOSE(MOD(T64-3,12),"子","丑","寅","卯","辰","巳","午","未","申","酉","戌","亥")</f>
        <v/>
      </c>
      <c r="H64">
        <f>CHOOSE(MOD(T64,12),"申","酉","戌","亥","子","丑","寅","卯","辰","巳","午","未")</f>
        <v/>
      </c>
      <c r="I64">
        <f>MID("子丑寅卯辰巳午未申酉戌亥",MOD(T64-3,12)+1,1)</f>
        <v/>
      </c>
      <c r="J64">
        <f>MID("子丑寅卯辰巳午未申酉戌亥",MOD(T64-4,12),1)</f>
        <v/>
      </c>
      <c r="K64">
        <f>MID("申酉戌亥子丑寅卯辰巳午未",MOD(YEAR(T64),12)+1,1)</f>
        <v/>
      </c>
      <c r="L64" t="inlineStr">
        <is>
          <t>-</t>
        </is>
      </c>
      <c r="M64" t="inlineStr">
        <is>
          <t>-</t>
        </is>
      </c>
      <c r="N64" t="inlineStr">
        <is>
          <t>-</t>
        </is>
      </c>
      <c r="O64">
        <f>MID("甲乙丙丁戊己庚辛壬癸",MOD(T64-4,10)+1,1)</f>
        <v/>
      </c>
      <c r="P64">
        <f>MID("庚辛壬癸甲乙丙丁戊己",MOD(T64,10)+1,1)</f>
        <v/>
      </c>
      <c r="Q64">
        <f>MID("甲乙丙丁戊己庚辛壬癸",MOD(T64-3,10)+1,1)</f>
        <v/>
      </c>
      <c r="R64">
        <f>CHOOSE(MOD(T64-3,10),"甲","乙","丙","丁","戊","己","庚","辛","壬","癸")</f>
        <v/>
      </c>
      <c r="S64">
        <f>MID("甲乙丙丁戊己庚辛壬癸",MOD(T64-4,10)+1,1)&amp;MID("子丑寅卯辰巳午未申酉戌亥",MOD(T64-4,12)+1,1)</f>
        <v/>
      </c>
      <c r="T64" t="n">
        <v>1934</v>
      </c>
      <c r="U64">
        <f>W64="未"</f>
        <v/>
      </c>
      <c r="V64" s="14" t="n">
        <v>46422</v>
      </c>
      <c r="W64">
        <f>MID("申酉戌亥子丑寅卯辰巳午未",MOD(V64,12)+1,1)</f>
        <v/>
      </c>
      <c r="X64">
        <f>Z64=RIGHT(INDEX('4_六十干支'!$B$5:$B$64,MOD(Y64+2018-1924,60)+1),1)</f>
        <v/>
      </c>
      <c r="Y64" t="n">
        <v>35</v>
      </c>
      <c r="Z64">
        <f>MID("申酉戌亥子丑寅卯辰巳午未",MOD(Y64,12)+1,1)</f>
        <v/>
      </c>
    </row>
    <row r="65">
      <c r="A65">
        <f>INDEX('4_六十干支'!$B$5:$B$64,MOD(T65-1924,60)+1)</f>
        <v/>
      </c>
      <c r="B65">
        <f>RIGHT(A65,1)</f>
        <v/>
      </c>
      <c r="C65">
        <f>LEFT(A65,1)</f>
        <v/>
      </c>
      <c r="D65">
        <f>MID("申酉戌亥子丑寅卯辰巳午未",MOD(T65,12)+1,1)</f>
        <v/>
      </c>
      <c r="E65">
        <f>CHOOSE(MOD(T65,12)+1,"申","酉","戌","亥","子","丑","寅","卯","辰","巳","午","未")</f>
        <v/>
      </c>
      <c r="F65">
        <f>MID("子丑寅卯辰巳午未申酉戌亥",MOD(T65-4,12)+1,1)</f>
        <v/>
      </c>
      <c r="G65">
        <f>CHOOSE(MOD(T65-3,12),"子","丑","寅","卯","辰","巳","午","未","申","酉","戌","亥")</f>
        <v/>
      </c>
      <c r="H65">
        <f>CHOOSE(MOD(T65,12),"申","酉","戌","亥","子","丑","寅","卯","辰","巳","午","未")</f>
        <v/>
      </c>
      <c r="I65">
        <f>MID("子丑寅卯辰巳午未申酉戌亥",MOD(T65-3,12)+1,1)</f>
        <v/>
      </c>
      <c r="J65">
        <f>MID("子丑寅卯辰巳午未申酉戌亥",MOD(T65-4,12),1)</f>
        <v/>
      </c>
      <c r="K65">
        <f>MID("申酉戌亥子丑寅卯辰巳午未",MOD(YEAR(T65),12)+1,1)</f>
        <v/>
      </c>
      <c r="L65" t="inlineStr">
        <is>
          <t>-</t>
        </is>
      </c>
      <c r="M65" t="inlineStr">
        <is>
          <t>-</t>
        </is>
      </c>
      <c r="N65" t="inlineStr">
        <is>
          <t>-</t>
        </is>
      </c>
      <c r="O65">
        <f>MID("甲乙丙丁戊己庚辛壬癸",MOD(T65-4,10)+1,1)</f>
        <v/>
      </c>
      <c r="P65">
        <f>MID("庚辛壬癸甲乙丙丁戊己",MOD(T65,10)+1,1)</f>
        <v/>
      </c>
      <c r="Q65">
        <f>MID("甲乙丙丁戊己庚辛壬癸",MOD(T65-3,10)+1,1)</f>
        <v/>
      </c>
      <c r="R65">
        <f>CHOOSE(MOD(T65-3,10),"甲","乙","丙","丁","戊","己","庚","辛","壬","癸")</f>
        <v/>
      </c>
      <c r="S65">
        <f>MID("甲乙丙丁戊己庚辛壬癸",MOD(T65-4,10)+1,1)&amp;MID("子丑寅卯辰巳午未申酉戌亥",MOD(T65-4,12)+1,1)</f>
        <v/>
      </c>
      <c r="T65" t="n">
        <v>1935</v>
      </c>
      <c r="U65">
        <f>W65="未"</f>
        <v/>
      </c>
      <c r="V65" s="14" t="n">
        <v>46423</v>
      </c>
      <c r="W65">
        <f>MID("申酉戌亥子丑寅卯辰巳午未",MOD(V65,12)+1,1)</f>
        <v/>
      </c>
      <c r="X65">
        <f>Z65=RIGHT(INDEX('4_六十干支'!$B$5:$B$64,MOD(Y65+2018-1924,60)+1),1)</f>
        <v/>
      </c>
      <c r="Y65" t="n">
        <v>36</v>
      </c>
      <c r="Z65">
        <f>MID("申酉戌亥子丑寅卯辰巳午未",MOD(Y65,12)+1,1)</f>
        <v/>
      </c>
    </row>
    <row r="66">
      <c r="A66">
        <f>INDEX('4_六十干支'!$B$5:$B$64,MOD(T66-1924,60)+1)</f>
        <v/>
      </c>
      <c r="B66">
        <f>RIGHT(A66,1)</f>
        <v/>
      </c>
      <c r="C66">
        <f>LEFT(A66,1)</f>
        <v/>
      </c>
      <c r="D66">
        <f>MID("申酉戌亥子丑寅卯辰巳午未",MOD(T66,12)+1,1)</f>
        <v/>
      </c>
      <c r="E66">
        <f>CHOOSE(MOD(T66,12)+1,"申","酉","戌","亥","子","丑","寅","卯","辰","巳","午","未")</f>
        <v/>
      </c>
      <c r="F66">
        <f>MID("子丑寅卯辰巳午未申酉戌亥",MOD(T66-4,12)+1,1)</f>
        <v/>
      </c>
      <c r="G66">
        <f>CHOOSE(MOD(T66-3,12),"子","丑","寅","卯","辰","巳","午","未","申","酉","戌","亥")</f>
        <v/>
      </c>
      <c r="H66">
        <f>CHOOSE(MOD(T66,12),"申","酉","戌","亥","子","丑","寅","卯","辰","巳","午","未")</f>
        <v/>
      </c>
      <c r="I66">
        <f>MID("子丑寅卯辰巳午未申酉戌亥",MOD(T66-3,12)+1,1)</f>
        <v/>
      </c>
      <c r="J66">
        <f>MID("子丑寅卯辰巳午未申酉戌亥",MOD(T66-4,12),1)</f>
        <v/>
      </c>
      <c r="K66">
        <f>MID("申酉戌亥子丑寅卯辰巳午未",MOD(YEAR(T66),12)+1,1)</f>
        <v/>
      </c>
      <c r="L66" t="inlineStr">
        <is>
          <t>-</t>
        </is>
      </c>
      <c r="M66" t="inlineStr">
        <is>
          <t>-</t>
        </is>
      </c>
      <c r="N66" t="inlineStr">
        <is>
          <t>-</t>
        </is>
      </c>
      <c r="O66">
        <f>MID("甲乙丙丁戊己庚辛壬癸",MOD(T66-4,10)+1,1)</f>
        <v/>
      </c>
      <c r="P66">
        <f>MID("庚辛壬癸甲乙丙丁戊己",MOD(T66,10)+1,1)</f>
        <v/>
      </c>
      <c r="Q66">
        <f>MID("甲乙丙丁戊己庚辛壬癸",MOD(T66-3,10)+1,1)</f>
        <v/>
      </c>
      <c r="R66">
        <f>CHOOSE(MOD(T66-3,10),"甲","乙","丙","丁","戊","己","庚","辛","壬","癸")</f>
        <v/>
      </c>
      <c r="S66">
        <f>MID("甲乙丙丁戊己庚辛壬癸",MOD(T66-4,10)+1,1)&amp;MID("子丑寅卯辰巳午未申酉戌亥",MOD(T66-4,12)+1,1)</f>
        <v/>
      </c>
      <c r="T66" t="n">
        <v>1936</v>
      </c>
      <c r="U66">
        <f>W66="未"</f>
        <v/>
      </c>
      <c r="V66" s="14" t="n">
        <v>46424</v>
      </c>
      <c r="W66">
        <f>MID("申酉戌亥子丑寅卯辰巳午未",MOD(V66,12)+1,1)</f>
        <v/>
      </c>
      <c r="X66">
        <f>Z66=RIGHT(INDEX('4_六十干支'!$B$5:$B$64,MOD(Y66+2018-1924,60)+1),1)</f>
        <v/>
      </c>
      <c r="Y66" t="n">
        <v>37</v>
      </c>
      <c r="Z66">
        <f>MID("申酉戌亥子丑寅卯辰巳午未",MOD(Y66,12)+1,1)</f>
        <v/>
      </c>
    </row>
    <row r="67">
      <c r="A67">
        <f>INDEX('4_六十干支'!$B$5:$B$64,MOD(T67-1924,60)+1)</f>
        <v/>
      </c>
      <c r="B67">
        <f>RIGHT(A67,1)</f>
        <v/>
      </c>
      <c r="C67">
        <f>LEFT(A67,1)</f>
        <v/>
      </c>
      <c r="D67">
        <f>MID("申酉戌亥子丑寅卯辰巳午未",MOD(T67,12)+1,1)</f>
        <v/>
      </c>
      <c r="E67">
        <f>CHOOSE(MOD(T67,12)+1,"申","酉","戌","亥","子","丑","寅","卯","辰","巳","午","未")</f>
        <v/>
      </c>
      <c r="F67">
        <f>MID("子丑寅卯辰巳午未申酉戌亥",MOD(T67-4,12)+1,1)</f>
        <v/>
      </c>
      <c r="G67">
        <f>CHOOSE(MOD(T67-3,12),"子","丑","寅","卯","辰","巳","午","未","申","酉","戌","亥")</f>
        <v/>
      </c>
      <c r="H67">
        <f>CHOOSE(MOD(T67,12),"申","酉","戌","亥","子","丑","寅","卯","辰","巳","午","未")</f>
        <v/>
      </c>
      <c r="I67">
        <f>MID("子丑寅卯辰巳午未申酉戌亥",MOD(T67-3,12)+1,1)</f>
        <v/>
      </c>
      <c r="J67">
        <f>MID("子丑寅卯辰巳午未申酉戌亥",MOD(T67-4,12),1)</f>
        <v/>
      </c>
      <c r="K67">
        <f>MID("申酉戌亥子丑寅卯辰巳午未",MOD(YEAR(T67),12)+1,1)</f>
        <v/>
      </c>
      <c r="L67" t="inlineStr">
        <is>
          <t>-</t>
        </is>
      </c>
      <c r="M67" t="inlineStr">
        <is>
          <t>-</t>
        </is>
      </c>
      <c r="N67" t="inlineStr">
        <is>
          <t>-</t>
        </is>
      </c>
      <c r="O67">
        <f>MID("甲乙丙丁戊己庚辛壬癸",MOD(T67-4,10)+1,1)</f>
        <v/>
      </c>
      <c r="P67">
        <f>MID("庚辛壬癸甲乙丙丁戊己",MOD(T67,10)+1,1)</f>
        <v/>
      </c>
      <c r="Q67">
        <f>MID("甲乙丙丁戊己庚辛壬癸",MOD(T67-3,10)+1,1)</f>
        <v/>
      </c>
      <c r="R67">
        <f>CHOOSE(MOD(T67-3,10),"甲","乙","丙","丁","戊","己","庚","辛","壬","癸")</f>
        <v/>
      </c>
      <c r="S67">
        <f>MID("甲乙丙丁戊己庚辛壬癸",MOD(T67-4,10)+1,1)&amp;MID("子丑寅卯辰巳午未申酉戌亥",MOD(T67-4,12)+1,1)</f>
        <v/>
      </c>
      <c r="T67" t="n">
        <v>1937</v>
      </c>
      <c r="U67">
        <f>W67="未"</f>
        <v/>
      </c>
      <c r="V67" s="14" t="n">
        <v>46425</v>
      </c>
      <c r="W67">
        <f>MID("申酉戌亥子丑寅卯辰巳午未",MOD(V67,12)+1,1)</f>
        <v/>
      </c>
      <c r="X67">
        <f>Z67=RIGHT(INDEX('4_六十干支'!$B$5:$B$64,MOD(Y67+2018-1924,60)+1),1)</f>
        <v/>
      </c>
      <c r="Y67" t="n">
        <v>38</v>
      </c>
      <c r="Z67">
        <f>MID("申酉戌亥子丑寅卯辰巳午未",MOD(Y67,12)+1,1)</f>
        <v/>
      </c>
    </row>
    <row r="68">
      <c r="A68">
        <f>INDEX('4_六十干支'!$B$5:$B$64,MOD(T68-1924,60)+1)</f>
        <v/>
      </c>
      <c r="B68">
        <f>RIGHT(A68,1)</f>
        <v/>
      </c>
      <c r="C68">
        <f>LEFT(A68,1)</f>
        <v/>
      </c>
      <c r="D68">
        <f>MID("申酉戌亥子丑寅卯辰巳午未",MOD(T68,12)+1,1)</f>
        <v/>
      </c>
      <c r="E68">
        <f>CHOOSE(MOD(T68,12)+1,"申","酉","戌","亥","子","丑","寅","卯","辰","巳","午","未")</f>
        <v/>
      </c>
      <c r="F68">
        <f>MID("子丑寅卯辰巳午未申酉戌亥",MOD(T68-4,12)+1,1)</f>
        <v/>
      </c>
      <c r="G68">
        <f>CHOOSE(MOD(T68-3,12),"子","丑","寅","卯","辰","巳","午","未","申","酉","戌","亥")</f>
        <v/>
      </c>
      <c r="H68">
        <f>CHOOSE(MOD(T68,12),"申","酉","戌","亥","子","丑","寅","卯","辰","巳","午","未")</f>
        <v/>
      </c>
      <c r="I68">
        <f>MID("子丑寅卯辰巳午未申酉戌亥",MOD(T68-3,12)+1,1)</f>
        <v/>
      </c>
      <c r="J68">
        <f>MID("子丑寅卯辰巳午未申酉戌亥",MOD(T68-4,12),1)</f>
        <v/>
      </c>
      <c r="K68">
        <f>MID("申酉戌亥子丑寅卯辰巳午未",MOD(YEAR(T68),12)+1,1)</f>
        <v/>
      </c>
      <c r="L68" t="inlineStr">
        <is>
          <t>-</t>
        </is>
      </c>
      <c r="M68" t="inlineStr">
        <is>
          <t>-</t>
        </is>
      </c>
      <c r="N68" t="inlineStr">
        <is>
          <t>-</t>
        </is>
      </c>
      <c r="O68">
        <f>MID("甲乙丙丁戊己庚辛壬癸",MOD(T68-4,10)+1,1)</f>
        <v/>
      </c>
      <c r="P68">
        <f>MID("庚辛壬癸甲乙丙丁戊己",MOD(T68,10)+1,1)</f>
        <v/>
      </c>
      <c r="Q68">
        <f>MID("甲乙丙丁戊己庚辛壬癸",MOD(T68-3,10)+1,1)</f>
        <v/>
      </c>
      <c r="R68">
        <f>CHOOSE(MOD(T68-3,10),"甲","乙","丙","丁","戊","己","庚","辛","壬","癸")</f>
        <v/>
      </c>
      <c r="S68">
        <f>MID("甲乙丙丁戊己庚辛壬癸",MOD(T68-4,10)+1,1)&amp;MID("子丑寅卯辰巳午未申酉戌亥",MOD(T68-4,12)+1,1)</f>
        <v/>
      </c>
      <c r="T68" t="n">
        <v>1938</v>
      </c>
      <c r="U68">
        <f>W68="未"</f>
        <v/>
      </c>
      <c r="V68" s="14" t="n">
        <v>46426</v>
      </c>
      <c r="W68">
        <f>MID("申酉戌亥子丑寅卯辰巳午未",MOD(V68,12)+1,1)</f>
        <v/>
      </c>
      <c r="X68">
        <f>Z68=RIGHT(INDEX('4_六十干支'!$B$5:$B$64,MOD(Y68+2018-1924,60)+1),1)</f>
        <v/>
      </c>
      <c r="Y68" t="n">
        <v>39</v>
      </c>
      <c r="Z68">
        <f>MID("申酉戌亥子丑寅卯辰巳午未",MOD(Y68,12)+1,1)</f>
        <v/>
      </c>
    </row>
    <row r="69">
      <c r="A69">
        <f>INDEX('4_六十干支'!$B$5:$B$64,MOD(T69-1924,60)+1)</f>
        <v/>
      </c>
      <c r="B69">
        <f>RIGHT(A69,1)</f>
        <v/>
      </c>
      <c r="C69">
        <f>LEFT(A69,1)</f>
        <v/>
      </c>
      <c r="D69">
        <f>MID("申酉戌亥子丑寅卯辰巳午未",MOD(T69,12)+1,1)</f>
        <v/>
      </c>
      <c r="E69">
        <f>CHOOSE(MOD(T69,12)+1,"申","酉","戌","亥","子","丑","寅","卯","辰","巳","午","未")</f>
        <v/>
      </c>
      <c r="F69">
        <f>MID("子丑寅卯辰巳午未申酉戌亥",MOD(T69-4,12)+1,1)</f>
        <v/>
      </c>
      <c r="G69">
        <f>CHOOSE(MOD(T69-3,12),"子","丑","寅","卯","辰","巳","午","未","申","酉","戌","亥")</f>
        <v/>
      </c>
      <c r="H69">
        <f>CHOOSE(MOD(T69,12),"申","酉","戌","亥","子","丑","寅","卯","辰","巳","午","未")</f>
        <v/>
      </c>
      <c r="I69">
        <f>MID("子丑寅卯辰巳午未申酉戌亥",MOD(T69-3,12)+1,1)</f>
        <v/>
      </c>
      <c r="J69">
        <f>MID("子丑寅卯辰巳午未申酉戌亥",MOD(T69-4,12),1)</f>
        <v/>
      </c>
      <c r="K69">
        <f>MID("申酉戌亥子丑寅卯辰巳午未",MOD(YEAR(T69),12)+1,1)</f>
        <v/>
      </c>
      <c r="L69" t="inlineStr">
        <is>
          <t>-</t>
        </is>
      </c>
      <c r="M69" t="inlineStr">
        <is>
          <t>-</t>
        </is>
      </c>
      <c r="N69" t="inlineStr">
        <is>
          <t>-</t>
        </is>
      </c>
      <c r="O69">
        <f>MID("甲乙丙丁戊己庚辛壬癸",MOD(T69-4,10)+1,1)</f>
        <v/>
      </c>
      <c r="P69">
        <f>MID("庚辛壬癸甲乙丙丁戊己",MOD(T69,10)+1,1)</f>
        <v/>
      </c>
      <c r="Q69">
        <f>MID("甲乙丙丁戊己庚辛壬癸",MOD(T69-3,10)+1,1)</f>
        <v/>
      </c>
      <c r="R69">
        <f>CHOOSE(MOD(T69-3,10),"甲","乙","丙","丁","戊","己","庚","辛","壬","癸")</f>
        <v/>
      </c>
      <c r="S69">
        <f>MID("甲乙丙丁戊己庚辛壬癸",MOD(T69-4,10)+1,1)&amp;MID("子丑寅卯辰巳午未申酉戌亥",MOD(T69-4,12)+1,1)</f>
        <v/>
      </c>
      <c r="T69" t="n">
        <v>1939</v>
      </c>
      <c r="U69">
        <f>W69="未"</f>
        <v/>
      </c>
      <c r="V69" s="14" t="n">
        <v>46427</v>
      </c>
      <c r="W69">
        <f>MID("申酉戌亥子丑寅卯辰巳午未",MOD(V69,12)+1,1)</f>
        <v/>
      </c>
      <c r="X69">
        <f>Z69=RIGHT(INDEX('4_六十干支'!$B$5:$B$64,MOD(Y69+2018-1924,60)+1),1)</f>
        <v/>
      </c>
      <c r="Y69" t="n">
        <v>40</v>
      </c>
      <c r="Z69">
        <f>MID("申酉戌亥子丑寅卯辰巳午未",MOD(Y69,12)+1,1)</f>
        <v/>
      </c>
    </row>
    <row r="70">
      <c r="A70">
        <f>INDEX('4_六十干支'!$B$5:$B$64,MOD(T70-1924,60)+1)</f>
        <v/>
      </c>
      <c r="B70">
        <f>RIGHT(A70,1)</f>
        <v/>
      </c>
      <c r="C70">
        <f>LEFT(A70,1)</f>
        <v/>
      </c>
      <c r="D70">
        <f>MID("申酉戌亥子丑寅卯辰巳午未",MOD(T70,12)+1,1)</f>
        <v/>
      </c>
      <c r="E70">
        <f>CHOOSE(MOD(T70,12)+1,"申","酉","戌","亥","子","丑","寅","卯","辰","巳","午","未")</f>
        <v/>
      </c>
      <c r="F70">
        <f>MID("子丑寅卯辰巳午未申酉戌亥",MOD(T70-4,12)+1,1)</f>
        <v/>
      </c>
      <c r="G70">
        <f>CHOOSE(MOD(T70-3,12),"子","丑","寅","卯","辰","巳","午","未","申","酉","戌","亥")</f>
        <v/>
      </c>
      <c r="H70">
        <f>CHOOSE(MOD(T70,12),"申","酉","戌","亥","子","丑","寅","卯","辰","巳","午","未")</f>
        <v/>
      </c>
      <c r="I70">
        <f>MID("子丑寅卯辰巳午未申酉戌亥",MOD(T70-3,12)+1,1)</f>
        <v/>
      </c>
      <c r="J70">
        <f>MID("子丑寅卯辰巳午未申酉戌亥",MOD(T70-4,12),1)</f>
        <v/>
      </c>
      <c r="K70">
        <f>MID("申酉戌亥子丑寅卯辰巳午未",MOD(YEAR(T70),12)+1,1)</f>
        <v/>
      </c>
      <c r="L70" t="inlineStr">
        <is>
          <t>-</t>
        </is>
      </c>
      <c r="M70" t="inlineStr">
        <is>
          <t>-</t>
        </is>
      </c>
      <c r="N70" t="inlineStr">
        <is>
          <t>-</t>
        </is>
      </c>
      <c r="O70">
        <f>MID("甲乙丙丁戊己庚辛壬癸",MOD(T70-4,10)+1,1)</f>
        <v/>
      </c>
      <c r="P70">
        <f>MID("庚辛壬癸甲乙丙丁戊己",MOD(T70,10)+1,1)</f>
        <v/>
      </c>
      <c r="Q70">
        <f>MID("甲乙丙丁戊己庚辛壬癸",MOD(T70-3,10)+1,1)</f>
        <v/>
      </c>
      <c r="R70">
        <f>CHOOSE(MOD(T70-3,10),"甲","乙","丙","丁","戊","己","庚","辛","壬","癸")</f>
        <v/>
      </c>
      <c r="S70">
        <f>MID("甲乙丙丁戊己庚辛壬癸",MOD(T70-4,10)+1,1)&amp;MID("子丑寅卯辰巳午未申酉戌亥",MOD(T70-4,12)+1,1)</f>
        <v/>
      </c>
      <c r="T70" t="n">
        <v>1940</v>
      </c>
      <c r="U70">
        <f>W70="未"</f>
        <v/>
      </c>
      <c r="V70" s="14" t="n">
        <v>46428</v>
      </c>
      <c r="W70">
        <f>MID("申酉戌亥子丑寅卯辰巳午未",MOD(V70,12)+1,1)</f>
        <v/>
      </c>
      <c r="X70">
        <f>Z70=RIGHT(INDEX('4_六十干支'!$B$5:$B$64,MOD(Y70+2018-1924,60)+1),1)</f>
        <v/>
      </c>
      <c r="Y70" t="n">
        <v>41</v>
      </c>
      <c r="Z70">
        <f>MID("申酉戌亥子丑寅卯辰巳午未",MOD(Y70,12)+1,1)</f>
        <v/>
      </c>
    </row>
    <row r="71">
      <c r="A71">
        <f>INDEX('4_六十干支'!$B$5:$B$64,MOD(T71-1924,60)+1)</f>
        <v/>
      </c>
      <c r="B71">
        <f>RIGHT(A71,1)</f>
        <v/>
      </c>
      <c r="C71">
        <f>LEFT(A71,1)</f>
        <v/>
      </c>
      <c r="D71">
        <f>MID("申酉戌亥子丑寅卯辰巳午未",MOD(T71,12)+1,1)</f>
        <v/>
      </c>
      <c r="E71">
        <f>CHOOSE(MOD(T71,12)+1,"申","酉","戌","亥","子","丑","寅","卯","辰","巳","午","未")</f>
        <v/>
      </c>
      <c r="F71">
        <f>MID("子丑寅卯辰巳午未申酉戌亥",MOD(T71-4,12)+1,1)</f>
        <v/>
      </c>
      <c r="G71">
        <f>CHOOSE(MOD(T71-3,12),"子","丑","寅","卯","辰","巳","午","未","申","酉","戌","亥")</f>
        <v/>
      </c>
      <c r="H71">
        <f>CHOOSE(MOD(T71,12),"申","酉","戌","亥","子","丑","寅","卯","辰","巳","午","未")</f>
        <v/>
      </c>
      <c r="I71">
        <f>MID("子丑寅卯辰巳午未申酉戌亥",MOD(T71-3,12)+1,1)</f>
        <v/>
      </c>
      <c r="J71">
        <f>MID("子丑寅卯辰巳午未申酉戌亥",MOD(T71-4,12),1)</f>
        <v/>
      </c>
      <c r="K71">
        <f>MID("申酉戌亥子丑寅卯辰巳午未",MOD(YEAR(T71),12)+1,1)</f>
        <v/>
      </c>
      <c r="L71" t="inlineStr">
        <is>
          <t>-</t>
        </is>
      </c>
      <c r="M71" t="inlineStr">
        <is>
          <t>-</t>
        </is>
      </c>
      <c r="N71" t="inlineStr">
        <is>
          <t>-</t>
        </is>
      </c>
      <c r="O71">
        <f>MID("甲乙丙丁戊己庚辛壬癸",MOD(T71-4,10)+1,1)</f>
        <v/>
      </c>
      <c r="P71">
        <f>MID("庚辛壬癸甲乙丙丁戊己",MOD(T71,10)+1,1)</f>
        <v/>
      </c>
      <c r="Q71">
        <f>MID("甲乙丙丁戊己庚辛壬癸",MOD(T71-3,10)+1,1)</f>
        <v/>
      </c>
      <c r="R71">
        <f>CHOOSE(MOD(T71-3,10),"甲","乙","丙","丁","戊","己","庚","辛","壬","癸")</f>
        <v/>
      </c>
      <c r="S71">
        <f>MID("甲乙丙丁戊己庚辛壬癸",MOD(T71-4,10)+1,1)&amp;MID("子丑寅卯辰巳午未申酉戌亥",MOD(T71-4,12)+1,1)</f>
        <v/>
      </c>
      <c r="T71" t="n">
        <v>1941</v>
      </c>
      <c r="U71">
        <f>W71="未"</f>
        <v/>
      </c>
      <c r="V71" s="14" t="n">
        <v>46429</v>
      </c>
      <c r="W71">
        <f>MID("申酉戌亥子丑寅卯辰巳午未",MOD(V71,12)+1,1)</f>
        <v/>
      </c>
      <c r="X71">
        <f>Z71=RIGHT(INDEX('4_六十干支'!$B$5:$B$64,MOD(Y71+2018-1924,60)+1),1)</f>
        <v/>
      </c>
      <c r="Y71" t="n">
        <v>42</v>
      </c>
      <c r="Z71">
        <f>MID("申酉戌亥子丑寅卯辰巳午未",MOD(Y71,12)+1,1)</f>
        <v/>
      </c>
    </row>
    <row r="72">
      <c r="A72">
        <f>INDEX('4_六十干支'!$B$5:$B$64,MOD(T72-1924,60)+1)</f>
        <v/>
      </c>
      <c r="B72">
        <f>RIGHT(A72,1)</f>
        <v/>
      </c>
      <c r="C72">
        <f>LEFT(A72,1)</f>
        <v/>
      </c>
      <c r="D72">
        <f>MID("申酉戌亥子丑寅卯辰巳午未",MOD(T72,12)+1,1)</f>
        <v/>
      </c>
      <c r="E72">
        <f>CHOOSE(MOD(T72,12)+1,"申","酉","戌","亥","子","丑","寅","卯","辰","巳","午","未")</f>
        <v/>
      </c>
      <c r="F72">
        <f>MID("子丑寅卯辰巳午未申酉戌亥",MOD(T72-4,12)+1,1)</f>
        <v/>
      </c>
      <c r="G72">
        <f>CHOOSE(MOD(T72-3,12),"子","丑","寅","卯","辰","巳","午","未","申","酉","戌","亥")</f>
        <v/>
      </c>
      <c r="H72">
        <f>CHOOSE(MOD(T72,12),"申","酉","戌","亥","子","丑","寅","卯","辰","巳","午","未")</f>
        <v/>
      </c>
      <c r="I72">
        <f>MID("子丑寅卯辰巳午未申酉戌亥",MOD(T72-3,12)+1,1)</f>
        <v/>
      </c>
      <c r="J72">
        <f>MID("子丑寅卯辰巳午未申酉戌亥",MOD(T72-4,12),1)</f>
        <v/>
      </c>
      <c r="K72">
        <f>MID("申酉戌亥子丑寅卯辰巳午未",MOD(YEAR(T72),12)+1,1)</f>
        <v/>
      </c>
      <c r="L72" t="inlineStr">
        <is>
          <t>-</t>
        </is>
      </c>
      <c r="M72" t="inlineStr">
        <is>
          <t>-</t>
        </is>
      </c>
      <c r="N72" t="inlineStr">
        <is>
          <t>-</t>
        </is>
      </c>
      <c r="O72">
        <f>MID("甲乙丙丁戊己庚辛壬癸",MOD(T72-4,10)+1,1)</f>
        <v/>
      </c>
      <c r="P72">
        <f>MID("庚辛壬癸甲乙丙丁戊己",MOD(T72,10)+1,1)</f>
        <v/>
      </c>
      <c r="Q72">
        <f>MID("甲乙丙丁戊己庚辛壬癸",MOD(T72-3,10)+1,1)</f>
        <v/>
      </c>
      <c r="R72">
        <f>CHOOSE(MOD(T72-3,10),"甲","乙","丙","丁","戊","己","庚","辛","壬","癸")</f>
        <v/>
      </c>
      <c r="S72">
        <f>MID("甲乙丙丁戊己庚辛壬癸",MOD(T72-4,10)+1,1)&amp;MID("子丑寅卯辰巳午未申酉戌亥",MOD(T72-4,12)+1,1)</f>
        <v/>
      </c>
      <c r="T72" t="n">
        <v>1942</v>
      </c>
      <c r="U72">
        <f>W72="未"</f>
        <v/>
      </c>
      <c r="V72" s="14" t="n">
        <v>46430</v>
      </c>
      <c r="W72">
        <f>MID("申酉戌亥子丑寅卯辰巳午未",MOD(V72,12)+1,1)</f>
        <v/>
      </c>
      <c r="X72">
        <f>Z72=RIGHT(INDEX('4_六十干支'!$B$5:$B$64,MOD(Y72+2018-1924,60)+1),1)</f>
        <v/>
      </c>
      <c r="Y72" t="n">
        <v>43</v>
      </c>
      <c r="Z72">
        <f>MID("申酉戌亥子丑寅卯辰巳午未",MOD(Y72,12)+1,1)</f>
        <v/>
      </c>
    </row>
    <row r="73">
      <c r="A73">
        <f>INDEX('4_六十干支'!$B$5:$B$64,MOD(T73-1924,60)+1)</f>
        <v/>
      </c>
      <c r="B73">
        <f>RIGHT(A73,1)</f>
        <v/>
      </c>
      <c r="C73">
        <f>LEFT(A73,1)</f>
        <v/>
      </c>
      <c r="D73">
        <f>MID("申酉戌亥子丑寅卯辰巳午未",MOD(T73,12)+1,1)</f>
        <v/>
      </c>
      <c r="E73">
        <f>CHOOSE(MOD(T73,12)+1,"申","酉","戌","亥","子","丑","寅","卯","辰","巳","午","未")</f>
        <v/>
      </c>
      <c r="F73">
        <f>MID("子丑寅卯辰巳午未申酉戌亥",MOD(T73-4,12)+1,1)</f>
        <v/>
      </c>
      <c r="G73">
        <f>CHOOSE(MOD(T73-3,12),"子","丑","寅","卯","辰","巳","午","未","申","酉","戌","亥")</f>
        <v/>
      </c>
      <c r="H73">
        <f>CHOOSE(MOD(T73,12),"申","酉","戌","亥","子","丑","寅","卯","辰","巳","午","未")</f>
        <v/>
      </c>
      <c r="I73">
        <f>MID("子丑寅卯辰巳午未申酉戌亥",MOD(T73-3,12)+1,1)</f>
        <v/>
      </c>
      <c r="J73">
        <f>MID("子丑寅卯辰巳午未申酉戌亥",MOD(T73-4,12),1)</f>
        <v/>
      </c>
      <c r="K73">
        <f>MID("申酉戌亥子丑寅卯辰巳午未",MOD(YEAR(T73),12)+1,1)</f>
        <v/>
      </c>
      <c r="L73" t="inlineStr">
        <is>
          <t>-</t>
        </is>
      </c>
      <c r="M73" t="inlineStr">
        <is>
          <t>-</t>
        </is>
      </c>
      <c r="N73" t="inlineStr">
        <is>
          <t>-</t>
        </is>
      </c>
      <c r="O73">
        <f>MID("甲乙丙丁戊己庚辛壬癸",MOD(T73-4,10)+1,1)</f>
        <v/>
      </c>
      <c r="P73">
        <f>MID("庚辛壬癸甲乙丙丁戊己",MOD(T73,10)+1,1)</f>
        <v/>
      </c>
      <c r="Q73">
        <f>MID("甲乙丙丁戊己庚辛壬癸",MOD(T73-3,10)+1,1)</f>
        <v/>
      </c>
      <c r="R73">
        <f>CHOOSE(MOD(T73-3,10),"甲","乙","丙","丁","戊","己","庚","辛","壬","癸")</f>
        <v/>
      </c>
      <c r="S73">
        <f>MID("甲乙丙丁戊己庚辛壬癸",MOD(T73-4,10)+1,1)&amp;MID("子丑寅卯辰巳午未申酉戌亥",MOD(T73-4,12)+1,1)</f>
        <v/>
      </c>
      <c r="T73" t="n">
        <v>1943</v>
      </c>
      <c r="U73">
        <f>W73="未"</f>
        <v/>
      </c>
      <c r="V73" s="14" t="n">
        <v>46431</v>
      </c>
      <c r="W73">
        <f>MID("申酉戌亥子丑寅卯辰巳午未",MOD(V73,12)+1,1)</f>
        <v/>
      </c>
      <c r="X73">
        <f>Z73=RIGHT(INDEX('4_六十干支'!$B$5:$B$64,MOD(Y73+2018-1924,60)+1),1)</f>
        <v/>
      </c>
      <c r="Y73" t="n">
        <v>44</v>
      </c>
      <c r="Z73">
        <f>MID("申酉戌亥子丑寅卯辰巳午未",MOD(Y73,12)+1,1)</f>
        <v/>
      </c>
    </row>
    <row r="74">
      <c r="A74">
        <f>INDEX('4_六十干支'!$B$5:$B$64,MOD(T74-1924,60)+1)</f>
        <v/>
      </c>
      <c r="B74">
        <f>RIGHT(A74,1)</f>
        <v/>
      </c>
      <c r="C74">
        <f>LEFT(A74,1)</f>
        <v/>
      </c>
      <c r="D74">
        <f>MID("申酉戌亥子丑寅卯辰巳午未",MOD(T74,12)+1,1)</f>
        <v/>
      </c>
      <c r="E74">
        <f>CHOOSE(MOD(T74,12)+1,"申","酉","戌","亥","子","丑","寅","卯","辰","巳","午","未")</f>
        <v/>
      </c>
      <c r="F74">
        <f>MID("子丑寅卯辰巳午未申酉戌亥",MOD(T74-4,12)+1,1)</f>
        <v/>
      </c>
      <c r="G74">
        <f>CHOOSE(MOD(T74-3,12),"子","丑","寅","卯","辰","巳","午","未","申","酉","戌","亥")</f>
        <v/>
      </c>
      <c r="H74">
        <f>CHOOSE(MOD(T74,12),"申","酉","戌","亥","子","丑","寅","卯","辰","巳","午","未")</f>
        <v/>
      </c>
      <c r="I74">
        <f>MID("子丑寅卯辰巳午未申酉戌亥",MOD(T74-3,12)+1,1)</f>
        <v/>
      </c>
      <c r="J74">
        <f>MID("子丑寅卯辰巳午未申酉戌亥",MOD(T74-4,12),1)</f>
        <v/>
      </c>
      <c r="K74">
        <f>MID("申酉戌亥子丑寅卯辰巳午未",MOD(YEAR(T74),12)+1,1)</f>
        <v/>
      </c>
      <c r="L74" t="inlineStr">
        <is>
          <t>-</t>
        </is>
      </c>
      <c r="M74" t="inlineStr">
        <is>
          <t>-</t>
        </is>
      </c>
      <c r="N74" t="inlineStr">
        <is>
          <t>-</t>
        </is>
      </c>
      <c r="O74">
        <f>MID("甲乙丙丁戊己庚辛壬癸",MOD(T74-4,10)+1,1)</f>
        <v/>
      </c>
      <c r="P74">
        <f>MID("庚辛壬癸甲乙丙丁戊己",MOD(T74,10)+1,1)</f>
        <v/>
      </c>
      <c r="Q74">
        <f>MID("甲乙丙丁戊己庚辛壬癸",MOD(T74-3,10)+1,1)</f>
        <v/>
      </c>
      <c r="R74">
        <f>CHOOSE(MOD(T74-3,10),"甲","乙","丙","丁","戊","己","庚","辛","壬","癸")</f>
        <v/>
      </c>
      <c r="S74">
        <f>MID("甲乙丙丁戊己庚辛壬癸",MOD(T74-4,10)+1,1)&amp;MID("子丑寅卯辰巳午未申酉戌亥",MOD(T74-4,12)+1,1)</f>
        <v/>
      </c>
      <c r="T74" t="n">
        <v>1944</v>
      </c>
      <c r="U74">
        <f>W74="未"</f>
        <v/>
      </c>
      <c r="V74" s="14" t="n">
        <v>46432</v>
      </c>
      <c r="W74">
        <f>MID("申酉戌亥子丑寅卯辰巳午未",MOD(V74,12)+1,1)</f>
        <v/>
      </c>
      <c r="X74">
        <f>Z74=RIGHT(INDEX('4_六十干支'!$B$5:$B$64,MOD(Y74+2018-1924,60)+1),1)</f>
        <v/>
      </c>
      <c r="Y74" t="n">
        <v>45</v>
      </c>
      <c r="Z74">
        <f>MID("申酉戌亥子丑寅卯辰巳午未",MOD(Y74,12)+1,1)</f>
        <v/>
      </c>
    </row>
    <row r="75">
      <c r="A75">
        <f>INDEX('4_六十干支'!$B$5:$B$64,MOD(T75-1924,60)+1)</f>
        <v/>
      </c>
      <c r="B75">
        <f>RIGHT(A75,1)</f>
        <v/>
      </c>
      <c r="C75">
        <f>LEFT(A75,1)</f>
        <v/>
      </c>
      <c r="D75">
        <f>MID("申酉戌亥子丑寅卯辰巳午未",MOD(T75,12)+1,1)</f>
        <v/>
      </c>
      <c r="E75">
        <f>CHOOSE(MOD(T75,12)+1,"申","酉","戌","亥","子","丑","寅","卯","辰","巳","午","未")</f>
        <v/>
      </c>
      <c r="F75">
        <f>MID("子丑寅卯辰巳午未申酉戌亥",MOD(T75-4,12)+1,1)</f>
        <v/>
      </c>
      <c r="G75">
        <f>CHOOSE(MOD(T75-3,12),"子","丑","寅","卯","辰","巳","午","未","申","酉","戌","亥")</f>
        <v/>
      </c>
      <c r="H75">
        <f>CHOOSE(MOD(T75,12),"申","酉","戌","亥","子","丑","寅","卯","辰","巳","午","未")</f>
        <v/>
      </c>
      <c r="I75">
        <f>MID("子丑寅卯辰巳午未申酉戌亥",MOD(T75-3,12)+1,1)</f>
        <v/>
      </c>
      <c r="J75">
        <f>MID("子丑寅卯辰巳午未申酉戌亥",MOD(T75-4,12),1)</f>
        <v/>
      </c>
      <c r="K75">
        <f>MID("申酉戌亥子丑寅卯辰巳午未",MOD(YEAR(T75),12)+1,1)</f>
        <v/>
      </c>
      <c r="L75" t="inlineStr">
        <is>
          <t>-</t>
        </is>
      </c>
      <c r="M75" t="inlineStr">
        <is>
          <t>-</t>
        </is>
      </c>
      <c r="N75" t="inlineStr">
        <is>
          <t>-</t>
        </is>
      </c>
      <c r="O75">
        <f>MID("甲乙丙丁戊己庚辛壬癸",MOD(T75-4,10)+1,1)</f>
        <v/>
      </c>
      <c r="P75">
        <f>MID("庚辛壬癸甲乙丙丁戊己",MOD(T75,10)+1,1)</f>
        <v/>
      </c>
      <c r="Q75">
        <f>MID("甲乙丙丁戊己庚辛壬癸",MOD(T75-3,10)+1,1)</f>
        <v/>
      </c>
      <c r="R75">
        <f>CHOOSE(MOD(T75-3,10),"甲","乙","丙","丁","戊","己","庚","辛","壬","癸")</f>
        <v/>
      </c>
      <c r="S75">
        <f>MID("甲乙丙丁戊己庚辛壬癸",MOD(T75-4,10)+1,1)&amp;MID("子丑寅卯辰巳午未申酉戌亥",MOD(T75-4,12)+1,1)</f>
        <v/>
      </c>
      <c r="T75" t="n">
        <v>1945</v>
      </c>
      <c r="U75">
        <f>W75="未"</f>
        <v/>
      </c>
      <c r="V75" s="14" t="n">
        <v>46433</v>
      </c>
      <c r="W75">
        <f>MID("申酉戌亥子丑寅卯辰巳午未",MOD(V75,12)+1,1)</f>
        <v/>
      </c>
      <c r="X75">
        <f>Z75=RIGHT(INDEX('4_六十干支'!$B$5:$B$64,MOD(Y75+2018-1924,60)+1),1)</f>
        <v/>
      </c>
      <c r="Y75" t="n">
        <v>46</v>
      </c>
      <c r="Z75">
        <f>MID("申酉戌亥子丑寅卯辰巳午未",MOD(Y75,12)+1,1)</f>
        <v/>
      </c>
    </row>
    <row r="76">
      <c r="A76">
        <f>INDEX('4_六十干支'!$B$5:$B$64,MOD(T76-1924,60)+1)</f>
        <v/>
      </c>
      <c r="B76">
        <f>RIGHT(A76,1)</f>
        <v/>
      </c>
      <c r="C76">
        <f>LEFT(A76,1)</f>
        <v/>
      </c>
      <c r="D76">
        <f>MID("申酉戌亥子丑寅卯辰巳午未",MOD(T76,12)+1,1)</f>
        <v/>
      </c>
      <c r="E76">
        <f>CHOOSE(MOD(T76,12)+1,"申","酉","戌","亥","子","丑","寅","卯","辰","巳","午","未")</f>
        <v/>
      </c>
      <c r="F76">
        <f>MID("子丑寅卯辰巳午未申酉戌亥",MOD(T76-4,12)+1,1)</f>
        <v/>
      </c>
      <c r="G76">
        <f>CHOOSE(MOD(T76-3,12),"子","丑","寅","卯","辰","巳","午","未","申","酉","戌","亥")</f>
        <v/>
      </c>
      <c r="H76">
        <f>CHOOSE(MOD(T76,12),"申","酉","戌","亥","子","丑","寅","卯","辰","巳","午","未")</f>
        <v/>
      </c>
      <c r="I76">
        <f>MID("子丑寅卯辰巳午未申酉戌亥",MOD(T76-3,12)+1,1)</f>
        <v/>
      </c>
      <c r="J76">
        <f>MID("子丑寅卯辰巳午未申酉戌亥",MOD(T76-4,12),1)</f>
        <v/>
      </c>
      <c r="K76">
        <f>MID("申酉戌亥子丑寅卯辰巳午未",MOD(YEAR(T76),12)+1,1)</f>
        <v/>
      </c>
      <c r="L76" t="inlineStr">
        <is>
          <t>-</t>
        </is>
      </c>
      <c r="M76" t="inlineStr">
        <is>
          <t>-</t>
        </is>
      </c>
      <c r="N76" t="inlineStr">
        <is>
          <t>-</t>
        </is>
      </c>
      <c r="O76">
        <f>MID("甲乙丙丁戊己庚辛壬癸",MOD(T76-4,10)+1,1)</f>
        <v/>
      </c>
      <c r="P76">
        <f>MID("庚辛壬癸甲乙丙丁戊己",MOD(T76,10)+1,1)</f>
        <v/>
      </c>
      <c r="Q76">
        <f>MID("甲乙丙丁戊己庚辛壬癸",MOD(T76-3,10)+1,1)</f>
        <v/>
      </c>
      <c r="R76">
        <f>CHOOSE(MOD(T76-3,10),"甲","乙","丙","丁","戊","己","庚","辛","壬","癸")</f>
        <v/>
      </c>
      <c r="S76">
        <f>MID("甲乙丙丁戊己庚辛壬癸",MOD(T76-4,10)+1,1)&amp;MID("子丑寅卯辰巳午未申酉戌亥",MOD(T76-4,12)+1,1)</f>
        <v/>
      </c>
      <c r="T76" t="n">
        <v>1946</v>
      </c>
      <c r="U76">
        <f>W76="未"</f>
        <v/>
      </c>
      <c r="V76" s="14" t="n">
        <v>46434</v>
      </c>
      <c r="W76">
        <f>MID("申酉戌亥子丑寅卯辰巳午未",MOD(V76,12)+1,1)</f>
        <v/>
      </c>
      <c r="X76">
        <f>Z76=RIGHT(INDEX('4_六十干支'!$B$5:$B$64,MOD(Y76+2018-1924,60)+1),1)</f>
        <v/>
      </c>
      <c r="Y76" t="n">
        <v>47</v>
      </c>
      <c r="Z76">
        <f>MID("申酉戌亥子丑寅卯辰巳午未",MOD(Y76,12)+1,1)</f>
        <v/>
      </c>
    </row>
    <row r="77">
      <c r="A77">
        <f>INDEX('4_六十干支'!$B$5:$B$64,MOD(T77-1924,60)+1)</f>
        <v/>
      </c>
      <c r="B77">
        <f>RIGHT(A77,1)</f>
        <v/>
      </c>
      <c r="C77">
        <f>LEFT(A77,1)</f>
        <v/>
      </c>
      <c r="D77">
        <f>MID("申酉戌亥子丑寅卯辰巳午未",MOD(T77,12)+1,1)</f>
        <v/>
      </c>
      <c r="E77">
        <f>CHOOSE(MOD(T77,12)+1,"申","酉","戌","亥","子","丑","寅","卯","辰","巳","午","未")</f>
        <v/>
      </c>
      <c r="F77">
        <f>MID("子丑寅卯辰巳午未申酉戌亥",MOD(T77-4,12)+1,1)</f>
        <v/>
      </c>
      <c r="G77">
        <f>CHOOSE(MOD(T77-3,12),"子","丑","寅","卯","辰","巳","午","未","申","酉","戌","亥")</f>
        <v/>
      </c>
      <c r="H77">
        <f>CHOOSE(MOD(T77,12),"申","酉","戌","亥","子","丑","寅","卯","辰","巳","午","未")</f>
        <v/>
      </c>
      <c r="I77">
        <f>MID("子丑寅卯辰巳午未申酉戌亥",MOD(T77-3,12)+1,1)</f>
        <v/>
      </c>
      <c r="J77">
        <f>MID("子丑寅卯辰巳午未申酉戌亥",MOD(T77-4,12),1)</f>
        <v/>
      </c>
      <c r="K77">
        <f>MID("申酉戌亥子丑寅卯辰巳午未",MOD(YEAR(T77),12)+1,1)</f>
        <v/>
      </c>
      <c r="L77" t="inlineStr">
        <is>
          <t>-</t>
        </is>
      </c>
      <c r="M77" t="inlineStr">
        <is>
          <t>-</t>
        </is>
      </c>
      <c r="N77" t="inlineStr">
        <is>
          <t>-</t>
        </is>
      </c>
      <c r="O77">
        <f>MID("甲乙丙丁戊己庚辛壬癸",MOD(T77-4,10)+1,1)</f>
        <v/>
      </c>
      <c r="P77">
        <f>MID("庚辛壬癸甲乙丙丁戊己",MOD(T77,10)+1,1)</f>
        <v/>
      </c>
      <c r="Q77">
        <f>MID("甲乙丙丁戊己庚辛壬癸",MOD(T77-3,10)+1,1)</f>
        <v/>
      </c>
      <c r="R77">
        <f>CHOOSE(MOD(T77-3,10),"甲","乙","丙","丁","戊","己","庚","辛","壬","癸")</f>
        <v/>
      </c>
      <c r="S77">
        <f>MID("甲乙丙丁戊己庚辛壬癸",MOD(T77-4,10)+1,1)&amp;MID("子丑寅卯辰巳午未申酉戌亥",MOD(T77-4,12)+1,1)</f>
        <v/>
      </c>
      <c r="T77" t="n">
        <v>1947</v>
      </c>
      <c r="U77">
        <f>W77="未"</f>
        <v/>
      </c>
      <c r="V77" s="14" t="n">
        <v>46435</v>
      </c>
      <c r="W77">
        <f>MID("申酉戌亥子丑寅卯辰巳午未",MOD(V77,12)+1,1)</f>
        <v/>
      </c>
      <c r="X77">
        <f>Z77=RIGHT(INDEX('4_六十干支'!$B$5:$B$64,MOD(Y77+2018-1924,60)+1),1)</f>
        <v/>
      </c>
      <c r="Y77" t="n">
        <v>48</v>
      </c>
      <c r="Z77">
        <f>MID("申酉戌亥子丑寅卯辰巳午未",MOD(Y77,12)+1,1)</f>
        <v/>
      </c>
    </row>
    <row r="78">
      <c r="A78">
        <f>INDEX('4_六十干支'!$B$5:$B$64,MOD(T78-1924,60)+1)</f>
        <v/>
      </c>
      <c r="B78">
        <f>RIGHT(A78,1)</f>
        <v/>
      </c>
      <c r="C78">
        <f>LEFT(A78,1)</f>
        <v/>
      </c>
      <c r="D78">
        <f>MID("申酉戌亥子丑寅卯辰巳午未",MOD(T78,12)+1,1)</f>
        <v/>
      </c>
      <c r="E78">
        <f>CHOOSE(MOD(T78,12)+1,"申","酉","戌","亥","子","丑","寅","卯","辰","巳","午","未")</f>
        <v/>
      </c>
      <c r="F78">
        <f>MID("子丑寅卯辰巳午未申酉戌亥",MOD(T78-4,12)+1,1)</f>
        <v/>
      </c>
      <c r="G78">
        <f>CHOOSE(MOD(T78-3,12),"子","丑","寅","卯","辰","巳","午","未","申","酉","戌","亥")</f>
        <v/>
      </c>
      <c r="H78">
        <f>CHOOSE(MOD(T78,12),"申","酉","戌","亥","子","丑","寅","卯","辰","巳","午","未")</f>
        <v/>
      </c>
      <c r="I78">
        <f>MID("子丑寅卯辰巳午未申酉戌亥",MOD(T78-3,12)+1,1)</f>
        <v/>
      </c>
      <c r="J78">
        <f>MID("子丑寅卯辰巳午未申酉戌亥",MOD(T78-4,12),1)</f>
        <v/>
      </c>
      <c r="K78">
        <f>MID("申酉戌亥子丑寅卯辰巳午未",MOD(YEAR(T78),12)+1,1)</f>
        <v/>
      </c>
      <c r="L78" t="inlineStr">
        <is>
          <t>-</t>
        </is>
      </c>
      <c r="M78" t="inlineStr">
        <is>
          <t>-</t>
        </is>
      </c>
      <c r="N78" t="inlineStr">
        <is>
          <t>-</t>
        </is>
      </c>
      <c r="O78">
        <f>MID("甲乙丙丁戊己庚辛壬癸",MOD(T78-4,10)+1,1)</f>
        <v/>
      </c>
      <c r="P78">
        <f>MID("庚辛壬癸甲乙丙丁戊己",MOD(T78,10)+1,1)</f>
        <v/>
      </c>
      <c r="Q78">
        <f>MID("甲乙丙丁戊己庚辛壬癸",MOD(T78-3,10)+1,1)</f>
        <v/>
      </c>
      <c r="R78">
        <f>CHOOSE(MOD(T78-3,10),"甲","乙","丙","丁","戊","己","庚","辛","壬","癸")</f>
        <v/>
      </c>
      <c r="S78">
        <f>MID("甲乙丙丁戊己庚辛壬癸",MOD(T78-4,10)+1,1)&amp;MID("子丑寅卯辰巳午未申酉戌亥",MOD(T78-4,12)+1,1)</f>
        <v/>
      </c>
      <c r="T78" t="n">
        <v>1948</v>
      </c>
      <c r="U78">
        <f>W78="未"</f>
        <v/>
      </c>
      <c r="V78" s="14" t="n">
        <v>46436</v>
      </c>
      <c r="W78">
        <f>MID("申酉戌亥子丑寅卯辰巳午未",MOD(V78,12)+1,1)</f>
        <v/>
      </c>
      <c r="X78">
        <f>Z78=RIGHT(INDEX('4_六十干支'!$B$5:$B$64,MOD(Y78+2018-1924,60)+1),1)</f>
        <v/>
      </c>
      <c r="Y78" t="n">
        <v>49</v>
      </c>
      <c r="Z78">
        <f>MID("申酉戌亥子丑寅卯辰巳午未",MOD(Y78,12)+1,1)</f>
        <v/>
      </c>
    </row>
    <row r="79">
      <c r="A79">
        <f>INDEX('4_六十干支'!$B$5:$B$64,MOD(T79-1924,60)+1)</f>
        <v/>
      </c>
      <c r="B79">
        <f>RIGHT(A79,1)</f>
        <v/>
      </c>
      <c r="C79">
        <f>LEFT(A79,1)</f>
        <v/>
      </c>
      <c r="D79">
        <f>MID("申酉戌亥子丑寅卯辰巳午未",MOD(T79,12)+1,1)</f>
        <v/>
      </c>
      <c r="E79">
        <f>CHOOSE(MOD(T79,12)+1,"申","酉","戌","亥","子","丑","寅","卯","辰","巳","午","未")</f>
        <v/>
      </c>
      <c r="F79">
        <f>MID("子丑寅卯辰巳午未申酉戌亥",MOD(T79-4,12)+1,1)</f>
        <v/>
      </c>
      <c r="G79">
        <f>CHOOSE(MOD(T79-3,12),"子","丑","寅","卯","辰","巳","午","未","申","酉","戌","亥")</f>
        <v/>
      </c>
      <c r="H79">
        <f>CHOOSE(MOD(T79,12),"申","酉","戌","亥","子","丑","寅","卯","辰","巳","午","未")</f>
        <v/>
      </c>
      <c r="I79">
        <f>MID("子丑寅卯辰巳午未申酉戌亥",MOD(T79-3,12)+1,1)</f>
        <v/>
      </c>
      <c r="J79">
        <f>MID("子丑寅卯辰巳午未申酉戌亥",MOD(T79-4,12),1)</f>
        <v/>
      </c>
      <c r="K79">
        <f>MID("申酉戌亥子丑寅卯辰巳午未",MOD(YEAR(T79),12)+1,1)</f>
        <v/>
      </c>
      <c r="L79" t="inlineStr">
        <is>
          <t>-</t>
        </is>
      </c>
      <c r="M79" t="inlineStr">
        <is>
          <t>-</t>
        </is>
      </c>
      <c r="N79" t="inlineStr">
        <is>
          <t>-</t>
        </is>
      </c>
      <c r="O79">
        <f>MID("甲乙丙丁戊己庚辛壬癸",MOD(T79-4,10)+1,1)</f>
        <v/>
      </c>
      <c r="P79">
        <f>MID("庚辛壬癸甲乙丙丁戊己",MOD(T79,10)+1,1)</f>
        <v/>
      </c>
      <c r="Q79">
        <f>MID("甲乙丙丁戊己庚辛壬癸",MOD(T79-3,10)+1,1)</f>
        <v/>
      </c>
      <c r="R79">
        <f>CHOOSE(MOD(T79-3,10),"甲","乙","丙","丁","戊","己","庚","辛","壬","癸")</f>
        <v/>
      </c>
      <c r="S79">
        <f>MID("甲乙丙丁戊己庚辛壬癸",MOD(T79-4,10)+1,1)&amp;MID("子丑寅卯辰巳午未申酉戌亥",MOD(T79-4,12)+1,1)</f>
        <v/>
      </c>
      <c r="T79" t="n">
        <v>1949</v>
      </c>
      <c r="U79">
        <f>W79="未"</f>
        <v/>
      </c>
      <c r="V79" s="14" t="n">
        <v>46437</v>
      </c>
      <c r="W79">
        <f>MID("申酉戌亥子丑寅卯辰巳午未",MOD(V79,12)+1,1)</f>
        <v/>
      </c>
      <c r="X79">
        <f>Z79=RIGHT(INDEX('4_六十干支'!$B$5:$B$64,MOD(Y79+2018-1924,60)+1),1)</f>
        <v/>
      </c>
      <c r="Y79" t="n">
        <v>50</v>
      </c>
      <c r="Z79">
        <f>MID("申酉戌亥子丑寅卯辰巳午未",MOD(Y79,12)+1,1)</f>
        <v/>
      </c>
    </row>
    <row r="80">
      <c r="A80">
        <f>INDEX('4_六十干支'!$B$5:$B$64,MOD(T80-1924,60)+1)</f>
        <v/>
      </c>
      <c r="B80">
        <f>RIGHT(A80,1)</f>
        <v/>
      </c>
      <c r="C80">
        <f>LEFT(A80,1)</f>
        <v/>
      </c>
      <c r="D80">
        <f>MID("申酉戌亥子丑寅卯辰巳午未",MOD(T80,12)+1,1)</f>
        <v/>
      </c>
      <c r="E80">
        <f>CHOOSE(MOD(T80,12)+1,"申","酉","戌","亥","子","丑","寅","卯","辰","巳","午","未")</f>
        <v/>
      </c>
      <c r="F80">
        <f>MID("子丑寅卯辰巳午未申酉戌亥",MOD(T80-4,12)+1,1)</f>
        <v/>
      </c>
      <c r="G80">
        <f>CHOOSE(MOD(T80-3,12),"子","丑","寅","卯","辰","巳","午","未","申","酉","戌","亥")</f>
        <v/>
      </c>
      <c r="H80">
        <f>CHOOSE(MOD(T80,12),"申","酉","戌","亥","子","丑","寅","卯","辰","巳","午","未")</f>
        <v/>
      </c>
      <c r="I80">
        <f>MID("子丑寅卯辰巳午未申酉戌亥",MOD(T80-3,12)+1,1)</f>
        <v/>
      </c>
      <c r="J80">
        <f>MID("子丑寅卯辰巳午未申酉戌亥",MOD(T80-4,12),1)</f>
        <v/>
      </c>
      <c r="K80">
        <f>MID("申酉戌亥子丑寅卯辰巳午未",MOD(YEAR(T80),12)+1,1)</f>
        <v/>
      </c>
      <c r="L80" t="inlineStr">
        <is>
          <t>-</t>
        </is>
      </c>
      <c r="M80" t="inlineStr">
        <is>
          <t>-</t>
        </is>
      </c>
      <c r="N80" t="inlineStr">
        <is>
          <t>-</t>
        </is>
      </c>
      <c r="O80">
        <f>MID("甲乙丙丁戊己庚辛壬癸",MOD(T80-4,10)+1,1)</f>
        <v/>
      </c>
      <c r="P80">
        <f>MID("庚辛壬癸甲乙丙丁戊己",MOD(T80,10)+1,1)</f>
        <v/>
      </c>
      <c r="Q80">
        <f>MID("甲乙丙丁戊己庚辛壬癸",MOD(T80-3,10)+1,1)</f>
        <v/>
      </c>
      <c r="R80">
        <f>CHOOSE(MOD(T80-3,10),"甲","乙","丙","丁","戊","己","庚","辛","壬","癸")</f>
        <v/>
      </c>
      <c r="S80">
        <f>MID("甲乙丙丁戊己庚辛壬癸",MOD(T80-4,10)+1,1)&amp;MID("子丑寅卯辰巳午未申酉戌亥",MOD(T80-4,12)+1,1)</f>
        <v/>
      </c>
      <c r="T80" t="n">
        <v>1950</v>
      </c>
      <c r="U80">
        <f>W80="未"</f>
        <v/>
      </c>
      <c r="V80" s="14" t="n">
        <v>46438</v>
      </c>
      <c r="W80">
        <f>MID("申酉戌亥子丑寅卯辰巳午未",MOD(V80,12)+1,1)</f>
        <v/>
      </c>
      <c r="X80">
        <f>Z80=RIGHT(INDEX('4_六十干支'!$B$5:$B$64,MOD(Y80+2018-1924,60)+1),1)</f>
        <v/>
      </c>
      <c r="Y80" t="n">
        <v>51</v>
      </c>
      <c r="Z80">
        <f>MID("申酉戌亥子丑寅卯辰巳午未",MOD(Y80,12)+1,1)</f>
        <v/>
      </c>
    </row>
    <row r="81">
      <c r="A81">
        <f>INDEX('4_六十干支'!$B$5:$B$64,MOD(T81-1924,60)+1)</f>
        <v/>
      </c>
      <c r="B81">
        <f>RIGHT(A81,1)</f>
        <v/>
      </c>
      <c r="C81">
        <f>LEFT(A81,1)</f>
        <v/>
      </c>
      <c r="D81">
        <f>MID("申酉戌亥子丑寅卯辰巳午未",MOD(T81,12)+1,1)</f>
        <v/>
      </c>
      <c r="E81">
        <f>CHOOSE(MOD(T81,12)+1,"申","酉","戌","亥","子","丑","寅","卯","辰","巳","午","未")</f>
        <v/>
      </c>
      <c r="F81">
        <f>MID("子丑寅卯辰巳午未申酉戌亥",MOD(T81-4,12)+1,1)</f>
        <v/>
      </c>
      <c r="G81">
        <f>CHOOSE(MOD(T81-3,12),"子","丑","寅","卯","辰","巳","午","未","申","酉","戌","亥")</f>
        <v/>
      </c>
      <c r="H81">
        <f>CHOOSE(MOD(T81,12),"申","酉","戌","亥","子","丑","寅","卯","辰","巳","午","未")</f>
        <v/>
      </c>
      <c r="I81">
        <f>MID("子丑寅卯辰巳午未申酉戌亥",MOD(T81-3,12)+1,1)</f>
        <v/>
      </c>
      <c r="J81">
        <f>MID("子丑寅卯辰巳午未申酉戌亥",MOD(T81-4,12),1)</f>
        <v/>
      </c>
      <c r="K81">
        <f>MID("申酉戌亥子丑寅卯辰巳午未",MOD(YEAR(T81),12)+1,1)</f>
        <v/>
      </c>
      <c r="L81" t="inlineStr">
        <is>
          <t>-</t>
        </is>
      </c>
      <c r="M81" t="inlineStr">
        <is>
          <t>-</t>
        </is>
      </c>
      <c r="N81" t="inlineStr">
        <is>
          <t>-</t>
        </is>
      </c>
      <c r="O81">
        <f>MID("甲乙丙丁戊己庚辛壬癸",MOD(T81-4,10)+1,1)</f>
        <v/>
      </c>
      <c r="P81">
        <f>MID("庚辛壬癸甲乙丙丁戊己",MOD(T81,10)+1,1)</f>
        <v/>
      </c>
      <c r="Q81">
        <f>MID("甲乙丙丁戊己庚辛壬癸",MOD(T81-3,10)+1,1)</f>
        <v/>
      </c>
      <c r="R81">
        <f>CHOOSE(MOD(T81-3,10),"甲","乙","丙","丁","戊","己","庚","辛","壬","癸")</f>
        <v/>
      </c>
      <c r="S81">
        <f>MID("甲乙丙丁戊己庚辛壬癸",MOD(T81-4,10)+1,1)&amp;MID("子丑寅卯辰巳午未申酉戌亥",MOD(T81-4,12)+1,1)</f>
        <v/>
      </c>
      <c r="T81" t="n">
        <v>1951</v>
      </c>
      <c r="U81">
        <f>W81="未"</f>
        <v/>
      </c>
      <c r="V81" s="14" t="n">
        <v>46439</v>
      </c>
      <c r="W81">
        <f>MID("申酉戌亥子丑寅卯辰巳午未",MOD(V81,12)+1,1)</f>
        <v/>
      </c>
      <c r="X81">
        <f>Z81=RIGHT(INDEX('4_六十干支'!$B$5:$B$64,MOD(Y81+2018-1924,60)+1),1)</f>
        <v/>
      </c>
      <c r="Y81" t="n">
        <v>52</v>
      </c>
      <c r="Z81">
        <f>MID("申酉戌亥子丑寅卯辰巳午未",MOD(Y81,12)+1,1)</f>
        <v/>
      </c>
    </row>
    <row r="82">
      <c r="A82">
        <f>INDEX('4_六十干支'!$B$5:$B$64,MOD(T82-1924,60)+1)</f>
        <v/>
      </c>
      <c r="B82">
        <f>RIGHT(A82,1)</f>
        <v/>
      </c>
      <c r="C82">
        <f>LEFT(A82,1)</f>
        <v/>
      </c>
      <c r="D82">
        <f>MID("申酉戌亥子丑寅卯辰巳午未",MOD(T82,12)+1,1)</f>
        <v/>
      </c>
      <c r="E82">
        <f>CHOOSE(MOD(T82,12)+1,"申","酉","戌","亥","子","丑","寅","卯","辰","巳","午","未")</f>
        <v/>
      </c>
      <c r="F82">
        <f>MID("子丑寅卯辰巳午未申酉戌亥",MOD(T82-4,12)+1,1)</f>
        <v/>
      </c>
      <c r="G82">
        <f>CHOOSE(MOD(T82-3,12),"子","丑","寅","卯","辰","巳","午","未","申","酉","戌","亥")</f>
        <v/>
      </c>
      <c r="H82">
        <f>CHOOSE(MOD(T82,12),"申","酉","戌","亥","子","丑","寅","卯","辰","巳","午","未")</f>
        <v/>
      </c>
      <c r="I82">
        <f>MID("子丑寅卯辰巳午未申酉戌亥",MOD(T82-3,12)+1,1)</f>
        <v/>
      </c>
      <c r="J82">
        <f>MID("子丑寅卯辰巳午未申酉戌亥",MOD(T82-4,12),1)</f>
        <v/>
      </c>
      <c r="K82">
        <f>MID("申酉戌亥子丑寅卯辰巳午未",MOD(YEAR(T82),12)+1,1)</f>
        <v/>
      </c>
      <c r="L82" t="inlineStr">
        <is>
          <t>-</t>
        </is>
      </c>
      <c r="M82" t="inlineStr">
        <is>
          <t>-</t>
        </is>
      </c>
      <c r="N82" t="inlineStr">
        <is>
          <t>-</t>
        </is>
      </c>
      <c r="O82">
        <f>MID("甲乙丙丁戊己庚辛壬癸",MOD(T82-4,10)+1,1)</f>
        <v/>
      </c>
      <c r="P82">
        <f>MID("庚辛壬癸甲乙丙丁戊己",MOD(T82,10)+1,1)</f>
        <v/>
      </c>
      <c r="Q82">
        <f>MID("甲乙丙丁戊己庚辛壬癸",MOD(T82-3,10)+1,1)</f>
        <v/>
      </c>
      <c r="R82">
        <f>CHOOSE(MOD(T82-3,10),"甲","乙","丙","丁","戊","己","庚","辛","壬","癸")</f>
        <v/>
      </c>
      <c r="S82">
        <f>MID("甲乙丙丁戊己庚辛壬癸",MOD(T82-4,10)+1,1)&amp;MID("子丑寅卯辰巳午未申酉戌亥",MOD(T82-4,12)+1,1)</f>
        <v/>
      </c>
      <c r="T82" t="n">
        <v>1952</v>
      </c>
      <c r="U82">
        <f>W82="未"</f>
        <v/>
      </c>
      <c r="V82" s="14" t="n">
        <v>46440</v>
      </c>
      <c r="W82">
        <f>MID("申酉戌亥子丑寅卯辰巳午未",MOD(V82,12)+1,1)</f>
        <v/>
      </c>
      <c r="X82">
        <f>Z82=RIGHT(INDEX('4_六十干支'!$B$5:$B$64,MOD(Y82+2018-1924,60)+1),1)</f>
        <v/>
      </c>
      <c r="Y82" t="n">
        <v>53</v>
      </c>
      <c r="Z82">
        <f>MID("申酉戌亥子丑寅卯辰巳午未",MOD(Y82,12)+1,1)</f>
        <v/>
      </c>
    </row>
    <row r="83">
      <c r="A83">
        <f>INDEX('4_六十干支'!$B$5:$B$64,MOD(T83-1924,60)+1)</f>
        <v/>
      </c>
      <c r="B83">
        <f>RIGHT(A83,1)</f>
        <v/>
      </c>
      <c r="C83">
        <f>LEFT(A83,1)</f>
        <v/>
      </c>
      <c r="D83">
        <f>MID("申酉戌亥子丑寅卯辰巳午未",MOD(T83,12)+1,1)</f>
        <v/>
      </c>
      <c r="E83">
        <f>CHOOSE(MOD(T83,12)+1,"申","酉","戌","亥","子","丑","寅","卯","辰","巳","午","未")</f>
        <v/>
      </c>
      <c r="F83">
        <f>MID("子丑寅卯辰巳午未申酉戌亥",MOD(T83-4,12)+1,1)</f>
        <v/>
      </c>
      <c r="G83">
        <f>CHOOSE(MOD(T83-3,12),"子","丑","寅","卯","辰","巳","午","未","申","酉","戌","亥")</f>
        <v/>
      </c>
      <c r="H83">
        <f>CHOOSE(MOD(T83,12),"申","酉","戌","亥","子","丑","寅","卯","辰","巳","午","未")</f>
        <v/>
      </c>
      <c r="I83">
        <f>MID("子丑寅卯辰巳午未申酉戌亥",MOD(T83-3,12)+1,1)</f>
        <v/>
      </c>
      <c r="J83">
        <f>MID("子丑寅卯辰巳午未申酉戌亥",MOD(T83-4,12),1)</f>
        <v/>
      </c>
      <c r="K83">
        <f>MID("申酉戌亥子丑寅卯辰巳午未",MOD(YEAR(T83),12)+1,1)</f>
        <v/>
      </c>
      <c r="L83" t="inlineStr">
        <is>
          <t>-</t>
        </is>
      </c>
      <c r="M83" t="inlineStr">
        <is>
          <t>-</t>
        </is>
      </c>
      <c r="N83" t="inlineStr">
        <is>
          <t>-</t>
        </is>
      </c>
      <c r="O83">
        <f>MID("甲乙丙丁戊己庚辛壬癸",MOD(T83-4,10)+1,1)</f>
        <v/>
      </c>
      <c r="P83">
        <f>MID("庚辛壬癸甲乙丙丁戊己",MOD(T83,10)+1,1)</f>
        <v/>
      </c>
      <c r="Q83">
        <f>MID("甲乙丙丁戊己庚辛壬癸",MOD(T83-3,10)+1,1)</f>
        <v/>
      </c>
      <c r="R83">
        <f>CHOOSE(MOD(T83-3,10),"甲","乙","丙","丁","戊","己","庚","辛","壬","癸")</f>
        <v/>
      </c>
      <c r="S83">
        <f>MID("甲乙丙丁戊己庚辛壬癸",MOD(T83-4,10)+1,1)&amp;MID("子丑寅卯辰巳午未申酉戌亥",MOD(T83-4,12)+1,1)</f>
        <v/>
      </c>
      <c r="T83" t="n">
        <v>1953</v>
      </c>
      <c r="U83">
        <f>W83="未"</f>
        <v/>
      </c>
      <c r="V83" s="14" t="n">
        <v>46441</v>
      </c>
      <c r="W83">
        <f>MID("申酉戌亥子丑寅卯辰巳午未",MOD(V83,12)+1,1)</f>
        <v/>
      </c>
      <c r="X83">
        <f>Z83=RIGHT(INDEX('4_六十干支'!$B$5:$B$64,MOD(Y83+2018-1924,60)+1),1)</f>
        <v/>
      </c>
      <c r="Y83" t="n">
        <v>54</v>
      </c>
      <c r="Z83">
        <f>MID("申酉戌亥子丑寅卯辰巳午未",MOD(Y83,12)+1,1)</f>
        <v/>
      </c>
    </row>
    <row r="84">
      <c r="A84">
        <f>INDEX('4_六十干支'!$B$5:$B$64,MOD(T84-1924,60)+1)</f>
        <v/>
      </c>
      <c r="B84">
        <f>RIGHT(A84,1)</f>
        <v/>
      </c>
      <c r="C84">
        <f>LEFT(A84,1)</f>
        <v/>
      </c>
      <c r="D84">
        <f>MID("申酉戌亥子丑寅卯辰巳午未",MOD(T84,12)+1,1)</f>
        <v/>
      </c>
      <c r="E84">
        <f>CHOOSE(MOD(T84,12)+1,"申","酉","戌","亥","子","丑","寅","卯","辰","巳","午","未")</f>
        <v/>
      </c>
      <c r="F84">
        <f>MID("子丑寅卯辰巳午未申酉戌亥",MOD(T84-4,12)+1,1)</f>
        <v/>
      </c>
      <c r="G84">
        <f>CHOOSE(MOD(T84-3,12),"子","丑","寅","卯","辰","巳","午","未","申","酉","戌","亥")</f>
        <v/>
      </c>
      <c r="H84">
        <f>CHOOSE(MOD(T84,12),"申","酉","戌","亥","子","丑","寅","卯","辰","巳","午","未")</f>
        <v/>
      </c>
      <c r="I84">
        <f>MID("子丑寅卯辰巳午未申酉戌亥",MOD(T84-3,12)+1,1)</f>
        <v/>
      </c>
      <c r="J84">
        <f>MID("子丑寅卯辰巳午未申酉戌亥",MOD(T84-4,12),1)</f>
        <v/>
      </c>
      <c r="K84">
        <f>MID("申酉戌亥子丑寅卯辰巳午未",MOD(YEAR(T84),12)+1,1)</f>
        <v/>
      </c>
      <c r="L84" t="inlineStr">
        <is>
          <t>-</t>
        </is>
      </c>
      <c r="M84" t="inlineStr">
        <is>
          <t>-</t>
        </is>
      </c>
      <c r="N84" t="inlineStr">
        <is>
          <t>-</t>
        </is>
      </c>
      <c r="O84">
        <f>MID("甲乙丙丁戊己庚辛壬癸",MOD(T84-4,10)+1,1)</f>
        <v/>
      </c>
      <c r="P84">
        <f>MID("庚辛壬癸甲乙丙丁戊己",MOD(T84,10)+1,1)</f>
        <v/>
      </c>
      <c r="Q84">
        <f>MID("甲乙丙丁戊己庚辛壬癸",MOD(T84-3,10)+1,1)</f>
        <v/>
      </c>
      <c r="R84">
        <f>CHOOSE(MOD(T84-3,10),"甲","乙","丙","丁","戊","己","庚","辛","壬","癸")</f>
        <v/>
      </c>
      <c r="S84">
        <f>MID("甲乙丙丁戊己庚辛壬癸",MOD(T84-4,10)+1,1)&amp;MID("子丑寅卯辰巳午未申酉戌亥",MOD(T84-4,12)+1,1)</f>
        <v/>
      </c>
      <c r="T84" t="n">
        <v>1954</v>
      </c>
      <c r="U84">
        <f>W84="未"</f>
        <v/>
      </c>
      <c r="V84" s="14" t="n">
        <v>46442</v>
      </c>
      <c r="W84">
        <f>MID("申酉戌亥子丑寅卯辰巳午未",MOD(V84,12)+1,1)</f>
        <v/>
      </c>
      <c r="X84">
        <f>Z84=RIGHT(INDEX('4_六十干支'!$B$5:$B$64,MOD(Y84+2018-1924,60)+1),1)</f>
        <v/>
      </c>
      <c r="Y84" t="n">
        <v>55</v>
      </c>
      <c r="Z84">
        <f>MID("申酉戌亥子丑寅卯辰巳午未",MOD(Y84,12)+1,1)</f>
        <v/>
      </c>
    </row>
    <row r="85">
      <c r="A85">
        <f>INDEX('4_六十干支'!$B$5:$B$64,MOD(T85-1924,60)+1)</f>
        <v/>
      </c>
      <c r="B85">
        <f>RIGHT(A85,1)</f>
        <v/>
      </c>
      <c r="C85">
        <f>LEFT(A85,1)</f>
        <v/>
      </c>
      <c r="D85">
        <f>MID("申酉戌亥子丑寅卯辰巳午未",MOD(T85,12)+1,1)</f>
        <v/>
      </c>
      <c r="E85">
        <f>CHOOSE(MOD(T85,12)+1,"申","酉","戌","亥","子","丑","寅","卯","辰","巳","午","未")</f>
        <v/>
      </c>
      <c r="F85">
        <f>MID("子丑寅卯辰巳午未申酉戌亥",MOD(T85-4,12)+1,1)</f>
        <v/>
      </c>
      <c r="G85">
        <f>CHOOSE(MOD(T85-3,12),"子","丑","寅","卯","辰","巳","午","未","申","酉","戌","亥")</f>
        <v/>
      </c>
      <c r="H85">
        <f>CHOOSE(MOD(T85,12),"申","酉","戌","亥","子","丑","寅","卯","辰","巳","午","未")</f>
        <v/>
      </c>
      <c r="I85">
        <f>MID("子丑寅卯辰巳午未申酉戌亥",MOD(T85-3,12)+1,1)</f>
        <v/>
      </c>
      <c r="J85">
        <f>MID("子丑寅卯辰巳午未申酉戌亥",MOD(T85-4,12),1)</f>
        <v/>
      </c>
      <c r="K85">
        <f>MID("申酉戌亥子丑寅卯辰巳午未",MOD(YEAR(T85),12)+1,1)</f>
        <v/>
      </c>
      <c r="L85" t="inlineStr">
        <is>
          <t>-</t>
        </is>
      </c>
      <c r="M85" t="inlineStr">
        <is>
          <t>-</t>
        </is>
      </c>
      <c r="N85" t="inlineStr">
        <is>
          <t>-</t>
        </is>
      </c>
      <c r="O85">
        <f>MID("甲乙丙丁戊己庚辛壬癸",MOD(T85-4,10)+1,1)</f>
        <v/>
      </c>
      <c r="P85">
        <f>MID("庚辛壬癸甲乙丙丁戊己",MOD(T85,10)+1,1)</f>
        <v/>
      </c>
      <c r="Q85">
        <f>MID("甲乙丙丁戊己庚辛壬癸",MOD(T85-3,10)+1,1)</f>
        <v/>
      </c>
      <c r="R85">
        <f>CHOOSE(MOD(T85-3,10),"甲","乙","丙","丁","戊","己","庚","辛","壬","癸")</f>
        <v/>
      </c>
      <c r="S85">
        <f>MID("甲乙丙丁戊己庚辛壬癸",MOD(T85-4,10)+1,1)&amp;MID("子丑寅卯辰巳午未申酉戌亥",MOD(T85-4,12)+1,1)</f>
        <v/>
      </c>
      <c r="T85" t="n">
        <v>1955</v>
      </c>
      <c r="U85">
        <f>W85="未"</f>
        <v/>
      </c>
      <c r="V85" s="14" t="n">
        <v>46443</v>
      </c>
      <c r="W85">
        <f>MID("申酉戌亥子丑寅卯辰巳午未",MOD(V85,12)+1,1)</f>
        <v/>
      </c>
      <c r="X85">
        <f>Z85=RIGHT(INDEX('4_六十干支'!$B$5:$B$64,MOD(Y85+2018-1924,60)+1),1)</f>
        <v/>
      </c>
      <c r="Y85" t="n">
        <v>56</v>
      </c>
      <c r="Z85">
        <f>MID("申酉戌亥子丑寅卯辰巳午未",MOD(Y85,12)+1,1)</f>
        <v/>
      </c>
    </row>
    <row r="86">
      <c r="A86">
        <f>INDEX('4_六十干支'!$B$5:$B$64,MOD(T86-1924,60)+1)</f>
        <v/>
      </c>
      <c r="B86">
        <f>RIGHT(A86,1)</f>
        <v/>
      </c>
      <c r="C86">
        <f>LEFT(A86,1)</f>
        <v/>
      </c>
      <c r="D86">
        <f>MID("申酉戌亥子丑寅卯辰巳午未",MOD(T86,12)+1,1)</f>
        <v/>
      </c>
      <c r="E86">
        <f>CHOOSE(MOD(T86,12)+1,"申","酉","戌","亥","子","丑","寅","卯","辰","巳","午","未")</f>
        <v/>
      </c>
      <c r="F86">
        <f>MID("子丑寅卯辰巳午未申酉戌亥",MOD(T86-4,12)+1,1)</f>
        <v/>
      </c>
      <c r="G86">
        <f>CHOOSE(MOD(T86-3,12),"子","丑","寅","卯","辰","巳","午","未","申","酉","戌","亥")</f>
        <v/>
      </c>
      <c r="H86">
        <f>CHOOSE(MOD(T86,12),"申","酉","戌","亥","子","丑","寅","卯","辰","巳","午","未")</f>
        <v/>
      </c>
      <c r="I86">
        <f>MID("子丑寅卯辰巳午未申酉戌亥",MOD(T86-3,12)+1,1)</f>
        <v/>
      </c>
      <c r="J86">
        <f>MID("子丑寅卯辰巳午未申酉戌亥",MOD(T86-4,12),1)</f>
        <v/>
      </c>
      <c r="K86">
        <f>MID("申酉戌亥子丑寅卯辰巳午未",MOD(YEAR(T86),12)+1,1)</f>
        <v/>
      </c>
      <c r="L86" t="inlineStr">
        <is>
          <t>-</t>
        </is>
      </c>
      <c r="M86" t="inlineStr">
        <is>
          <t>-</t>
        </is>
      </c>
      <c r="N86" t="inlineStr">
        <is>
          <t>-</t>
        </is>
      </c>
      <c r="O86">
        <f>MID("甲乙丙丁戊己庚辛壬癸",MOD(T86-4,10)+1,1)</f>
        <v/>
      </c>
      <c r="P86">
        <f>MID("庚辛壬癸甲乙丙丁戊己",MOD(T86,10)+1,1)</f>
        <v/>
      </c>
      <c r="Q86">
        <f>MID("甲乙丙丁戊己庚辛壬癸",MOD(T86-3,10)+1,1)</f>
        <v/>
      </c>
      <c r="R86">
        <f>CHOOSE(MOD(T86-3,10),"甲","乙","丙","丁","戊","己","庚","辛","壬","癸")</f>
        <v/>
      </c>
      <c r="S86">
        <f>MID("甲乙丙丁戊己庚辛壬癸",MOD(T86-4,10)+1,1)&amp;MID("子丑寅卯辰巳午未申酉戌亥",MOD(T86-4,12)+1,1)</f>
        <v/>
      </c>
      <c r="T86" t="n">
        <v>1956</v>
      </c>
      <c r="U86">
        <f>W86="未"</f>
        <v/>
      </c>
      <c r="V86" s="14" t="n">
        <v>46444</v>
      </c>
      <c r="W86">
        <f>MID("申酉戌亥子丑寅卯辰巳午未",MOD(V86,12)+1,1)</f>
        <v/>
      </c>
      <c r="X86">
        <f>Z86=RIGHT(INDEX('4_六十干支'!$B$5:$B$64,MOD(Y86+2018-1924,60)+1),1)</f>
        <v/>
      </c>
      <c r="Y86" t="n">
        <v>57</v>
      </c>
      <c r="Z86">
        <f>MID("申酉戌亥子丑寅卯辰巳午未",MOD(Y86,12)+1,1)</f>
        <v/>
      </c>
    </row>
    <row r="87">
      <c r="A87">
        <f>INDEX('4_六十干支'!$B$5:$B$64,MOD(T87-1924,60)+1)</f>
        <v/>
      </c>
      <c r="B87">
        <f>RIGHT(A87,1)</f>
        <v/>
      </c>
      <c r="C87">
        <f>LEFT(A87,1)</f>
        <v/>
      </c>
      <c r="D87">
        <f>MID("申酉戌亥子丑寅卯辰巳午未",MOD(T87,12)+1,1)</f>
        <v/>
      </c>
      <c r="E87">
        <f>CHOOSE(MOD(T87,12)+1,"申","酉","戌","亥","子","丑","寅","卯","辰","巳","午","未")</f>
        <v/>
      </c>
      <c r="F87">
        <f>MID("子丑寅卯辰巳午未申酉戌亥",MOD(T87-4,12)+1,1)</f>
        <v/>
      </c>
      <c r="G87">
        <f>CHOOSE(MOD(T87-3,12),"子","丑","寅","卯","辰","巳","午","未","申","酉","戌","亥")</f>
        <v/>
      </c>
      <c r="H87">
        <f>CHOOSE(MOD(T87,12),"申","酉","戌","亥","子","丑","寅","卯","辰","巳","午","未")</f>
        <v/>
      </c>
      <c r="I87">
        <f>MID("子丑寅卯辰巳午未申酉戌亥",MOD(T87-3,12)+1,1)</f>
        <v/>
      </c>
      <c r="J87">
        <f>MID("子丑寅卯辰巳午未申酉戌亥",MOD(T87-4,12),1)</f>
        <v/>
      </c>
      <c r="K87">
        <f>MID("申酉戌亥子丑寅卯辰巳午未",MOD(YEAR(T87),12)+1,1)</f>
        <v/>
      </c>
      <c r="L87" t="inlineStr">
        <is>
          <t>-</t>
        </is>
      </c>
      <c r="M87" t="inlineStr">
        <is>
          <t>-</t>
        </is>
      </c>
      <c r="N87" t="inlineStr">
        <is>
          <t>-</t>
        </is>
      </c>
      <c r="O87">
        <f>MID("甲乙丙丁戊己庚辛壬癸",MOD(T87-4,10)+1,1)</f>
        <v/>
      </c>
      <c r="P87">
        <f>MID("庚辛壬癸甲乙丙丁戊己",MOD(T87,10)+1,1)</f>
        <v/>
      </c>
      <c r="Q87">
        <f>MID("甲乙丙丁戊己庚辛壬癸",MOD(T87-3,10)+1,1)</f>
        <v/>
      </c>
      <c r="R87">
        <f>CHOOSE(MOD(T87-3,10),"甲","乙","丙","丁","戊","己","庚","辛","壬","癸")</f>
        <v/>
      </c>
      <c r="S87">
        <f>MID("甲乙丙丁戊己庚辛壬癸",MOD(T87-4,10)+1,1)&amp;MID("子丑寅卯辰巳午未申酉戌亥",MOD(T87-4,12)+1,1)</f>
        <v/>
      </c>
      <c r="T87" t="n">
        <v>1957</v>
      </c>
      <c r="U87">
        <f>W87="未"</f>
        <v/>
      </c>
      <c r="V87" s="14" t="n">
        <v>46445</v>
      </c>
      <c r="W87">
        <f>MID("申酉戌亥子丑寅卯辰巳午未",MOD(V87,12)+1,1)</f>
        <v/>
      </c>
      <c r="X87">
        <f>Z87=RIGHT(INDEX('4_六十干支'!$B$5:$B$64,MOD(Y87+2018-1924,60)+1),1)</f>
        <v/>
      </c>
      <c r="Y87" t="n">
        <v>58</v>
      </c>
      <c r="Z87">
        <f>MID("申酉戌亥子丑寅卯辰巳午未",MOD(Y87,12)+1,1)</f>
        <v/>
      </c>
    </row>
    <row r="88">
      <c r="A88">
        <f>INDEX('4_六十干支'!$B$5:$B$64,MOD(T88-1924,60)+1)</f>
        <v/>
      </c>
      <c r="B88">
        <f>RIGHT(A88,1)</f>
        <v/>
      </c>
      <c r="C88">
        <f>LEFT(A88,1)</f>
        <v/>
      </c>
      <c r="D88">
        <f>MID("申酉戌亥子丑寅卯辰巳午未",MOD(T88,12)+1,1)</f>
        <v/>
      </c>
      <c r="E88">
        <f>CHOOSE(MOD(T88,12)+1,"申","酉","戌","亥","子","丑","寅","卯","辰","巳","午","未")</f>
        <v/>
      </c>
      <c r="F88">
        <f>MID("子丑寅卯辰巳午未申酉戌亥",MOD(T88-4,12)+1,1)</f>
        <v/>
      </c>
      <c r="G88">
        <f>CHOOSE(MOD(T88-3,12),"子","丑","寅","卯","辰","巳","午","未","申","酉","戌","亥")</f>
        <v/>
      </c>
      <c r="H88">
        <f>CHOOSE(MOD(T88,12),"申","酉","戌","亥","子","丑","寅","卯","辰","巳","午","未")</f>
        <v/>
      </c>
      <c r="I88">
        <f>MID("子丑寅卯辰巳午未申酉戌亥",MOD(T88-3,12)+1,1)</f>
        <v/>
      </c>
      <c r="J88">
        <f>MID("子丑寅卯辰巳午未申酉戌亥",MOD(T88-4,12),1)</f>
        <v/>
      </c>
      <c r="K88">
        <f>MID("申酉戌亥子丑寅卯辰巳午未",MOD(YEAR(T88),12)+1,1)</f>
        <v/>
      </c>
      <c r="L88" t="inlineStr">
        <is>
          <t>-</t>
        </is>
      </c>
      <c r="M88" t="inlineStr">
        <is>
          <t>-</t>
        </is>
      </c>
      <c r="N88" t="inlineStr">
        <is>
          <t>-</t>
        </is>
      </c>
      <c r="O88">
        <f>MID("甲乙丙丁戊己庚辛壬癸",MOD(T88-4,10)+1,1)</f>
        <v/>
      </c>
      <c r="P88">
        <f>MID("庚辛壬癸甲乙丙丁戊己",MOD(T88,10)+1,1)</f>
        <v/>
      </c>
      <c r="Q88">
        <f>MID("甲乙丙丁戊己庚辛壬癸",MOD(T88-3,10)+1,1)</f>
        <v/>
      </c>
      <c r="R88">
        <f>CHOOSE(MOD(T88-3,10),"甲","乙","丙","丁","戊","己","庚","辛","壬","癸")</f>
        <v/>
      </c>
      <c r="S88">
        <f>MID("甲乙丙丁戊己庚辛壬癸",MOD(T88-4,10)+1,1)&amp;MID("子丑寅卯辰巳午未申酉戌亥",MOD(T88-4,12)+1,1)</f>
        <v/>
      </c>
      <c r="T88" t="n">
        <v>1958</v>
      </c>
      <c r="U88">
        <f>W88="未"</f>
        <v/>
      </c>
      <c r="V88" s="14" t="n">
        <v>46446</v>
      </c>
      <c r="W88">
        <f>MID("申酉戌亥子丑寅卯辰巳午未",MOD(V88,12)+1,1)</f>
        <v/>
      </c>
      <c r="X88">
        <f>Z88=RIGHT(INDEX('4_六十干支'!$B$5:$B$64,MOD(Y88+2018-1924,60)+1),1)</f>
        <v/>
      </c>
      <c r="Y88" t="n">
        <v>59</v>
      </c>
      <c r="Z88">
        <f>MID("申酉戌亥子丑寅卯辰巳午未",MOD(Y88,12)+1,1)</f>
        <v/>
      </c>
    </row>
    <row r="89">
      <c r="A89">
        <f>INDEX('4_六十干支'!$B$5:$B$64,MOD(T89-1924,60)+1)</f>
        <v/>
      </c>
      <c r="B89">
        <f>RIGHT(A89,1)</f>
        <v/>
      </c>
      <c r="C89">
        <f>LEFT(A89,1)</f>
        <v/>
      </c>
      <c r="D89">
        <f>MID("申酉戌亥子丑寅卯辰巳午未",MOD(T89,12)+1,1)</f>
        <v/>
      </c>
      <c r="E89">
        <f>CHOOSE(MOD(T89,12)+1,"申","酉","戌","亥","子","丑","寅","卯","辰","巳","午","未")</f>
        <v/>
      </c>
      <c r="F89">
        <f>MID("子丑寅卯辰巳午未申酉戌亥",MOD(T89-4,12)+1,1)</f>
        <v/>
      </c>
      <c r="G89">
        <f>CHOOSE(MOD(T89-3,12),"子","丑","寅","卯","辰","巳","午","未","申","酉","戌","亥")</f>
        <v/>
      </c>
      <c r="H89">
        <f>CHOOSE(MOD(T89,12),"申","酉","戌","亥","子","丑","寅","卯","辰","巳","午","未")</f>
        <v/>
      </c>
      <c r="I89">
        <f>MID("子丑寅卯辰巳午未申酉戌亥",MOD(T89-3,12)+1,1)</f>
        <v/>
      </c>
      <c r="J89">
        <f>MID("子丑寅卯辰巳午未申酉戌亥",MOD(T89-4,12),1)</f>
        <v/>
      </c>
      <c r="K89">
        <f>MID("申酉戌亥子丑寅卯辰巳午未",MOD(YEAR(T89),12)+1,1)</f>
        <v/>
      </c>
      <c r="L89" t="inlineStr">
        <is>
          <t>-</t>
        </is>
      </c>
      <c r="M89" t="inlineStr">
        <is>
          <t>-</t>
        </is>
      </c>
      <c r="N89" t="inlineStr">
        <is>
          <t>-</t>
        </is>
      </c>
      <c r="O89">
        <f>MID("甲乙丙丁戊己庚辛壬癸",MOD(T89-4,10)+1,1)</f>
        <v/>
      </c>
      <c r="P89">
        <f>MID("庚辛壬癸甲乙丙丁戊己",MOD(T89,10)+1,1)</f>
        <v/>
      </c>
      <c r="Q89">
        <f>MID("甲乙丙丁戊己庚辛壬癸",MOD(T89-3,10)+1,1)</f>
        <v/>
      </c>
      <c r="R89">
        <f>CHOOSE(MOD(T89-3,10),"甲","乙","丙","丁","戊","己","庚","辛","壬","癸")</f>
        <v/>
      </c>
      <c r="S89">
        <f>MID("甲乙丙丁戊己庚辛壬癸",MOD(T89-4,10)+1,1)&amp;MID("子丑寅卯辰巳午未申酉戌亥",MOD(T89-4,12)+1,1)</f>
        <v/>
      </c>
      <c r="T89" t="n">
        <v>1959</v>
      </c>
      <c r="U89">
        <f>W89="未"</f>
        <v/>
      </c>
      <c r="V89" s="14" t="n">
        <v>46447</v>
      </c>
      <c r="W89">
        <f>MID("申酉戌亥子丑寅卯辰巳午未",MOD(V89,12)+1,1)</f>
        <v/>
      </c>
      <c r="X89">
        <f>Z89=RIGHT(INDEX('4_六十干支'!$B$5:$B$64,MOD(Y89+2018-1924,60)+1),1)</f>
        <v/>
      </c>
      <c r="Y89" t="n">
        <v>60</v>
      </c>
      <c r="Z89">
        <f>MID("申酉戌亥子丑寅卯辰巳午未",MOD(Y89,12)+1,1)</f>
        <v/>
      </c>
    </row>
    <row r="90">
      <c r="A90">
        <f>INDEX('4_六十干支'!$B$5:$B$64,MOD(T90-1924,60)+1)</f>
        <v/>
      </c>
      <c r="B90">
        <f>RIGHT(A90,1)</f>
        <v/>
      </c>
      <c r="C90">
        <f>LEFT(A90,1)</f>
        <v/>
      </c>
      <c r="D90">
        <f>MID("申酉戌亥子丑寅卯辰巳午未",MOD(T90,12)+1,1)</f>
        <v/>
      </c>
      <c r="E90">
        <f>CHOOSE(MOD(T90,12)+1,"申","酉","戌","亥","子","丑","寅","卯","辰","巳","午","未")</f>
        <v/>
      </c>
      <c r="F90">
        <f>MID("子丑寅卯辰巳午未申酉戌亥",MOD(T90-4,12)+1,1)</f>
        <v/>
      </c>
      <c r="G90">
        <f>CHOOSE(MOD(T90-3,12),"子","丑","寅","卯","辰","巳","午","未","申","酉","戌","亥")</f>
        <v/>
      </c>
      <c r="H90">
        <f>CHOOSE(MOD(T90,12),"申","酉","戌","亥","子","丑","寅","卯","辰","巳","午","未")</f>
        <v/>
      </c>
      <c r="I90">
        <f>MID("子丑寅卯辰巳午未申酉戌亥",MOD(T90-3,12)+1,1)</f>
        <v/>
      </c>
      <c r="J90">
        <f>MID("子丑寅卯辰巳午未申酉戌亥",MOD(T90-4,12),1)</f>
        <v/>
      </c>
      <c r="K90">
        <f>MID("申酉戌亥子丑寅卯辰巳午未",MOD(YEAR(T90),12)+1,1)</f>
        <v/>
      </c>
      <c r="L90" t="inlineStr">
        <is>
          <t>-</t>
        </is>
      </c>
      <c r="M90" t="inlineStr">
        <is>
          <t>-</t>
        </is>
      </c>
      <c r="N90" t="inlineStr">
        <is>
          <t>-</t>
        </is>
      </c>
      <c r="O90">
        <f>MID("甲乙丙丁戊己庚辛壬癸",MOD(T90-4,10)+1,1)</f>
        <v/>
      </c>
      <c r="P90">
        <f>MID("庚辛壬癸甲乙丙丁戊己",MOD(T90,10)+1,1)</f>
        <v/>
      </c>
      <c r="Q90">
        <f>MID("甲乙丙丁戊己庚辛壬癸",MOD(T90-3,10)+1,1)</f>
        <v/>
      </c>
      <c r="R90">
        <f>CHOOSE(MOD(T90-3,10),"甲","乙","丙","丁","戊","己","庚","辛","壬","癸")</f>
        <v/>
      </c>
      <c r="S90">
        <f>MID("甲乙丙丁戊己庚辛壬癸",MOD(T90-4,10)+1,1)&amp;MID("子丑寅卯辰巳午未申酉戌亥",MOD(T90-4,12)+1,1)</f>
        <v/>
      </c>
      <c r="T90" t="n">
        <v>1960</v>
      </c>
      <c r="U90">
        <f>W90="未"</f>
        <v/>
      </c>
      <c r="V90" s="14" t="n">
        <v>46448</v>
      </c>
      <c r="W90">
        <f>MID("申酉戌亥子丑寅卯辰巳午未",MOD(V90,12)+1,1)</f>
        <v/>
      </c>
      <c r="X90">
        <f>Z90=RIGHT(INDEX('4_六十干支'!$B$5:$B$64,MOD(Y90+2018-1924,60)+1),1)</f>
        <v/>
      </c>
      <c r="Y90" t="n">
        <v>61</v>
      </c>
      <c r="Z90">
        <f>MID("申酉戌亥子丑寅卯辰巳午未",MOD(Y90,12)+1,1)</f>
        <v/>
      </c>
    </row>
    <row r="91">
      <c r="A91">
        <f>INDEX('4_六十干支'!$B$5:$B$64,MOD(T91-1924,60)+1)</f>
        <v/>
      </c>
      <c r="B91">
        <f>RIGHT(A91,1)</f>
        <v/>
      </c>
      <c r="C91">
        <f>LEFT(A91,1)</f>
        <v/>
      </c>
      <c r="D91">
        <f>MID("申酉戌亥子丑寅卯辰巳午未",MOD(T91,12)+1,1)</f>
        <v/>
      </c>
      <c r="E91">
        <f>CHOOSE(MOD(T91,12)+1,"申","酉","戌","亥","子","丑","寅","卯","辰","巳","午","未")</f>
        <v/>
      </c>
      <c r="F91">
        <f>MID("子丑寅卯辰巳午未申酉戌亥",MOD(T91-4,12)+1,1)</f>
        <v/>
      </c>
      <c r="G91">
        <f>CHOOSE(MOD(T91-3,12),"子","丑","寅","卯","辰","巳","午","未","申","酉","戌","亥")</f>
        <v/>
      </c>
      <c r="H91">
        <f>CHOOSE(MOD(T91,12),"申","酉","戌","亥","子","丑","寅","卯","辰","巳","午","未")</f>
        <v/>
      </c>
      <c r="I91">
        <f>MID("子丑寅卯辰巳午未申酉戌亥",MOD(T91-3,12)+1,1)</f>
        <v/>
      </c>
      <c r="J91">
        <f>MID("子丑寅卯辰巳午未申酉戌亥",MOD(T91-4,12),1)</f>
        <v/>
      </c>
      <c r="K91">
        <f>MID("申酉戌亥子丑寅卯辰巳午未",MOD(YEAR(T91),12)+1,1)</f>
        <v/>
      </c>
      <c r="L91" t="inlineStr">
        <is>
          <t>-</t>
        </is>
      </c>
      <c r="M91" t="inlineStr">
        <is>
          <t>-</t>
        </is>
      </c>
      <c r="N91" t="inlineStr">
        <is>
          <t>-</t>
        </is>
      </c>
      <c r="O91">
        <f>MID("甲乙丙丁戊己庚辛壬癸",MOD(T91-4,10)+1,1)</f>
        <v/>
      </c>
      <c r="P91">
        <f>MID("庚辛壬癸甲乙丙丁戊己",MOD(T91,10)+1,1)</f>
        <v/>
      </c>
      <c r="Q91">
        <f>MID("甲乙丙丁戊己庚辛壬癸",MOD(T91-3,10)+1,1)</f>
        <v/>
      </c>
      <c r="R91">
        <f>CHOOSE(MOD(T91-3,10),"甲","乙","丙","丁","戊","己","庚","辛","壬","癸")</f>
        <v/>
      </c>
      <c r="S91">
        <f>MID("甲乙丙丁戊己庚辛壬癸",MOD(T91-4,10)+1,1)&amp;MID("子丑寅卯辰巳午未申酉戌亥",MOD(T91-4,12)+1,1)</f>
        <v/>
      </c>
      <c r="T91" t="n">
        <v>1961</v>
      </c>
      <c r="U91">
        <f>W91="未"</f>
        <v/>
      </c>
      <c r="V91" s="14" t="n">
        <v>46449</v>
      </c>
      <c r="W91">
        <f>MID("申酉戌亥子丑寅卯辰巳午未",MOD(V91,12)+1,1)</f>
        <v/>
      </c>
      <c r="X91">
        <f>Z91=RIGHT(INDEX('4_六十干支'!$B$5:$B$64,MOD(Y91+2018-1924,60)+1),1)</f>
        <v/>
      </c>
      <c r="Y91" t="n">
        <v>62</v>
      </c>
      <c r="Z91">
        <f>MID("申酉戌亥子丑寅卯辰巳午未",MOD(Y91,12)+1,1)</f>
        <v/>
      </c>
    </row>
    <row r="92">
      <c r="A92">
        <f>INDEX('4_六十干支'!$B$5:$B$64,MOD(T92-1924,60)+1)</f>
        <v/>
      </c>
      <c r="B92">
        <f>RIGHT(A92,1)</f>
        <v/>
      </c>
      <c r="C92">
        <f>LEFT(A92,1)</f>
        <v/>
      </c>
      <c r="D92">
        <f>MID("申酉戌亥子丑寅卯辰巳午未",MOD(T92,12)+1,1)</f>
        <v/>
      </c>
      <c r="E92">
        <f>CHOOSE(MOD(T92,12)+1,"申","酉","戌","亥","子","丑","寅","卯","辰","巳","午","未")</f>
        <v/>
      </c>
      <c r="F92">
        <f>MID("子丑寅卯辰巳午未申酉戌亥",MOD(T92-4,12)+1,1)</f>
        <v/>
      </c>
      <c r="G92">
        <f>CHOOSE(MOD(T92-3,12),"子","丑","寅","卯","辰","巳","午","未","申","酉","戌","亥")</f>
        <v/>
      </c>
      <c r="H92">
        <f>CHOOSE(MOD(T92,12),"申","酉","戌","亥","子","丑","寅","卯","辰","巳","午","未")</f>
        <v/>
      </c>
      <c r="I92">
        <f>MID("子丑寅卯辰巳午未申酉戌亥",MOD(T92-3,12)+1,1)</f>
        <v/>
      </c>
      <c r="J92">
        <f>MID("子丑寅卯辰巳午未申酉戌亥",MOD(T92-4,12),1)</f>
        <v/>
      </c>
      <c r="K92">
        <f>MID("申酉戌亥子丑寅卯辰巳午未",MOD(YEAR(T92),12)+1,1)</f>
        <v/>
      </c>
      <c r="L92" t="inlineStr">
        <is>
          <t>-</t>
        </is>
      </c>
      <c r="M92" t="inlineStr">
        <is>
          <t>-</t>
        </is>
      </c>
      <c r="N92" t="inlineStr">
        <is>
          <t>-</t>
        </is>
      </c>
      <c r="O92">
        <f>MID("甲乙丙丁戊己庚辛壬癸",MOD(T92-4,10)+1,1)</f>
        <v/>
      </c>
      <c r="P92">
        <f>MID("庚辛壬癸甲乙丙丁戊己",MOD(T92,10)+1,1)</f>
        <v/>
      </c>
      <c r="Q92">
        <f>MID("甲乙丙丁戊己庚辛壬癸",MOD(T92-3,10)+1,1)</f>
        <v/>
      </c>
      <c r="R92">
        <f>CHOOSE(MOD(T92-3,10),"甲","乙","丙","丁","戊","己","庚","辛","壬","癸")</f>
        <v/>
      </c>
      <c r="S92">
        <f>MID("甲乙丙丁戊己庚辛壬癸",MOD(T92-4,10)+1,1)&amp;MID("子丑寅卯辰巳午未申酉戌亥",MOD(T92-4,12)+1,1)</f>
        <v/>
      </c>
      <c r="T92" t="n">
        <v>1962</v>
      </c>
      <c r="U92">
        <f>W92="未"</f>
        <v/>
      </c>
      <c r="V92" s="14" t="n">
        <v>46450</v>
      </c>
      <c r="W92">
        <f>MID("申酉戌亥子丑寅卯辰巳午未",MOD(V92,12)+1,1)</f>
        <v/>
      </c>
      <c r="X92">
        <f>Z92=RIGHT(INDEX('4_六十干支'!$B$5:$B$64,MOD(Y92+2018-1924,60)+1),1)</f>
        <v/>
      </c>
      <c r="Y92" t="n">
        <v>63</v>
      </c>
      <c r="Z92">
        <f>MID("申酉戌亥子丑寅卯辰巳午未",MOD(Y92,12)+1,1)</f>
        <v/>
      </c>
    </row>
    <row r="93">
      <c r="A93">
        <f>INDEX('4_六十干支'!$B$5:$B$64,MOD(T93-1924,60)+1)</f>
        <v/>
      </c>
      <c r="B93">
        <f>RIGHT(A93,1)</f>
        <v/>
      </c>
      <c r="C93">
        <f>LEFT(A93,1)</f>
        <v/>
      </c>
      <c r="D93">
        <f>MID("申酉戌亥子丑寅卯辰巳午未",MOD(T93,12)+1,1)</f>
        <v/>
      </c>
      <c r="E93">
        <f>CHOOSE(MOD(T93,12)+1,"申","酉","戌","亥","子","丑","寅","卯","辰","巳","午","未")</f>
        <v/>
      </c>
      <c r="F93">
        <f>MID("子丑寅卯辰巳午未申酉戌亥",MOD(T93-4,12)+1,1)</f>
        <v/>
      </c>
      <c r="G93">
        <f>CHOOSE(MOD(T93-3,12),"子","丑","寅","卯","辰","巳","午","未","申","酉","戌","亥")</f>
        <v/>
      </c>
      <c r="H93">
        <f>CHOOSE(MOD(T93,12),"申","酉","戌","亥","子","丑","寅","卯","辰","巳","午","未")</f>
        <v/>
      </c>
      <c r="I93">
        <f>MID("子丑寅卯辰巳午未申酉戌亥",MOD(T93-3,12)+1,1)</f>
        <v/>
      </c>
      <c r="J93">
        <f>MID("子丑寅卯辰巳午未申酉戌亥",MOD(T93-4,12),1)</f>
        <v/>
      </c>
      <c r="K93">
        <f>MID("申酉戌亥子丑寅卯辰巳午未",MOD(YEAR(T93),12)+1,1)</f>
        <v/>
      </c>
      <c r="L93" t="inlineStr">
        <is>
          <t>-</t>
        </is>
      </c>
      <c r="M93" t="inlineStr">
        <is>
          <t>-</t>
        </is>
      </c>
      <c r="N93" t="inlineStr">
        <is>
          <t>-</t>
        </is>
      </c>
      <c r="O93">
        <f>MID("甲乙丙丁戊己庚辛壬癸",MOD(T93-4,10)+1,1)</f>
        <v/>
      </c>
      <c r="P93">
        <f>MID("庚辛壬癸甲乙丙丁戊己",MOD(T93,10)+1,1)</f>
        <v/>
      </c>
      <c r="Q93">
        <f>MID("甲乙丙丁戊己庚辛壬癸",MOD(T93-3,10)+1,1)</f>
        <v/>
      </c>
      <c r="R93">
        <f>CHOOSE(MOD(T93-3,10),"甲","乙","丙","丁","戊","己","庚","辛","壬","癸")</f>
        <v/>
      </c>
      <c r="S93">
        <f>MID("甲乙丙丁戊己庚辛壬癸",MOD(T93-4,10)+1,1)&amp;MID("子丑寅卯辰巳午未申酉戌亥",MOD(T93-4,12)+1,1)</f>
        <v/>
      </c>
      <c r="T93" t="n">
        <v>1963</v>
      </c>
      <c r="U93">
        <f>W93="未"</f>
        <v/>
      </c>
      <c r="V93" s="14" t="n">
        <v>46451</v>
      </c>
      <c r="W93">
        <f>MID("申酉戌亥子丑寅卯辰巳午未",MOD(V93,12)+1,1)</f>
        <v/>
      </c>
      <c r="X93">
        <f>Z93=RIGHT(INDEX('4_六十干支'!$B$5:$B$64,MOD(Y93+2018-1924,60)+1),1)</f>
        <v/>
      </c>
      <c r="Y93" t="n">
        <v>64</v>
      </c>
      <c r="Z93">
        <f>MID("申酉戌亥子丑寅卯辰巳午未",MOD(Y93,12)+1,1)</f>
        <v/>
      </c>
    </row>
    <row r="94">
      <c r="A94">
        <f>INDEX('4_六十干支'!$B$5:$B$64,MOD(T94-1924,60)+1)</f>
        <v/>
      </c>
      <c r="B94">
        <f>RIGHT(A94,1)</f>
        <v/>
      </c>
      <c r="C94">
        <f>LEFT(A94,1)</f>
        <v/>
      </c>
      <c r="D94">
        <f>MID("申酉戌亥子丑寅卯辰巳午未",MOD(T94,12)+1,1)</f>
        <v/>
      </c>
      <c r="E94">
        <f>CHOOSE(MOD(T94,12)+1,"申","酉","戌","亥","子","丑","寅","卯","辰","巳","午","未")</f>
        <v/>
      </c>
      <c r="F94">
        <f>MID("子丑寅卯辰巳午未申酉戌亥",MOD(T94-4,12)+1,1)</f>
        <v/>
      </c>
      <c r="G94">
        <f>CHOOSE(MOD(T94-3,12),"子","丑","寅","卯","辰","巳","午","未","申","酉","戌","亥")</f>
        <v/>
      </c>
      <c r="H94">
        <f>CHOOSE(MOD(T94,12),"申","酉","戌","亥","子","丑","寅","卯","辰","巳","午","未")</f>
        <v/>
      </c>
      <c r="I94">
        <f>MID("子丑寅卯辰巳午未申酉戌亥",MOD(T94-3,12)+1,1)</f>
        <v/>
      </c>
      <c r="J94">
        <f>MID("子丑寅卯辰巳午未申酉戌亥",MOD(T94-4,12),1)</f>
        <v/>
      </c>
      <c r="K94">
        <f>MID("申酉戌亥子丑寅卯辰巳午未",MOD(YEAR(T94),12)+1,1)</f>
        <v/>
      </c>
      <c r="L94" t="inlineStr">
        <is>
          <t>-</t>
        </is>
      </c>
      <c r="M94" t="inlineStr">
        <is>
          <t>-</t>
        </is>
      </c>
      <c r="N94" t="inlineStr">
        <is>
          <t>-</t>
        </is>
      </c>
      <c r="O94">
        <f>MID("甲乙丙丁戊己庚辛壬癸",MOD(T94-4,10)+1,1)</f>
        <v/>
      </c>
      <c r="P94">
        <f>MID("庚辛壬癸甲乙丙丁戊己",MOD(T94,10)+1,1)</f>
        <v/>
      </c>
      <c r="Q94">
        <f>MID("甲乙丙丁戊己庚辛壬癸",MOD(T94-3,10)+1,1)</f>
        <v/>
      </c>
      <c r="R94">
        <f>CHOOSE(MOD(T94-3,10),"甲","乙","丙","丁","戊","己","庚","辛","壬","癸")</f>
        <v/>
      </c>
      <c r="S94">
        <f>MID("甲乙丙丁戊己庚辛壬癸",MOD(T94-4,10)+1,1)&amp;MID("子丑寅卯辰巳午未申酉戌亥",MOD(T94-4,12)+1,1)</f>
        <v/>
      </c>
      <c r="T94" t="n">
        <v>1964</v>
      </c>
      <c r="U94">
        <f>W94="未"</f>
        <v/>
      </c>
      <c r="V94" s="14" t="n">
        <v>46452</v>
      </c>
      <c r="W94">
        <f>MID("申酉戌亥子丑寅卯辰巳午未",MOD(V94,12)+1,1)</f>
        <v/>
      </c>
      <c r="X94">
        <f>Z94=RIGHT(INDEX('4_六十干支'!$B$5:$B$64,MOD(Y94+2018-1924,60)+1),1)</f>
        <v/>
      </c>
      <c r="Y94" t="n">
        <v>65</v>
      </c>
      <c r="Z94">
        <f>MID("申酉戌亥子丑寅卯辰巳午未",MOD(Y94,12)+1,1)</f>
        <v/>
      </c>
    </row>
    <row r="95">
      <c r="A95">
        <f>INDEX('4_六十干支'!$B$5:$B$64,MOD(T95-1924,60)+1)</f>
        <v/>
      </c>
      <c r="B95">
        <f>RIGHT(A95,1)</f>
        <v/>
      </c>
      <c r="C95">
        <f>LEFT(A95,1)</f>
        <v/>
      </c>
      <c r="D95">
        <f>MID("申酉戌亥子丑寅卯辰巳午未",MOD(T95,12)+1,1)</f>
        <v/>
      </c>
      <c r="E95">
        <f>CHOOSE(MOD(T95,12)+1,"申","酉","戌","亥","子","丑","寅","卯","辰","巳","午","未")</f>
        <v/>
      </c>
      <c r="F95">
        <f>MID("子丑寅卯辰巳午未申酉戌亥",MOD(T95-4,12)+1,1)</f>
        <v/>
      </c>
      <c r="G95">
        <f>CHOOSE(MOD(T95-3,12),"子","丑","寅","卯","辰","巳","午","未","申","酉","戌","亥")</f>
        <v/>
      </c>
      <c r="H95">
        <f>CHOOSE(MOD(T95,12),"申","酉","戌","亥","子","丑","寅","卯","辰","巳","午","未")</f>
        <v/>
      </c>
      <c r="I95">
        <f>MID("子丑寅卯辰巳午未申酉戌亥",MOD(T95-3,12)+1,1)</f>
        <v/>
      </c>
      <c r="J95">
        <f>MID("子丑寅卯辰巳午未申酉戌亥",MOD(T95-4,12),1)</f>
        <v/>
      </c>
      <c r="K95">
        <f>MID("申酉戌亥子丑寅卯辰巳午未",MOD(YEAR(T95),12)+1,1)</f>
        <v/>
      </c>
      <c r="L95" t="inlineStr">
        <is>
          <t>-</t>
        </is>
      </c>
      <c r="M95" t="inlineStr">
        <is>
          <t>-</t>
        </is>
      </c>
      <c r="N95" t="inlineStr">
        <is>
          <t>-</t>
        </is>
      </c>
      <c r="O95">
        <f>MID("甲乙丙丁戊己庚辛壬癸",MOD(T95-4,10)+1,1)</f>
        <v/>
      </c>
      <c r="P95">
        <f>MID("庚辛壬癸甲乙丙丁戊己",MOD(T95,10)+1,1)</f>
        <v/>
      </c>
      <c r="Q95">
        <f>MID("甲乙丙丁戊己庚辛壬癸",MOD(T95-3,10)+1,1)</f>
        <v/>
      </c>
      <c r="R95">
        <f>CHOOSE(MOD(T95-3,10),"甲","乙","丙","丁","戊","己","庚","辛","壬","癸")</f>
        <v/>
      </c>
      <c r="S95">
        <f>MID("甲乙丙丁戊己庚辛壬癸",MOD(T95-4,10)+1,1)&amp;MID("子丑寅卯辰巳午未申酉戌亥",MOD(T95-4,12)+1,1)</f>
        <v/>
      </c>
      <c r="T95" t="n">
        <v>1965</v>
      </c>
      <c r="U95">
        <f>W95="未"</f>
        <v/>
      </c>
      <c r="V95" s="14" t="n">
        <v>46453</v>
      </c>
      <c r="W95">
        <f>MID("申酉戌亥子丑寅卯辰巳午未",MOD(V95,12)+1,1)</f>
        <v/>
      </c>
      <c r="X95">
        <f>Z95=RIGHT(INDEX('4_六十干支'!$B$5:$B$64,MOD(Y95+2018-1924,60)+1),1)</f>
        <v/>
      </c>
      <c r="Y95" t="n">
        <v>66</v>
      </c>
      <c r="Z95">
        <f>MID("申酉戌亥子丑寅卯辰巳午未",MOD(Y95,12)+1,1)</f>
        <v/>
      </c>
    </row>
    <row r="96">
      <c r="A96">
        <f>INDEX('4_六十干支'!$B$5:$B$64,MOD(T96-1924,60)+1)</f>
        <v/>
      </c>
      <c r="B96">
        <f>RIGHT(A96,1)</f>
        <v/>
      </c>
      <c r="C96">
        <f>LEFT(A96,1)</f>
        <v/>
      </c>
      <c r="D96">
        <f>MID("申酉戌亥子丑寅卯辰巳午未",MOD(T96,12)+1,1)</f>
        <v/>
      </c>
      <c r="E96">
        <f>CHOOSE(MOD(T96,12)+1,"申","酉","戌","亥","子","丑","寅","卯","辰","巳","午","未")</f>
        <v/>
      </c>
      <c r="F96">
        <f>MID("子丑寅卯辰巳午未申酉戌亥",MOD(T96-4,12)+1,1)</f>
        <v/>
      </c>
      <c r="G96">
        <f>CHOOSE(MOD(T96-3,12),"子","丑","寅","卯","辰","巳","午","未","申","酉","戌","亥")</f>
        <v/>
      </c>
      <c r="H96">
        <f>CHOOSE(MOD(T96,12),"申","酉","戌","亥","子","丑","寅","卯","辰","巳","午","未")</f>
        <v/>
      </c>
      <c r="I96">
        <f>MID("子丑寅卯辰巳午未申酉戌亥",MOD(T96-3,12)+1,1)</f>
        <v/>
      </c>
      <c r="J96">
        <f>MID("子丑寅卯辰巳午未申酉戌亥",MOD(T96-4,12),1)</f>
        <v/>
      </c>
      <c r="K96">
        <f>MID("申酉戌亥子丑寅卯辰巳午未",MOD(YEAR(T96),12)+1,1)</f>
        <v/>
      </c>
      <c r="L96" t="inlineStr">
        <is>
          <t>-</t>
        </is>
      </c>
      <c r="M96" t="inlineStr">
        <is>
          <t>-</t>
        </is>
      </c>
      <c r="N96" t="inlineStr">
        <is>
          <t>-</t>
        </is>
      </c>
      <c r="O96">
        <f>MID("甲乙丙丁戊己庚辛壬癸",MOD(T96-4,10)+1,1)</f>
        <v/>
      </c>
      <c r="P96">
        <f>MID("庚辛壬癸甲乙丙丁戊己",MOD(T96,10)+1,1)</f>
        <v/>
      </c>
      <c r="Q96">
        <f>MID("甲乙丙丁戊己庚辛壬癸",MOD(T96-3,10)+1,1)</f>
        <v/>
      </c>
      <c r="R96">
        <f>CHOOSE(MOD(T96-3,10),"甲","乙","丙","丁","戊","己","庚","辛","壬","癸")</f>
        <v/>
      </c>
      <c r="S96">
        <f>MID("甲乙丙丁戊己庚辛壬癸",MOD(T96-4,10)+1,1)&amp;MID("子丑寅卯辰巳午未申酉戌亥",MOD(T96-4,12)+1,1)</f>
        <v/>
      </c>
      <c r="T96" t="n">
        <v>1966</v>
      </c>
      <c r="U96">
        <f>W96="未"</f>
        <v/>
      </c>
      <c r="V96" s="14" t="n">
        <v>46454</v>
      </c>
      <c r="W96">
        <f>MID("申酉戌亥子丑寅卯辰巳午未",MOD(V96,12)+1,1)</f>
        <v/>
      </c>
      <c r="X96">
        <f>Z96=RIGHT(INDEX('4_六十干支'!$B$5:$B$64,MOD(Y96+2018-1924,60)+1),1)</f>
        <v/>
      </c>
      <c r="Y96" t="n">
        <v>67</v>
      </c>
      <c r="Z96">
        <f>MID("申酉戌亥子丑寅卯辰巳午未",MOD(Y96,12)+1,1)</f>
        <v/>
      </c>
    </row>
    <row r="97">
      <c r="A97">
        <f>INDEX('4_六十干支'!$B$5:$B$64,MOD(T97-1924,60)+1)</f>
        <v/>
      </c>
      <c r="B97">
        <f>RIGHT(A97,1)</f>
        <v/>
      </c>
      <c r="C97">
        <f>LEFT(A97,1)</f>
        <v/>
      </c>
      <c r="D97">
        <f>MID("申酉戌亥子丑寅卯辰巳午未",MOD(T97,12)+1,1)</f>
        <v/>
      </c>
      <c r="E97">
        <f>CHOOSE(MOD(T97,12)+1,"申","酉","戌","亥","子","丑","寅","卯","辰","巳","午","未")</f>
        <v/>
      </c>
      <c r="F97">
        <f>MID("子丑寅卯辰巳午未申酉戌亥",MOD(T97-4,12)+1,1)</f>
        <v/>
      </c>
      <c r="G97">
        <f>CHOOSE(MOD(T97-3,12),"子","丑","寅","卯","辰","巳","午","未","申","酉","戌","亥")</f>
        <v/>
      </c>
      <c r="H97">
        <f>CHOOSE(MOD(T97,12),"申","酉","戌","亥","子","丑","寅","卯","辰","巳","午","未")</f>
        <v/>
      </c>
      <c r="I97">
        <f>MID("子丑寅卯辰巳午未申酉戌亥",MOD(T97-3,12)+1,1)</f>
        <v/>
      </c>
      <c r="J97">
        <f>MID("子丑寅卯辰巳午未申酉戌亥",MOD(T97-4,12),1)</f>
        <v/>
      </c>
      <c r="K97">
        <f>MID("申酉戌亥子丑寅卯辰巳午未",MOD(YEAR(T97),12)+1,1)</f>
        <v/>
      </c>
      <c r="L97" t="inlineStr">
        <is>
          <t>-</t>
        </is>
      </c>
      <c r="M97" t="inlineStr">
        <is>
          <t>-</t>
        </is>
      </c>
      <c r="N97" t="inlineStr">
        <is>
          <t>-</t>
        </is>
      </c>
      <c r="O97">
        <f>MID("甲乙丙丁戊己庚辛壬癸",MOD(T97-4,10)+1,1)</f>
        <v/>
      </c>
      <c r="P97">
        <f>MID("庚辛壬癸甲乙丙丁戊己",MOD(T97,10)+1,1)</f>
        <v/>
      </c>
      <c r="Q97">
        <f>MID("甲乙丙丁戊己庚辛壬癸",MOD(T97-3,10)+1,1)</f>
        <v/>
      </c>
      <c r="R97">
        <f>CHOOSE(MOD(T97-3,10),"甲","乙","丙","丁","戊","己","庚","辛","壬","癸")</f>
        <v/>
      </c>
      <c r="S97">
        <f>MID("甲乙丙丁戊己庚辛壬癸",MOD(T97-4,10)+1,1)&amp;MID("子丑寅卯辰巳午未申酉戌亥",MOD(T97-4,12)+1,1)</f>
        <v/>
      </c>
      <c r="T97" t="n">
        <v>1967</v>
      </c>
      <c r="U97">
        <f>W97="未"</f>
        <v/>
      </c>
      <c r="V97" s="14" t="n">
        <v>46455</v>
      </c>
      <c r="W97">
        <f>MID("申酉戌亥子丑寅卯辰巳午未",MOD(V97,12)+1,1)</f>
        <v/>
      </c>
      <c r="X97">
        <f>Z97=RIGHT(INDEX('4_六十干支'!$B$5:$B$64,MOD(Y97+2018-1924,60)+1),1)</f>
        <v/>
      </c>
      <c r="Y97" t="n">
        <v>68</v>
      </c>
      <c r="Z97">
        <f>MID("申酉戌亥子丑寅卯辰巳午未",MOD(Y97,12)+1,1)</f>
        <v/>
      </c>
    </row>
    <row r="98">
      <c r="A98">
        <f>INDEX('4_六十干支'!$B$5:$B$64,MOD(T98-1924,60)+1)</f>
        <v/>
      </c>
      <c r="B98">
        <f>RIGHT(A98,1)</f>
        <v/>
      </c>
      <c r="C98">
        <f>LEFT(A98,1)</f>
        <v/>
      </c>
      <c r="D98">
        <f>MID("申酉戌亥子丑寅卯辰巳午未",MOD(T98,12)+1,1)</f>
        <v/>
      </c>
      <c r="E98">
        <f>CHOOSE(MOD(T98,12)+1,"申","酉","戌","亥","子","丑","寅","卯","辰","巳","午","未")</f>
        <v/>
      </c>
      <c r="F98">
        <f>MID("子丑寅卯辰巳午未申酉戌亥",MOD(T98-4,12)+1,1)</f>
        <v/>
      </c>
      <c r="G98">
        <f>CHOOSE(MOD(T98-3,12),"子","丑","寅","卯","辰","巳","午","未","申","酉","戌","亥")</f>
        <v/>
      </c>
      <c r="H98">
        <f>CHOOSE(MOD(T98,12),"申","酉","戌","亥","子","丑","寅","卯","辰","巳","午","未")</f>
        <v/>
      </c>
      <c r="I98">
        <f>MID("子丑寅卯辰巳午未申酉戌亥",MOD(T98-3,12)+1,1)</f>
        <v/>
      </c>
      <c r="J98">
        <f>MID("子丑寅卯辰巳午未申酉戌亥",MOD(T98-4,12),1)</f>
        <v/>
      </c>
      <c r="K98">
        <f>MID("申酉戌亥子丑寅卯辰巳午未",MOD(YEAR(T98),12)+1,1)</f>
        <v/>
      </c>
      <c r="L98" t="inlineStr">
        <is>
          <t>-</t>
        </is>
      </c>
      <c r="M98" t="inlineStr">
        <is>
          <t>-</t>
        </is>
      </c>
      <c r="N98" t="inlineStr">
        <is>
          <t>-</t>
        </is>
      </c>
      <c r="O98">
        <f>MID("甲乙丙丁戊己庚辛壬癸",MOD(T98-4,10)+1,1)</f>
        <v/>
      </c>
      <c r="P98">
        <f>MID("庚辛壬癸甲乙丙丁戊己",MOD(T98,10)+1,1)</f>
        <v/>
      </c>
      <c r="Q98">
        <f>MID("甲乙丙丁戊己庚辛壬癸",MOD(T98-3,10)+1,1)</f>
        <v/>
      </c>
      <c r="R98">
        <f>CHOOSE(MOD(T98-3,10),"甲","乙","丙","丁","戊","己","庚","辛","壬","癸")</f>
        <v/>
      </c>
      <c r="S98">
        <f>MID("甲乙丙丁戊己庚辛壬癸",MOD(T98-4,10)+1,1)&amp;MID("子丑寅卯辰巳午未申酉戌亥",MOD(T98-4,12)+1,1)</f>
        <v/>
      </c>
      <c r="T98" t="n">
        <v>1968</v>
      </c>
      <c r="U98">
        <f>W98="未"</f>
        <v/>
      </c>
      <c r="V98" s="14" t="n">
        <v>46456</v>
      </c>
      <c r="W98">
        <f>MID("申酉戌亥子丑寅卯辰巳午未",MOD(V98,12)+1,1)</f>
        <v/>
      </c>
      <c r="X98">
        <f>Z98=RIGHT(INDEX('4_六十干支'!$B$5:$B$64,MOD(Y98+2018-1924,60)+1),1)</f>
        <v/>
      </c>
      <c r="Y98" t="n">
        <v>69</v>
      </c>
      <c r="Z98">
        <f>MID("申酉戌亥子丑寅卯辰巳午未",MOD(Y98,12)+1,1)</f>
        <v/>
      </c>
    </row>
    <row r="99">
      <c r="A99">
        <f>INDEX('4_六十干支'!$B$5:$B$64,MOD(T99-1924,60)+1)</f>
        <v/>
      </c>
      <c r="B99">
        <f>RIGHT(A99,1)</f>
        <v/>
      </c>
      <c r="C99">
        <f>LEFT(A99,1)</f>
        <v/>
      </c>
      <c r="D99">
        <f>MID("申酉戌亥子丑寅卯辰巳午未",MOD(T99,12)+1,1)</f>
        <v/>
      </c>
      <c r="E99">
        <f>CHOOSE(MOD(T99,12)+1,"申","酉","戌","亥","子","丑","寅","卯","辰","巳","午","未")</f>
        <v/>
      </c>
      <c r="F99">
        <f>MID("子丑寅卯辰巳午未申酉戌亥",MOD(T99-4,12)+1,1)</f>
        <v/>
      </c>
      <c r="G99">
        <f>CHOOSE(MOD(T99-3,12),"子","丑","寅","卯","辰","巳","午","未","申","酉","戌","亥")</f>
        <v/>
      </c>
      <c r="H99">
        <f>CHOOSE(MOD(T99,12),"申","酉","戌","亥","子","丑","寅","卯","辰","巳","午","未")</f>
        <v/>
      </c>
      <c r="I99">
        <f>MID("子丑寅卯辰巳午未申酉戌亥",MOD(T99-3,12)+1,1)</f>
        <v/>
      </c>
      <c r="J99">
        <f>MID("子丑寅卯辰巳午未申酉戌亥",MOD(T99-4,12),1)</f>
        <v/>
      </c>
      <c r="K99">
        <f>MID("申酉戌亥子丑寅卯辰巳午未",MOD(YEAR(T99),12)+1,1)</f>
        <v/>
      </c>
      <c r="L99" t="inlineStr">
        <is>
          <t>-</t>
        </is>
      </c>
      <c r="M99" t="inlineStr">
        <is>
          <t>-</t>
        </is>
      </c>
      <c r="N99" t="inlineStr">
        <is>
          <t>-</t>
        </is>
      </c>
      <c r="O99">
        <f>MID("甲乙丙丁戊己庚辛壬癸",MOD(T99-4,10)+1,1)</f>
        <v/>
      </c>
      <c r="P99">
        <f>MID("庚辛壬癸甲乙丙丁戊己",MOD(T99,10)+1,1)</f>
        <v/>
      </c>
      <c r="Q99">
        <f>MID("甲乙丙丁戊己庚辛壬癸",MOD(T99-3,10)+1,1)</f>
        <v/>
      </c>
      <c r="R99">
        <f>CHOOSE(MOD(T99-3,10),"甲","乙","丙","丁","戊","己","庚","辛","壬","癸")</f>
        <v/>
      </c>
      <c r="S99">
        <f>MID("甲乙丙丁戊己庚辛壬癸",MOD(T99-4,10)+1,1)&amp;MID("子丑寅卯辰巳午未申酉戌亥",MOD(T99-4,12)+1,1)</f>
        <v/>
      </c>
      <c r="T99" t="n">
        <v>1969</v>
      </c>
      <c r="U99">
        <f>W99="未"</f>
        <v/>
      </c>
      <c r="V99" s="14" t="n">
        <v>46457</v>
      </c>
      <c r="W99">
        <f>MID("申酉戌亥子丑寅卯辰巳午未",MOD(V99,12)+1,1)</f>
        <v/>
      </c>
      <c r="X99">
        <f>Z99=RIGHT(INDEX('4_六十干支'!$B$5:$B$64,MOD(Y99+2018-1924,60)+1),1)</f>
        <v/>
      </c>
      <c r="Y99" t="n">
        <v>70</v>
      </c>
      <c r="Z99">
        <f>MID("申酉戌亥子丑寅卯辰巳午未",MOD(Y99,12)+1,1)</f>
        <v/>
      </c>
    </row>
    <row r="100">
      <c r="A100">
        <f>INDEX('4_六十干支'!$B$5:$B$64,MOD(T100-1924,60)+1)</f>
        <v/>
      </c>
      <c r="B100">
        <f>RIGHT(A100,1)</f>
        <v/>
      </c>
      <c r="C100">
        <f>LEFT(A100,1)</f>
        <v/>
      </c>
      <c r="D100">
        <f>MID("申酉戌亥子丑寅卯辰巳午未",MOD(T100,12)+1,1)</f>
        <v/>
      </c>
      <c r="E100">
        <f>CHOOSE(MOD(T100,12)+1,"申","酉","戌","亥","子","丑","寅","卯","辰","巳","午","未")</f>
        <v/>
      </c>
      <c r="F100">
        <f>MID("子丑寅卯辰巳午未申酉戌亥",MOD(T100-4,12)+1,1)</f>
        <v/>
      </c>
      <c r="G100">
        <f>CHOOSE(MOD(T100-3,12),"子","丑","寅","卯","辰","巳","午","未","申","酉","戌","亥")</f>
        <v/>
      </c>
      <c r="H100">
        <f>CHOOSE(MOD(T100,12),"申","酉","戌","亥","子","丑","寅","卯","辰","巳","午","未")</f>
        <v/>
      </c>
      <c r="I100">
        <f>MID("子丑寅卯辰巳午未申酉戌亥",MOD(T100-3,12)+1,1)</f>
        <v/>
      </c>
      <c r="J100">
        <f>MID("子丑寅卯辰巳午未申酉戌亥",MOD(T100-4,12),1)</f>
        <v/>
      </c>
      <c r="K100">
        <f>MID("申酉戌亥子丑寅卯辰巳午未",MOD(YEAR(T100),12)+1,1)</f>
        <v/>
      </c>
      <c r="L100" t="inlineStr">
        <is>
          <t>-</t>
        </is>
      </c>
      <c r="M100" t="inlineStr">
        <is>
          <t>-</t>
        </is>
      </c>
      <c r="N100" t="inlineStr">
        <is>
          <t>-</t>
        </is>
      </c>
      <c r="O100">
        <f>MID("甲乙丙丁戊己庚辛壬癸",MOD(T100-4,10)+1,1)</f>
        <v/>
      </c>
      <c r="P100">
        <f>MID("庚辛壬癸甲乙丙丁戊己",MOD(T100,10)+1,1)</f>
        <v/>
      </c>
      <c r="Q100">
        <f>MID("甲乙丙丁戊己庚辛壬癸",MOD(T100-3,10)+1,1)</f>
        <v/>
      </c>
      <c r="R100">
        <f>CHOOSE(MOD(T100-3,10),"甲","乙","丙","丁","戊","己","庚","辛","壬","癸")</f>
        <v/>
      </c>
      <c r="S100">
        <f>MID("甲乙丙丁戊己庚辛壬癸",MOD(T100-4,10)+1,1)&amp;MID("子丑寅卯辰巳午未申酉戌亥",MOD(T100-4,12)+1,1)</f>
        <v/>
      </c>
      <c r="T100" t="n">
        <v>1970</v>
      </c>
      <c r="U100">
        <f>W100="未"</f>
        <v/>
      </c>
      <c r="V100" s="14" t="n">
        <v>46458</v>
      </c>
      <c r="W100">
        <f>MID("申酉戌亥子丑寅卯辰巳午未",MOD(V100,12)+1,1)</f>
        <v/>
      </c>
      <c r="X100">
        <f>Z100=RIGHT(INDEX('4_六十干支'!$B$5:$B$64,MOD(Y100+2018-1924,60)+1),1)</f>
        <v/>
      </c>
      <c r="Y100" t="n">
        <v>71</v>
      </c>
      <c r="Z100">
        <f>MID("申酉戌亥子丑寅卯辰巳午未",MOD(Y100,12)+1,1)</f>
        <v/>
      </c>
    </row>
    <row r="101">
      <c r="A101">
        <f>INDEX('4_六十干支'!$B$5:$B$64,MOD(T101-1924,60)+1)</f>
        <v/>
      </c>
      <c r="B101">
        <f>RIGHT(A101,1)</f>
        <v/>
      </c>
      <c r="C101">
        <f>LEFT(A101,1)</f>
        <v/>
      </c>
      <c r="D101">
        <f>MID("申酉戌亥子丑寅卯辰巳午未",MOD(T101,12)+1,1)</f>
        <v/>
      </c>
      <c r="E101">
        <f>CHOOSE(MOD(T101,12)+1,"申","酉","戌","亥","子","丑","寅","卯","辰","巳","午","未")</f>
        <v/>
      </c>
      <c r="F101">
        <f>MID("子丑寅卯辰巳午未申酉戌亥",MOD(T101-4,12)+1,1)</f>
        <v/>
      </c>
      <c r="G101">
        <f>CHOOSE(MOD(T101-3,12),"子","丑","寅","卯","辰","巳","午","未","申","酉","戌","亥")</f>
        <v/>
      </c>
      <c r="H101">
        <f>CHOOSE(MOD(T101,12),"申","酉","戌","亥","子","丑","寅","卯","辰","巳","午","未")</f>
        <v/>
      </c>
      <c r="I101">
        <f>MID("子丑寅卯辰巳午未申酉戌亥",MOD(T101-3,12)+1,1)</f>
        <v/>
      </c>
      <c r="J101">
        <f>MID("子丑寅卯辰巳午未申酉戌亥",MOD(T101-4,12),1)</f>
        <v/>
      </c>
      <c r="K101">
        <f>MID("申酉戌亥子丑寅卯辰巳午未",MOD(YEAR(T101),12)+1,1)</f>
        <v/>
      </c>
      <c r="L101" t="inlineStr">
        <is>
          <t>-</t>
        </is>
      </c>
      <c r="M101" t="inlineStr">
        <is>
          <t>-</t>
        </is>
      </c>
      <c r="N101" t="inlineStr">
        <is>
          <t>-</t>
        </is>
      </c>
      <c r="O101">
        <f>MID("甲乙丙丁戊己庚辛壬癸",MOD(T101-4,10)+1,1)</f>
        <v/>
      </c>
      <c r="P101">
        <f>MID("庚辛壬癸甲乙丙丁戊己",MOD(T101,10)+1,1)</f>
        <v/>
      </c>
      <c r="Q101">
        <f>MID("甲乙丙丁戊己庚辛壬癸",MOD(T101-3,10)+1,1)</f>
        <v/>
      </c>
      <c r="R101">
        <f>CHOOSE(MOD(T101-3,10),"甲","乙","丙","丁","戊","己","庚","辛","壬","癸")</f>
        <v/>
      </c>
      <c r="S101">
        <f>MID("甲乙丙丁戊己庚辛壬癸",MOD(T101-4,10)+1,1)&amp;MID("子丑寅卯辰巳午未申酉戌亥",MOD(T101-4,12)+1,1)</f>
        <v/>
      </c>
      <c r="T101" t="n">
        <v>1971</v>
      </c>
      <c r="U101">
        <f>W101="未"</f>
        <v/>
      </c>
      <c r="V101" s="14" t="n">
        <v>46459</v>
      </c>
      <c r="W101">
        <f>MID("申酉戌亥子丑寅卯辰巳午未",MOD(V101,12)+1,1)</f>
        <v/>
      </c>
      <c r="X101">
        <f>Z101=RIGHT(INDEX('4_六十干支'!$B$5:$B$64,MOD(Y101+2018-1924,60)+1),1)</f>
        <v/>
      </c>
      <c r="Y101" t="n">
        <v>72</v>
      </c>
      <c r="Z101">
        <f>MID("申酉戌亥子丑寅卯辰巳午未",MOD(Y101,12)+1,1)</f>
        <v/>
      </c>
    </row>
    <row r="102">
      <c r="A102">
        <f>INDEX('4_六十干支'!$B$5:$B$64,MOD(T102-1924,60)+1)</f>
        <v/>
      </c>
      <c r="B102">
        <f>RIGHT(A102,1)</f>
        <v/>
      </c>
      <c r="C102">
        <f>LEFT(A102,1)</f>
        <v/>
      </c>
      <c r="D102">
        <f>MID("申酉戌亥子丑寅卯辰巳午未",MOD(T102,12)+1,1)</f>
        <v/>
      </c>
      <c r="E102">
        <f>CHOOSE(MOD(T102,12)+1,"申","酉","戌","亥","子","丑","寅","卯","辰","巳","午","未")</f>
        <v/>
      </c>
      <c r="F102">
        <f>MID("子丑寅卯辰巳午未申酉戌亥",MOD(T102-4,12)+1,1)</f>
        <v/>
      </c>
      <c r="G102">
        <f>CHOOSE(MOD(T102-3,12),"子","丑","寅","卯","辰","巳","午","未","申","酉","戌","亥")</f>
        <v/>
      </c>
      <c r="H102">
        <f>CHOOSE(MOD(T102,12),"申","酉","戌","亥","子","丑","寅","卯","辰","巳","午","未")</f>
        <v/>
      </c>
      <c r="I102">
        <f>MID("子丑寅卯辰巳午未申酉戌亥",MOD(T102-3,12)+1,1)</f>
        <v/>
      </c>
      <c r="J102">
        <f>MID("子丑寅卯辰巳午未申酉戌亥",MOD(T102-4,12),1)</f>
        <v/>
      </c>
      <c r="K102">
        <f>MID("申酉戌亥子丑寅卯辰巳午未",MOD(YEAR(T102),12)+1,1)</f>
        <v/>
      </c>
      <c r="L102" t="inlineStr">
        <is>
          <t>-</t>
        </is>
      </c>
      <c r="M102" t="inlineStr">
        <is>
          <t>-</t>
        </is>
      </c>
      <c r="N102" t="inlineStr">
        <is>
          <t>-</t>
        </is>
      </c>
      <c r="O102">
        <f>MID("甲乙丙丁戊己庚辛壬癸",MOD(T102-4,10)+1,1)</f>
        <v/>
      </c>
      <c r="P102">
        <f>MID("庚辛壬癸甲乙丙丁戊己",MOD(T102,10)+1,1)</f>
        <v/>
      </c>
      <c r="Q102">
        <f>MID("甲乙丙丁戊己庚辛壬癸",MOD(T102-3,10)+1,1)</f>
        <v/>
      </c>
      <c r="R102">
        <f>CHOOSE(MOD(T102-3,10),"甲","乙","丙","丁","戊","己","庚","辛","壬","癸")</f>
        <v/>
      </c>
      <c r="S102">
        <f>MID("甲乙丙丁戊己庚辛壬癸",MOD(T102-4,10)+1,1)&amp;MID("子丑寅卯辰巳午未申酉戌亥",MOD(T102-4,12)+1,1)</f>
        <v/>
      </c>
      <c r="T102" t="n">
        <v>1972</v>
      </c>
      <c r="U102">
        <f>W102="未"</f>
        <v/>
      </c>
      <c r="V102" s="14" t="n">
        <v>46460</v>
      </c>
      <c r="W102">
        <f>MID("申酉戌亥子丑寅卯辰巳午未",MOD(V102,12)+1,1)</f>
        <v/>
      </c>
      <c r="X102">
        <f>Z102=RIGHT(INDEX('4_六十干支'!$B$5:$B$64,MOD(Y102+2018-1924,60)+1),1)</f>
        <v/>
      </c>
      <c r="Y102" t="n">
        <v>73</v>
      </c>
      <c r="Z102">
        <f>MID("申酉戌亥子丑寅卯辰巳午未",MOD(Y102,12)+1,1)</f>
        <v/>
      </c>
    </row>
    <row r="103">
      <c r="A103">
        <f>INDEX('4_六十干支'!$B$5:$B$64,MOD(T103-1924,60)+1)</f>
        <v/>
      </c>
      <c r="B103">
        <f>RIGHT(A103,1)</f>
        <v/>
      </c>
      <c r="C103">
        <f>LEFT(A103,1)</f>
        <v/>
      </c>
      <c r="D103">
        <f>MID("申酉戌亥子丑寅卯辰巳午未",MOD(T103,12)+1,1)</f>
        <v/>
      </c>
      <c r="E103">
        <f>CHOOSE(MOD(T103,12)+1,"申","酉","戌","亥","子","丑","寅","卯","辰","巳","午","未")</f>
        <v/>
      </c>
      <c r="F103">
        <f>MID("子丑寅卯辰巳午未申酉戌亥",MOD(T103-4,12)+1,1)</f>
        <v/>
      </c>
      <c r="G103">
        <f>CHOOSE(MOD(T103-3,12),"子","丑","寅","卯","辰","巳","午","未","申","酉","戌","亥")</f>
        <v/>
      </c>
      <c r="H103">
        <f>CHOOSE(MOD(T103,12),"申","酉","戌","亥","子","丑","寅","卯","辰","巳","午","未")</f>
        <v/>
      </c>
      <c r="I103">
        <f>MID("子丑寅卯辰巳午未申酉戌亥",MOD(T103-3,12)+1,1)</f>
        <v/>
      </c>
      <c r="J103">
        <f>MID("子丑寅卯辰巳午未申酉戌亥",MOD(T103-4,12),1)</f>
        <v/>
      </c>
      <c r="K103">
        <f>MID("申酉戌亥子丑寅卯辰巳午未",MOD(YEAR(T103),12)+1,1)</f>
        <v/>
      </c>
      <c r="L103" t="inlineStr">
        <is>
          <t>-</t>
        </is>
      </c>
      <c r="M103" t="inlineStr">
        <is>
          <t>-</t>
        </is>
      </c>
      <c r="N103" t="inlineStr">
        <is>
          <t>-</t>
        </is>
      </c>
      <c r="O103">
        <f>MID("甲乙丙丁戊己庚辛壬癸",MOD(T103-4,10)+1,1)</f>
        <v/>
      </c>
      <c r="P103">
        <f>MID("庚辛壬癸甲乙丙丁戊己",MOD(T103,10)+1,1)</f>
        <v/>
      </c>
      <c r="Q103">
        <f>MID("甲乙丙丁戊己庚辛壬癸",MOD(T103-3,10)+1,1)</f>
        <v/>
      </c>
      <c r="R103">
        <f>CHOOSE(MOD(T103-3,10),"甲","乙","丙","丁","戊","己","庚","辛","壬","癸")</f>
        <v/>
      </c>
      <c r="S103">
        <f>MID("甲乙丙丁戊己庚辛壬癸",MOD(T103-4,10)+1,1)&amp;MID("子丑寅卯辰巳午未申酉戌亥",MOD(T103-4,12)+1,1)</f>
        <v/>
      </c>
      <c r="T103" t="n">
        <v>1973</v>
      </c>
      <c r="U103">
        <f>W103="未"</f>
        <v/>
      </c>
      <c r="V103" s="14" t="n">
        <v>46461</v>
      </c>
      <c r="W103">
        <f>MID("申酉戌亥子丑寅卯辰巳午未",MOD(V103,12)+1,1)</f>
        <v/>
      </c>
      <c r="X103">
        <f>Z103=RIGHT(INDEX('4_六十干支'!$B$5:$B$64,MOD(Y103+2018-1924,60)+1),1)</f>
        <v/>
      </c>
      <c r="Y103" t="n">
        <v>74</v>
      </c>
      <c r="Z103">
        <f>MID("申酉戌亥子丑寅卯辰巳午未",MOD(Y103,12)+1,1)</f>
        <v/>
      </c>
    </row>
    <row r="104">
      <c r="A104">
        <f>INDEX('4_六十干支'!$B$5:$B$64,MOD(T104-1924,60)+1)</f>
        <v/>
      </c>
      <c r="B104">
        <f>RIGHT(A104,1)</f>
        <v/>
      </c>
      <c r="C104">
        <f>LEFT(A104,1)</f>
        <v/>
      </c>
      <c r="D104">
        <f>MID("申酉戌亥子丑寅卯辰巳午未",MOD(T104,12)+1,1)</f>
        <v/>
      </c>
      <c r="E104">
        <f>CHOOSE(MOD(T104,12)+1,"申","酉","戌","亥","子","丑","寅","卯","辰","巳","午","未")</f>
        <v/>
      </c>
      <c r="F104">
        <f>MID("子丑寅卯辰巳午未申酉戌亥",MOD(T104-4,12)+1,1)</f>
        <v/>
      </c>
      <c r="G104">
        <f>CHOOSE(MOD(T104-3,12),"子","丑","寅","卯","辰","巳","午","未","申","酉","戌","亥")</f>
        <v/>
      </c>
      <c r="H104">
        <f>CHOOSE(MOD(T104,12),"申","酉","戌","亥","子","丑","寅","卯","辰","巳","午","未")</f>
        <v/>
      </c>
      <c r="I104">
        <f>MID("子丑寅卯辰巳午未申酉戌亥",MOD(T104-3,12)+1,1)</f>
        <v/>
      </c>
      <c r="J104">
        <f>MID("子丑寅卯辰巳午未申酉戌亥",MOD(T104-4,12),1)</f>
        <v/>
      </c>
      <c r="K104">
        <f>MID("申酉戌亥子丑寅卯辰巳午未",MOD(YEAR(T104),12)+1,1)</f>
        <v/>
      </c>
      <c r="L104" t="inlineStr">
        <is>
          <t>-</t>
        </is>
      </c>
      <c r="M104" t="inlineStr">
        <is>
          <t>-</t>
        </is>
      </c>
      <c r="N104" t="inlineStr">
        <is>
          <t>-</t>
        </is>
      </c>
      <c r="O104">
        <f>MID("甲乙丙丁戊己庚辛壬癸",MOD(T104-4,10)+1,1)</f>
        <v/>
      </c>
      <c r="P104">
        <f>MID("庚辛壬癸甲乙丙丁戊己",MOD(T104,10)+1,1)</f>
        <v/>
      </c>
      <c r="Q104">
        <f>MID("甲乙丙丁戊己庚辛壬癸",MOD(T104-3,10)+1,1)</f>
        <v/>
      </c>
      <c r="R104">
        <f>CHOOSE(MOD(T104-3,10),"甲","乙","丙","丁","戊","己","庚","辛","壬","癸")</f>
        <v/>
      </c>
      <c r="S104">
        <f>MID("甲乙丙丁戊己庚辛壬癸",MOD(T104-4,10)+1,1)&amp;MID("子丑寅卯辰巳午未申酉戌亥",MOD(T104-4,12)+1,1)</f>
        <v/>
      </c>
      <c r="T104" t="n">
        <v>1974</v>
      </c>
      <c r="U104">
        <f>W104="未"</f>
        <v/>
      </c>
      <c r="V104" s="14" t="n">
        <v>46462</v>
      </c>
      <c r="W104">
        <f>MID("申酉戌亥子丑寅卯辰巳午未",MOD(V104,12)+1,1)</f>
        <v/>
      </c>
      <c r="X104">
        <f>Z104=RIGHT(INDEX('4_六十干支'!$B$5:$B$64,MOD(Y104+2018-1924,60)+1),1)</f>
        <v/>
      </c>
      <c r="Y104" t="n">
        <v>75</v>
      </c>
      <c r="Z104">
        <f>MID("申酉戌亥子丑寅卯辰巳午未",MOD(Y104,12)+1,1)</f>
        <v/>
      </c>
    </row>
    <row r="105">
      <c r="A105">
        <f>INDEX('4_六十干支'!$B$5:$B$64,MOD(T105-1924,60)+1)</f>
        <v/>
      </c>
      <c r="B105">
        <f>RIGHT(A105,1)</f>
        <v/>
      </c>
      <c r="C105">
        <f>LEFT(A105,1)</f>
        <v/>
      </c>
      <c r="D105">
        <f>MID("申酉戌亥子丑寅卯辰巳午未",MOD(T105,12)+1,1)</f>
        <v/>
      </c>
      <c r="E105">
        <f>CHOOSE(MOD(T105,12)+1,"申","酉","戌","亥","子","丑","寅","卯","辰","巳","午","未")</f>
        <v/>
      </c>
      <c r="F105">
        <f>MID("子丑寅卯辰巳午未申酉戌亥",MOD(T105-4,12)+1,1)</f>
        <v/>
      </c>
      <c r="G105">
        <f>CHOOSE(MOD(T105-3,12),"子","丑","寅","卯","辰","巳","午","未","申","酉","戌","亥")</f>
        <v/>
      </c>
      <c r="H105">
        <f>CHOOSE(MOD(T105,12),"申","酉","戌","亥","子","丑","寅","卯","辰","巳","午","未")</f>
        <v/>
      </c>
      <c r="I105">
        <f>MID("子丑寅卯辰巳午未申酉戌亥",MOD(T105-3,12)+1,1)</f>
        <v/>
      </c>
      <c r="J105">
        <f>MID("子丑寅卯辰巳午未申酉戌亥",MOD(T105-4,12),1)</f>
        <v/>
      </c>
      <c r="K105">
        <f>MID("申酉戌亥子丑寅卯辰巳午未",MOD(YEAR(T105),12)+1,1)</f>
        <v/>
      </c>
      <c r="L105" t="inlineStr">
        <is>
          <t>-</t>
        </is>
      </c>
      <c r="M105" t="inlineStr">
        <is>
          <t>-</t>
        </is>
      </c>
      <c r="N105" t="inlineStr">
        <is>
          <t>-</t>
        </is>
      </c>
      <c r="O105">
        <f>MID("甲乙丙丁戊己庚辛壬癸",MOD(T105-4,10)+1,1)</f>
        <v/>
      </c>
      <c r="P105">
        <f>MID("庚辛壬癸甲乙丙丁戊己",MOD(T105,10)+1,1)</f>
        <v/>
      </c>
      <c r="Q105">
        <f>MID("甲乙丙丁戊己庚辛壬癸",MOD(T105-3,10)+1,1)</f>
        <v/>
      </c>
      <c r="R105">
        <f>CHOOSE(MOD(T105-3,10),"甲","乙","丙","丁","戊","己","庚","辛","壬","癸")</f>
        <v/>
      </c>
      <c r="S105">
        <f>MID("甲乙丙丁戊己庚辛壬癸",MOD(T105-4,10)+1,1)&amp;MID("子丑寅卯辰巳午未申酉戌亥",MOD(T105-4,12)+1,1)</f>
        <v/>
      </c>
      <c r="T105" t="n">
        <v>1975</v>
      </c>
      <c r="U105">
        <f>W105="未"</f>
        <v/>
      </c>
      <c r="V105" s="14" t="n">
        <v>46463</v>
      </c>
      <c r="W105">
        <f>MID("申酉戌亥子丑寅卯辰巳午未",MOD(V105,12)+1,1)</f>
        <v/>
      </c>
      <c r="X105">
        <f>Z105=RIGHT(INDEX('4_六十干支'!$B$5:$B$64,MOD(Y105+2018-1924,60)+1),1)</f>
        <v/>
      </c>
      <c r="Y105" t="n">
        <v>76</v>
      </c>
      <c r="Z105">
        <f>MID("申酉戌亥子丑寅卯辰巳午未",MOD(Y105,12)+1,1)</f>
        <v/>
      </c>
    </row>
    <row r="106">
      <c r="A106">
        <f>INDEX('4_六十干支'!$B$5:$B$64,MOD(T106-1924,60)+1)</f>
        <v/>
      </c>
      <c r="B106">
        <f>RIGHT(A106,1)</f>
        <v/>
      </c>
      <c r="C106">
        <f>LEFT(A106,1)</f>
        <v/>
      </c>
      <c r="D106">
        <f>MID("申酉戌亥子丑寅卯辰巳午未",MOD(T106,12)+1,1)</f>
        <v/>
      </c>
      <c r="E106">
        <f>CHOOSE(MOD(T106,12)+1,"申","酉","戌","亥","子","丑","寅","卯","辰","巳","午","未")</f>
        <v/>
      </c>
      <c r="F106">
        <f>MID("子丑寅卯辰巳午未申酉戌亥",MOD(T106-4,12)+1,1)</f>
        <v/>
      </c>
      <c r="G106">
        <f>CHOOSE(MOD(T106-3,12),"子","丑","寅","卯","辰","巳","午","未","申","酉","戌","亥")</f>
        <v/>
      </c>
      <c r="H106">
        <f>CHOOSE(MOD(T106,12),"申","酉","戌","亥","子","丑","寅","卯","辰","巳","午","未")</f>
        <v/>
      </c>
      <c r="I106">
        <f>MID("子丑寅卯辰巳午未申酉戌亥",MOD(T106-3,12)+1,1)</f>
        <v/>
      </c>
      <c r="J106">
        <f>MID("子丑寅卯辰巳午未申酉戌亥",MOD(T106-4,12),1)</f>
        <v/>
      </c>
      <c r="K106">
        <f>MID("申酉戌亥子丑寅卯辰巳午未",MOD(YEAR(T106),12)+1,1)</f>
        <v/>
      </c>
      <c r="L106" t="inlineStr">
        <is>
          <t>-</t>
        </is>
      </c>
      <c r="M106" t="inlineStr">
        <is>
          <t>-</t>
        </is>
      </c>
      <c r="N106" t="inlineStr">
        <is>
          <t>-</t>
        </is>
      </c>
      <c r="O106">
        <f>MID("甲乙丙丁戊己庚辛壬癸",MOD(T106-4,10)+1,1)</f>
        <v/>
      </c>
      <c r="P106">
        <f>MID("庚辛壬癸甲乙丙丁戊己",MOD(T106,10)+1,1)</f>
        <v/>
      </c>
      <c r="Q106">
        <f>MID("甲乙丙丁戊己庚辛壬癸",MOD(T106-3,10)+1,1)</f>
        <v/>
      </c>
      <c r="R106">
        <f>CHOOSE(MOD(T106-3,10),"甲","乙","丙","丁","戊","己","庚","辛","壬","癸")</f>
        <v/>
      </c>
      <c r="S106">
        <f>MID("甲乙丙丁戊己庚辛壬癸",MOD(T106-4,10)+1,1)&amp;MID("子丑寅卯辰巳午未申酉戌亥",MOD(T106-4,12)+1,1)</f>
        <v/>
      </c>
      <c r="T106" t="n">
        <v>1976</v>
      </c>
      <c r="U106">
        <f>W106="未"</f>
        <v/>
      </c>
      <c r="V106" s="14" t="n">
        <v>46464</v>
      </c>
      <c r="W106">
        <f>MID("申酉戌亥子丑寅卯辰巳午未",MOD(V106,12)+1,1)</f>
        <v/>
      </c>
      <c r="X106">
        <f>Z106=RIGHT(INDEX('4_六十干支'!$B$5:$B$64,MOD(Y106+2018-1924,60)+1),1)</f>
        <v/>
      </c>
      <c r="Y106" t="n">
        <v>77</v>
      </c>
      <c r="Z106">
        <f>MID("申酉戌亥子丑寅卯辰巳午未",MOD(Y106,12)+1,1)</f>
        <v/>
      </c>
    </row>
    <row r="107">
      <c r="A107">
        <f>INDEX('4_六十干支'!$B$5:$B$64,MOD(T107-1924,60)+1)</f>
        <v/>
      </c>
      <c r="B107">
        <f>RIGHT(A107,1)</f>
        <v/>
      </c>
      <c r="C107">
        <f>LEFT(A107,1)</f>
        <v/>
      </c>
      <c r="D107">
        <f>MID("申酉戌亥子丑寅卯辰巳午未",MOD(T107,12)+1,1)</f>
        <v/>
      </c>
      <c r="E107">
        <f>CHOOSE(MOD(T107,12)+1,"申","酉","戌","亥","子","丑","寅","卯","辰","巳","午","未")</f>
        <v/>
      </c>
      <c r="F107">
        <f>MID("子丑寅卯辰巳午未申酉戌亥",MOD(T107-4,12)+1,1)</f>
        <v/>
      </c>
      <c r="G107">
        <f>CHOOSE(MOD(T107-3,12),"子","丑","寅","卯","辰","巳","午","未","申","酉","戌","亥")</f>
        <v/>
      </c>
      <c r="H107">
        <f>CHOOSE(MOD(T107,12),"申","酉","戌","亥","子","丑","寅","卯","辰","巳","午","未")</f>
        <v/>
      </c>
      <c r="I107">
        <f>MID("子丑寅卯辰巳午未申酉戌亥",MOD(T107-3,12)+1,1)</f>
        <v/>
      </c>
      <c r="J107">
        <f>MID("子丑寅卯辰巳午未申酉戌亥",MOD(T107-4,12),1)</f>
        <v/>
      </c>
      <c r="K107">
        <f>MID("申酉戌亥子丑寅卯辰巳午未",MOD(YEAR(T107),12)+1,1)</f>
        <v/>
      </c>
      <c r="L107" t="inlineStr">
        <is>
          <t>-</t>
        </is>
      </c>
      <c r="M107" t="inlineStr">
        <is>
          <t>-</t>
        </is>
      </c>
      <c r="N107" t="inlineStr">
        <is>
          <t>-</t>
        </is>
      </c>
      <c r="O107">
        <f>MID("甲乙丙丁戊己庚辛壬癸",MOD(T107-4,10)+1,1)</f>
        <v/>
      </c>
      <c r="P107">
        <f>MID("庚辛壬癸甲乙丙丁戊己",MOD(T107,10)+1,1)</f>
        <v/>
      </c>
      <c r="Q107">
        <f>MID("甲乙丙丁戊己庚辛壬癸",MOD(T107-3,10)+1,1)</f>
        <v/>
      </c>
      <c r="R107">
        <f>CHOOSE(MOD(T107-3,10),"甲","乙","丙","丁","戊","己","庚","辛","壬","癸")</f>
        <v/>
      </c>
      <c r="S107">
        <f>MID("甲乙丙丁戊己庚辛壬癸",MOD(T107-4,10)+1,1)&amp;MID("子丑寅卯辰巳午未申酉戌亥",MOD(T107-4,12)+1,1)</f>
        <v/>
      </c>
      <c r="T107" t="n">
        <v>1977</v>
      </c>
      <c r="U107">
        <f>W107="未"</f>
        <v/>
      </c>
      <c r="V107" s="14" t="n">
        <v>46465</v>
      </c>
      <c r="W107">
        <f>MID("申酉戌亥子丑寅卯辰巳午未",MOD(V107,12)+1,1)</f>
        <v/>
      </c>
      <c r="X107">
        <f>Z107=RIGHT(INDEX('4_六十干支'!$B$5:$B$64,MOD(Y107+2018-1924,60)+1),1)</f>
        <v/>
      </c>
      <c r="Y107" t="n">
        <v>78</v>
      </c>
      <c r="Z107">
        <f>MID("申酉戌亥子丑寅卯辰巳午未",MOD(Y107,12)+1,1)</f>
        <v/>
      </c>
    </row>
    <row r="108">
      <c r="A108">
        <f>INDEX('4_六十干支'!$B$5:$B$64,MOD(T108-1924,60)+1)</f>
        <v/>
      </c>
      <c r="B108">
        <f>RIGHT(A108,1)</f>
        <v/>
      </c>
      <c r="C108">
        <f>LEFT(A108,1)</f>
        <v/>
      </c>
      <c r="D108">
        <f>MID("申酉戌亥子丑寅卯辰巳午未",MOD(T108,12)+1,1)</f>
        <v/>
      </c>
      <c r="E108">
        <f>CHOOSE(MOD(T108,12)+1,"申","酉","戌","亥","子","丑","寅","卯","辰","巳","午","未")</f>
        <v/>
      </c>
      <c r="F108">
        <f>MID("子丑寅卯辰巳午未申酉戌亥",MOD(T108-4,12)+1,1)</f>
        <v/>
      </c>
      <c r="G108">
        <f>CHOOSE(MOD(T108-3,12),"子","丑","寅","卯","辰","巳","午","未","申","酉","戌","亥")</f>
        <v/>
      </c>
      <c r="H108">
        <f>CHOOSE(MOD(T108,12),"申","酉","戌","亥","子","丑","寅","卯","辰","巳","午","未")</f>
        <v/>
      </c>
      <c r="I108">
        <f>MID("子丑寅卯辰巳午未申酉戌亥",MOD(T108-3,12)+1,1)</f>
        <v/>
      </c>
      <c r="J108">
        <f>MID("子丑寅卯辰巳午未申酉戌亥",MOD(T108-4,12),1)</f>
        <v/>
      </c>
      <c r="K108">
        <f>MID("申酉戌亥子丑寅卯辰巳午未",MOD(YEAR(T108),12)+1,1)</f>
        <v/>
      </c>
      <c r="L108" t="inlineStr">
        <is>
          <t>-</t>
        </is>
      </c>
      <c r="M108" t="inlineStr">
        <is>
          <t>-</t>
        </is>
      </c>
      <c r="N108" t="inlineStr">
        <is>
          <t>-</t>
        </is>
      </c>
      <c r="O108">
        <f>MID("甲乙丙丁戊己庚辛壬癸",MOD(T108-4,10)+1,1)</f>
        <v/>
      </c>
      <c r="P108">
        <f>MID("庚辛壬癸甲乙丙丁戊己",MOD(T108,10)+1,1)</f>
        <v/>
      </c>
      <c r="Q108">
        <f>MID("甲乙丙丁戊己庚辛壬癸",MOD(T108-3,10)+1,1)</f>
        <v/>
      </c>
      <c r="R108">
        <f>CHOOSE(MOD(T108-3,10),"甲","乙","丙","丁","戊","己","庚","辛","壬","癸")</f>
        <v/>
      </c>
      <c r="S108">
        <f>MID("甲乙丙丁戊己庚辛壬癸",MOD(T108-4,10)+1,1)&amp;MID("子丑寅卯辰巳午未申酉戌亥",MOD(T108-4,12)+1,1)</f>
        <v/>
      </c>
      <c r="T108" t="n">
        <v>1978</v>
      </c>
      <c r="U108">
        <f>W108="未"</f>
        <v/>
      </c>
      <c r="V108" s="14" t="n">
        <v>46466</v>
      </c>
      <c r="W108">
        <f>MID("申酉戌亥子丑寅卯辰巳午未",MOD(V108,12)+1,1)</f>
        <v/>
      </c>
      <c r="X108">
        <f>Z108=RIGHT(INDEX('4_六十干支'!$B$5:$B$64,MOD(Y108+2018-1924,60)+1),1)</f>
        <v/>
      </c>
      <c r="Y108" t="n">
        <v>79</v>
      </c>
      <c r="Z108">
        <f>MID("申酉戌亥子丑寅卯辰巳午未",MOD(Y108,12)+1,1)</f>
        <v/>
      </c>
    </row>
    <row r="109">
      <c r="A109">
        <f>INDEX('4_六十干支'!$B$5:$B$64,MOD(T109-1924,60)+1)</f>
        <v/>
      </c>
      <c r="B109">
        <f>RIGHT(A109,1)</f>
        <v/>
      </c>
      <c r="C109">
        <f>LEFT(A109,1)</f>
        <v/>
      </c>
      <c r="D109">
        <f>MID("申酉戌亥子丑寅卯辰巳午未",MOD(T109,12)+1,1)</f>
        <v/>
      </c>
      <c r="E109">
        <f>CHOOSE(MOD(T109,12)+1,"申","酉","戌","亥","子","丑","寅","卯","辰","巳","午","未")</f>
        <v/>
      </c>
      <c r="F109">
        <f>MID("子丑寅卯辰巳午未申酉戌亥",MOD(T109-4,12)+1,1)</f>
        <v/>
      </c>
      <c r="G109">
        <f>CHOOSE(MOD(T109-3,12),"子","丑","寅","卯","辰","巳","午","未","申","酉","戌","亥")</f>
        <v/>
      </c>
      <c r="H109">
        <f>CHOOSE(MOD(T109,12),"申","酉","戌","亥","子","丑","寅","卯","辰","巳","午","未")</f>
        <v/>
      </c>
      <c r="I109">
        <f>MID("子丑寅卯辰巳午未申酉戌亥",MOD(T109-3,12)+1,1)</f>
        <v/>
      </c>
      <c r="J109">
        <f>MID("子丑寅卯辰巳午未申酉戌亥",MOD(T109-4,12),1)</f>
        <v/>
      </c>
      <c r="K109">
        <f>MID("申酉戌亥子丑寅卯辰巳午未",MOD(YEAR(T109),12)+1,1)</f>
        <v/>
      </c>
      <c r="L109" t="inlineStr">
        <is>
          <t>-</t>
        </is>
      </c>
      <c r="M109" t="inlineStr">
        <is>
          <t>-</t>
        </is>
      </c>
      <c r="N109" t="inlineStr">
        <is>
          <t>-</t>
        </is>
      </c>
      <c r="O109">
        <f>MID("甲乙丙丁戊己庚辛壬癸",MOD(T109-4,10)+1,1)</f>
        <v/>
      </c>
      <c r="P109">
        <f>MID("庚辛壬癸甲乙丙丁戊己",MOD(T109,10)+1,1)</f>
        <v/>
      </c>
      <c r="Q109">
        <f>MID("甲乙丙丁戊己庚辛壬癸",MOD(T109-3,10)+1,1)</f>
        <v/>
      </c>
      <c r="R109">
        <f>CHOOSE(MOD(T109-3,10),"甲","乙","丙","丁","戊","己","庚","辛","壬","癸")</f>
        <v/>
      </c>
      <c r="S109">
        <f>MID("甲乙丙丁戊己庚辛壬癸",MOD(T109-4,10)+1,1)&amp;MID("子丑寅卯辰巳午未申酉戌亥",MOD(T109-4,12)+1,1)</f>
        <v/>
      </c>
      <c r="T109" t="n">
        <v>1979</v>
      </c>
      <c r="U109">
        <f>W109="未"</f>
        <v/>
      </c>
      <c r="V109" s="14" t="n">
        <v>46467</v>
      </c>
      <c r="W109">
        <f>MID("申酉戌亥子丑寅卯辰巳午未",MOD(V109,12)+1,1)</f>
        <v/>
      </c>
      <c r="X109">
        <f>Z109=RIGHT(INDEX('4_六十干支'!$B$5:$B$64,MOD(Y109+2018-1924,60)+1),1)</f>
        <v/>
      </c>
      <c r="Y109" t="n">
        <v>80</v>
      </c>
      <c r="Z109">
        <f>MID("申酉戌亥子丑寅卯辰巳午未",MOD(Y109,12)+1,1)</f>
        <v/>
      </c>
    </row>
    <row r="110">
      <c r="A110">
        <f>INDEX('4_六十干支'!$B$5:$B$64,MOD(T110-1924,60)+1)</f>
        <v/>
      </c>
      <c r="B110">
        <f>RIGHT(A110,1)</f>
        <v/>
      </c>
      <c r="C110">
        <f>LEFT(A110,1)</f>
        <v/>
      </c>
      <c r="D110">
        <f>MID("申酉戌亥子丑寅卯辰巳午未",MOD(T110,12)+1,1)</f>
        <v/>
      </c>
      <c r="E110">
        <f>CHOOSE(MOD(T110,12)+1,"申","酉","戌","亥","子","丑","寅","卯","辰","巳","午","未")</f>
        <v/>
      </c>
      <c r="F110">
        <f>MID("子丑寅卯辰巳午未申酉戌亥",MOD(T110-4,12)+1,1)</f>
        <v/>
      </c>
      <c r="G110">
        <f>CHOOSE(MOD(T110-3,12),"子","丑","寅","卯","辰","巳","午","未","申","酉","戌","亥")</f>
        <v/>
      </c>
      <c r="H110">
        <f>CHOOSE(MOD(T110,12),"申","酉","戌","亥","子","丑","寅","卯","辰","巳","午","未")</f>
        <v/>
      </c>
      <c r="I110">
        <f>MID("子丑寅卯辰巳午未申酉戌亥",MOD(T110-3,12)+1,1)</f>
        <v/>
      </c>
      <c r="J110">
        <f>MID("子丑寅卯辰巳午未申酉戌亥",MOD(T110-4,12),1)</f>
        <v/>
      </c>
      <c r="K110">
        <f>MID("申酉戌亥子丑寅卯辰巳午未",MOD(YEAR(T110),12)+1,1)</f>
        <v/>
      </c>
      <c r="L110" t="inlineStr">
        <is>
          <t>-</t>
        </is>
      </c>
      <c r="M110" t="inlineStr">
        <is>
          <t>-</t>
        </is>
      </c>
      <c r="N110" t="inlineStr">
        <is>
          <t>-</t>
        </is>
      </c>
      <c r="O110">
        <f>MID("甲乙丙丁戊己庚辛壬癸",MOD(T110-4,10)+1,1)</f>
        <v/>
      </c>
      <c r="P110">
        <f>MID("庚辛壬癸甲乙丙丁戊己",MOD(T110,10)+1,1)</f>
        <v/>
      </c>
      <c r="Q110">
        <f>MID("甲乙丙丁戊己庚辛壬癸",MOD(T110-3,10)+1,1)</f>
        <v/>
      </c>
      <c r="R110">
        <f>CHOOSE(MOD(T110-3,10),"甲","乙","丙","丁","戊","己","庚","辛","壬","癸")</f>
        <v/>
      </c>
      <c r="S110">
        <f>MID("甲乙丙丁戊己庚辛壬癸",MOD(T110-4,10)+1,1)&amp;MID("子丑寅卯辰巳午未申酉戌亥",MOD(T110-4,12)+1,1)</f>
        <v/>
      </c>
      <c r="T110" t="n">
        <v>1980</v>
      </c>
      <c r="U110">
        <f>W110="未"</f>
        <v/>
      </c>
      <c r="V110" s="14" t="n">
        <v>46468</v>
      </c>
      <c r="W110">
        <f>MID("申酉戌亥子丑寅卯辰巳午未",MOD(V110,12)+1,1)</f>
        <v/>
      </c>
      <c r="X110">
        <f>Z110=RIGHT(INDEX('4_六十干支'!$B$5:$B$64,MOD(Y110+2018-1924,60)+1),1)</f>
        <v/>
      </c>
      <c r="Y110" t="n">
        <v>81</v>
      </c>
      <c r="Z110">
        <f>MID("申酉戌亥子丑寅卯辰巳午未",MOD(Y110,12)+1,1)</f>
        <v/>
      </c>
    </row>
    <row r="111">
      <c r="A111">
        <f>INDEX('4_六十干支'!$B$5:$B$64,MOD(T111-1924,60)+1)</f>
        <v/>
      </c>
      <c r="B111">
        <f>RIGHT(A111,1)</f>
        <v/>
      </c>
      <c r="C111">
        <f>LEFT(A111,1)</f>
        <v/>
      </c>
      <c r="D111">
        <f>MID("申酉戌亥子丑寅卯辰巳午未",MOD(T111,12)+1,1)</f>
        <v/>
      </c>
      <c r="E111">
        <f>CHOOSE(MOD(T111,12)+1,"申","酉","戌","亥","子","丑","寅","卯","辰","巳","午","未")</f>
        <v/>
      </c>
      <c r="F111">
        <f>MID("子丑寅卯辰巳午未申酉戌亥",MOD(T111-4,12)+1,1)</f>
        <v/>
      </c>
      <c r="G111">
        <f>CHOOSE(MOD(T111-3,12),"子","丑","寅","卯","辰","巳","午","未","申","酉","戌","亥")</f>
        <v/>
      </c>
      <c r="H111">
        <f>CHOOSE(MOD(T111,12),"申","酉","戌","亥","子","丑","寅","卯","辰","巳","午","未")</f>
        <v/>
      </c>
      <c r="I111">
        <f>MID("子丑寅卯辰巳午未申酉戌亥",MOD(T111-3,12)+1,1)</f>
        <v/>
      </c>
      <c r="J111">
        <f>MID("子丑寅卯辰巳午未申酉戌亥",MOD(T111-4,12),1)</f>
        <v/>
      </c>
      <c r="K111">
        <f>MID("申酉戌亥子丑寅卯辰巳午未",MOD(YEAR(T111),12)+1,1)</f>
        <v/>
      </c>
      <c r="L111" t="inlineStr">
        <is>
          <t>-</t>
        </is>
      </c>
      <c r="M111" t="inlineStr">
        <is>
          <t>-</t>
        </is>
      </c>
      <c r="N111" t="inlineStr">
        <is>
          <t>-</t>
        </is>
      </c>
      <c r="O111">
        <f>MID("甲乙丙丁戊己庚辛壬癸",MOD(T111-4,10)+1,1)</f>
        <v/>
      </c>
      <c r="P111">
        <f>MID("庚辛壬癸甲乙丙丁戊己",MOD(T111,10)+1,1)</f>
        <v/>
      </c>
      <c r="Q111">
        <f>MID("甲乙丙丁戊己庚辛壬癸",MOD(T111-3,10)+1,1)</f>
        <v/>
      </c>
      <c r="R111">
        <f>CHOOSE(MOD(T111-3,10),"甲","乙","丙","丁","戊","己","庚","辛","壬","癸")</f>
        <v/>
      </c>
      <c r="S111">
        <f>MID("甲乙丙丁戊己庚辛壬癸",MOD(T111-4,10)+1,1)&amp;MID("子丑寅卯辰巳午未申酉戌亥",MOD(T111-4,12)+1,1)</f>
        <v/>
      </c>
      <c r="T111" t="n">
        <v>1981</v>
      </c>
      <c r="U111">
        <f>W111="未"</f>
        <v/>
      </c>
      <c r="V111" s="14" t="n">
        <v>46469</v>
      </c>
      <c r="W111">
        <f>MID("申酉戌亥子丑寅卯辰巳午未",MOD(V111,12)+1,1)</f>
        <v/>
      </c>
      <c r="X111">
        <f>Z111=RIGHT(INDEX('4_六十干支'!$B$5:$B$64,MOD(Y111+2018-1924,60)+1),1)</f>
        <v/>
      </c>
      <c r="Y111" t="n">
        <v>82</v>
      </c>
      <c r="Z111">
        <f>MID("申酉戌亥子丑寅卯辰巳午未",MOD(Y111,12)+1,1)</f>
        <v/>
      </c>
    </row>
    <row r="112">
      <c r="A112">
        <f>INDEX('4_六十干支'!$B$5:$B$64,MOD(T112-1924,60)+1)</f>
        <v/>
      </c>
      <c r="B112">
        <f>RIGHT(A112,1)</f>
        <v/>
      </c>
      <c r="C112">
        <f>LEFT(A112,1)</f>
        <v/>
      </c>
      <c r="D112">
        <f>MID("申酉戌亥子丑寅卯辰巳午未",MOD(T112,12)+1,1)</f>
        <v/>
      </c>
      <c r="E112">
        <f>CHOOSE(MOD(T112,12)+1,"申","酉","戌","亥","子","丑","寅","卯","辰","巳","午","未")</f>
        <v/>
      </c>
      <c r="F112">
        <f>MID("子丑寅卯辰巳午未申酉戌亥",MOD(T112-4,12)+1,1)</f>
        <v/>
      </c>
      <c r="G112">
        <f>CHOOSE(MOD(T112-3,12),"子","丑","寅","卯","辰","巳","午","未","申","酉","戌","亥")</f>
        <v/>
      </c>
      <c r="H112">
        <f>CHOOSE(MOD(T112,12),"申","酉","戌","亥","子","丑","寅","卯","辰","巳","午","未")</f>
        <v/>
      </c>
      <c r="I112">
        <f>MID("子丑寅卯辰巳午未申酉戌亥",MOD(T112-3,12)+1,1)</f>
        <v/>
      </c>
      <c r="J112">
        <f>MID("子丑寅卯辰巳午未申酉戌亥",MOD(T112-4,12),1)</f>
        <v/>
      </c>
      <c r="K112">
        <f>MID("申酉戌亥子丑寅卯辰巳午未",MOD(YEAR(T112),12)+1,1)</f>
        <v/>
      </c>
      <c r="L112" t="inlineStr">
        <is>
          <t>-</t>
        </is>
      </c>
      <c r="M112" t="inlineStr">
        <is>
          <t>-</t>
        </is>
      </c>
      <c r="N112" t="inlineStr">
        <is>
          <t>-</t>
        </is>
      </c>
      <c r="O112">
        <f>MID("甲乙丙丁戊己庚辛壬癸",MOD(T112-4,10)+1,1)</f>
        <v/>
      </c>
      <c r="P112">
        <f>MID("庚辛壬癸甲乙丙丁戊己",MOD(T112,10)+1,1)</f>
        <v/>
      </c>
      <c r="Q112">
        <f>MID("甲乙丙丁戊己庚辛壬癸",MOD(T112-3,10)+1,1)</f>
        <v/>
      </c>
      <c r="R112">
        <f>CHOOSE(MOD(T112-3,10),"甲","乙","丙","丁","戊","己","庚","辛","壬","癸")</f>
        <v/>
      </c>
      <c r="S112">
        <f>MID("甲乙丙丁戊己庚辛壬癸",MOD(T112-4,10)+1,1)&amp;MID("子丑寅卯辰巳午未申酉戌亥",MOD(T112-4,12)+1,1)</f>
        <v/>
      </c>
      <c r="T112" t="n">
        <v>1982</v>
      </c>
      <c r="U112">
        <f>W112="未"</f>
        <v/>
      </c>
      <c r="V112" s="14" t="n">
        <v>46470</v>
      </c>
      <c r="W112">
        <f>MID("申酉戌亥子丑寅卯辰巳午未",MOD(V112,12)+1,1)</f>
        <v/>
      </c>
    </row>
    <row r="113">
      <c r="A113">
        <f>INDEX('4_六十干支'!$B$5:$B$64,MOD(T113-1924,60)+1)</f>
        <v/>
      </c>
      <c r="B113">
        <f>RIGHT(A113,1)</f>
        <v/>
      </c>
      <c r="C113">
        <f>LEFT(A113,1)</f>
        <v/>
      </c>
      <c r="D113">
        <f>MID("申酉戌亥子丑寅卯辰巳午未",MOD(T113,12)+1,1)</f>
        <v/>
      </c>
      <c r="E113">
        <f>CHOOSE(MOD(T113,12)+1,"申","酉","戌","亥","子","丑","寅","卯","辰","巳","午","未")</f>
        <v/>
      </c>
      <c r="F113">
        <f>MID("子丑寅卯辰巳午未申酉戌亥",MOD(T113-4,12)+1,1)</f>
        <v/>
      </c>
      <c r="G113">
        <f>CHOOSE(MOD(T113-3,12),"子","丑","寅","卯","辰","巳","午","未","申","酉","戌","亥")</f>
        <v/>
      </c>
      <c r="H113">
        <f>CHOOSE(MOD(T113,12),"申","酉","戌","亥","子","丑","寅","卯","辰","巳","午","未")</f>
        <v/>
      </c>
      <c r="I113">
        <f>MID("子丑寅卯辰巳午未申酉戌亥",MOD(T113-3,12)+1,1)</f>
        <v/>
      </c>
      <c r="J113">
        <f>MID("子丑寅卯辰巳午未申酉戌亥",MOD(T113-4,12),1)</f>
        <v/>
      </c>
      <c r="K113">
        <f>MID("申酉戌亥子丑寅卯辰巳午未",MOD(YEAR(T113),12)+1,1)</f>
        <v/>
      </c>
      <c r="L113" t="inlineStr">
        <is>
          <t>-</t>
        </is>
      </c>
      <c r="M113" t="inlineStr">
        <is>
          <t>-</t>
        </is>
      </c>
      <c r="N113" t="inlineStr">
        <is>
          <t>-</t>
        </is>
      </c>
      <c r="O113">
        <f>MID("甲乙丙丁戊己庚辛壬癸",MOD(T113-4,10)+1,1)</f>
        <v/>
      </c>
      <c r="P113">
        <f>MID("庚辛壬癸甲乙丙丁戊己",MOD(T113,10)+1,1)</f>
        <v/>
      </c>
      <c r="Q113">
        <f>MID("甲乙丙丁戊己庚辛壬癸",MOD(T113-3,10)+1,1)</f>
        <v/>
      </c>
      <c r="R113">
        <f>CHOOSE(MOD(T113-3,10),"甲","乙","丙","丁","戊","己","庚","辛","壬","癸")</f>
        <v/>
      </c>
      <c r="S113">
        <f>MID("甲乙丙丁戊己庚辛壬癸",MOD(T113-4,10)+1,1)&amp;MID("子丑寅卯辰巳午未申酉戌亥",MOD(T113-4,12)+1,1)</f>
        <v/>
      </c>
      <c r="T113" t="n">
        <v>1983</v>
      </c>
      <c r="U113">
        <f>W113="未"</f>
        <v/>
      </c>
      <c r="V113" s="14" t="n">
        <v>46471</v>
      </c>
      <c r="W113">
        <f>MID("申酉戌亥子丑寅卯辰巳午未",MOD(V113,12)+1,1)</f>
        <v/>
      </c>
    </row>
    <row r="114">
      <c r="A114">
        <f>INDEX('4_六十干支'!$B$5:$B$64,MOD(T114-1924,60)+1)</f>
        <v/>
      </c>
      <c r="B114">
        <f>RIGHT(A114,1)</f>
        <v/>
      </c>
      <c r="C114">
        <f>LEFT(A114,1)</f>
        <v/>
      </c>
      <c r="D114">
        <f>MID("申酉戌亥子丑寅卯辰巳午未",MOD(T114,12)+1,1)</f>
        <v/>
      </c>
      <c r="E114">
        <f>CHOOSE(MOD(T114,12)+1,"申","酉","戌","亥","子","丑","寅","卯","辰","巳","午","未")</f>
        <v/>
      </c>
      <c r="F114">
        <f>MID("子丑寅卯辰巳午未申酉戌亥",MOD(T114-4,12)+1,1)</f>
        <v/>
      </c>
      <c r="G114">
        <f>CHOOSE(MOD(T114-3,12),"子","丑","寅","卯","辰","巳","午","未","申","酉","戌","亥")</f>
        <v/>
      </c>
      <c r="H114">
        <f>CHOOSE(MOD(T114,12),"申","酉","戌","亥","子","丑","寅","卯","辰","巳","午","未")</f>
        <v/>
      </c>
      <c r="I114">
        <f>MID("子丑寅卯辰巳午未申酉戌亥",MOD(T114-3,12)+1,1)</f>
        <v/>
      </c>
      <c r="J114">
        <f>MID("子丑寅卯辰巳午未申酉戌亥",MOD(T114-4,12),1)</f>
        <v/>
      </c>
      <c r="K114">
        <f>MID("申酉戌亥子丑寅卯辰巳午未",MOD(YEAR(T114),12)+1,1)</f>
        <v/>
      </c>
      <c r="L114" t="inlineStr">
        <is>
          <t>-</t>
        </is>
      </c>
      <c r="M114" t="inlineStr">
        <is>
          <t>-</t>
        </is>
      </c>
      <c r="N114" t="inlineStr">
        <is>
          <t>-</t>
        </is>
      </c>
      <c r="O114">
        <f>MID("甲乙丙丁戊己庚辛壬癸",MOD(T114-4,10)+1,1)</f>
        <v/>
      </c>
      <c r="P114">
        <f>MID("庚辛壬癸甲乙丙丁戊己",MOD(T114,10)+1,1)</f>
        <v/>
      </c>
      <c r="Q114">
        <f>MID("甲乙丙丁戊己庚辛壬癸",MOD(T114-3,10)+1,1)</f>
        <v/>
      </c>
      <c r="R114">
        <f>CHOOSE(MOD(T114-3,10),"甲","乙","丙","丁","戊","己","庚","辛","壬","癸")</f>
        <v/>
      </c>
      <c r="S114">
        <f>MID("甲乙丙丁戊己庚辛壬癸",MOD(T114-4,10)+1,1)&amp;MID("子丑寅卯辰巳午未申酉戌亥",MOD(T114-4,12)+1,1)</f>
        <v/>
      </c>
      <c r="T114" t="n">
        <v>1984</v>
      </c>
      <c r="U114">
        <f>W114="未"</f>
        <v/>
      </c>
      <c r="V114" s="14" t="n">
        <v>46472</v>
      </c>
      <c r="W114">
        <f>MID("申酉戌亥子丑寅卯辰巳午未",MOD(V114,12)+1,1)</f>
        <v/>
      </c>
    </row>
    <row r="115">
      <c r="A115">
        <f>INDEX('4_六十干支'!$B$5:$B$64,MOD(T115-1924,60)+1)</f>
        <v/>
      </c>
      <c r="B115">
        <f>RIGHT(A115,1)</f>
        <v/>
      </c>
      <c r="C115">
        <f>LEFT(A115,1)</f>
        <v/>
      </c>
      <c r="D115">
        <f>MID("申酉戌亥子丑寅卯辰巳午未",MOD(T115,12)+1,1)</f>
        <v/>
      </c>
      <c r="E115">
        <f>CHOOSE(MOD(T115,12)+1,"申","酉","戌","亥","子","丑","寅","卯","辰","巳","午","未")</f>
        <v/>
      </c>
      <c r="F115">
        <f>MID("子丑寅卯辰巳午未申酉戌亥",MOD(T115-4,12)+1,1)</f>
        <v/>
      </c>
      <c r="G115">
        <f>CHOOSE(MOD(T115-3,12),"子","丑","寅","卯","辰","巳","午","未","申","酉","戌","亥")</f>
        <v/>
      </c>
      <c r="H115">
        <f>CHOOSE(MOD(T115,12),"申","酉","戌","亥","子","丑","寅","卯","辰","巳","午","未")</f>
        <v/>
      </c>
      <c r="I115">
        <f>MID("子丑寅卯辰巳午未申酉戌亥",MOD(T115-3,12)+1,1)</f>
        <v/>
      </c>
      <c r="J115">
        <f>MID("子丑寅卯辰巳午未申酉戌亥",MOD(T115-4,12),1)</f>
        <v/>
      </c>
      <c r="K115">
        <f>MID("申酉戌亥子丑寅卯辰巳午未",MOD(YEAR(T115),12)+1,1)</f>
        <v/>
      </c>
      <c r="L115" t="inlineStr">
        <is>
          <t>-</t>
        </is>
      </c>
      <c r="M115" t="inlineStr">
        <is>
          <t>-</t>
        </is>
      </c>
      <c r="N115" t="inlineStr">
        <is>
          <t>-</t>
        </is>
      </c>
      <c r="O115">
        <f>MID("甲乙丙丁戊己庚辛壬癸",MOD(T115-4,10)+1,1)</f>
        <v/>
      </c>
      <c r="P115">
        <f>MID("庚辛壬癸甲乙丙丁戊己",MOD(T115,10)+1,1)</f>
        <v/>
      </c>
      <c r="Q115">
        <f>MID("甲乙丙丁戊己庚辛壬癸",MOD(T115-3,10)+1,1)</f>
        <v/>
      </c>
      <c r="R115">
        <f>CHOOSE(MOD(T115-3,10),"甲","乙","丙","丁","戊","己","庚","辛","壬","癸")</f>
        <v/>
      </c>
      <c r="S115">
        <f>MID("甲乙丙丁戊己庚辛壬癸",MOD(T115-4,10)+1,1)&amp;MID("子丑寅卯辰巳午未申酉戌亥",MOD(T115-4,12)+1,1)</f>
        <v/>
      </c>
      <c r="T115" t="n">
        <v>1985</v>
      </c>
      <c r="U115">
        <f>W115="未"</f>
        <v/>
      </c>
      <c r="V115" s="14" t="n">
        <v>46473</v>
      </c>
      <c r="W115">
        <f>MID("申酉戌亥子丑寅卯辰巳午未",MOD(V115,12)+1,1)</f>
        <v/>
      </c>
    </row>
    <row r="116">
      <c r="A116">
        <f>INDEX('4_六十干支'!$B$5:$B$64,MOD(T116-1924,60)+1)</f>
        <v/>
      </c>
      <c r="B116">
        <f>RIGHT(A116,1)</f>
        <v/>
      </c>
      <c r="C116">
        <f>LEFT(A116,1)</f>
        <v/>
      </c>
      <c r="D116">
        <f>MID("申酉戌亥子丑寅卯辰巳午未",MOD(T116,12)+1,1)</f>
        <v/>
      </c>
      <c r="E116">
        <f>CHOOSE(MOD(T116,12)+1,"申","酉","戌","亥","子","丑","寅","卯","辰","巳","午","未")</f>
        <v/>
      </c>
      <c r="F116">
        <f>MID("子丑寅卯辰巳午未申酉戌亥",MOD(T116-4,12)+1,1)</f>
        <v/>
      </c>
      <c r="G116">
        <f>CHOOSE(MOD(T116-3,12),"子","丑","寅","卯","辰","巳","午","未","申","酉","戌","亥")</f>
        <v/>
      </c>
      <c r="H116">
        <f>CHOOSE(MOD(T116,12),"申","酉","戌","亥","子","丑","寅","卯","辰","巳","午","未")</f>
        <v/>
      </c>
      <c r="I116">
        <f>MID("子丑寅卯辰巳午未申酉戌亥",MOD(T116-3,12)+1,1)</f>
        <v/>
      </c>
      <c r="J116">
        <f>MID("子丑寅卯辰巳午未申酉戌亥",MOD(T116-4,12),1)</f>
        <v/>
      </c>
      <c r="K116">
        <f>MID("申酉戌亥子丑寅卯辰巳午未",MOD(YEAR(T116),12)+1,1)</f>
        <v/>
      </c>
      <c r="L116" t="inlineStr">
        <is>
          <t>-</t>
        </is>
      </c>
      <c r="M116" t="inlineStr">
        <is>
          <t>-</t>
        </is>
      </c>
      <c r="N116" t="inlineStr">
        <is>
          <t>-</t>
        </is>
      </c>
      <c r="O116">
        <f>MID("甲乙丙丁戊己庚辛壬癸",MOD(T116-4,10)+1,1)</f>
        <v/>
      </c>
      <c r="P116">
        <f>MID("庚辛壬癸甲乙丙丁戊己",MOD(T116,10)+1,1)</f>
        <v/>
      </c>
      <c r="Q116">
        <f>MID("甲乙丙丁戊己庚辛壬癸",MOD(T116-3,10)+1,1)</f>
        <v/>
      </c>
      <c r="R116">
        <f>CHOOSE(MOD(T116-3,10),"甲","乙","丙","丁","戊","己","庚","辛","壬","癸")</f>
        <v/>
      </c>
      <c r="S116">
        <f>MID("甲乙丙丁戊己庚辛壬癸",MOD(T116-4,10)+1,1)&amp;MID("子丑寅卯辰巳午未申酉戌亥",MOD(T116-4,12)+1,1)</f>
        <v/>
      </c>
      <c r="T116" t="n">
        <v>1986</v>
      </c>
      <c r="U116">
        <f>W116="未"</f>
        <v/>
      </c>
      <c r="V116" s="14" t="n">
        <v>46474</v>
      </c>
      <c r="W116">
        <f>MID("申酉戌亥子丑寅卯辰巳午未",MOD(V116,12)+1,1)</f>
        <v/>
      </c>
    </row>
    <row r="117">
      <c r="A117">
        <f>INDEX('4_六十干支'!$B$5:$B$64,MOD(T117-1924,60)+1)</f>
        <v/>
      </c>
      <c r="B117">
        <f>RIGHT(A117,1)</f>
        <v/>
      </c>
      <c r="C117">
        <f>LEFT(A117,1)</f>
        <v/>
      </c>
      <c r="D117">
        <f>MID("申酉戌亥子丑寅卯辰巳午未",MOD(T117,12)+1,1)</f>
        <v/>
      </c>
      <c r="E117">
        <f>CHOOSE(MOD(T117,12)+1,"申","酉","戌","亥","子","丑","寅","卯","辰","巳","午","未")</f>
        <v/>
      </c>
      <c r="F117">
        <f>MID("子丑寅卯辰巳午未申酉戌亥",MOD(T117-4,12)+1,1)</f>
        <v/>
      </c>
      <c r="G117">
        <f>CHOOSE(MOD(T117-3,12),"子","丑","寅","卯","辰","巳","午","未","申","酉","戌","亥")</f>
        <v/>
      </c>
      <c r="H117">
        <f>CHOOSE(MOD(T117,12),"申","酉","戌","亥","子","丑","寅","卯","辰","巳","午","未")</f>
        <v/>
      </c>
      <c r="I117">
        <f>MID("子丑寅卯辰巳午未申酉戌亥",MOD(T117-3,12)+1,1)</f>
        <v/>
      </c>
      <c r="J117">
        <f>MID("子丑寅卯辰巳午未申酉戌亥",MOD(T117-4,12),1)</f>
        <v/>
      </c>
      <c r="K117">
        <f>MID("申酉戌亥子丑寅卯辰巳午未",MOD(YEAR(T117),12)+1,1)</f>
        <v/>
      </c>
      <c r="L117" t="inlineStr">
        <is>
          <t>-</t>
        </is>
      </c>
      <c r="M117" t="inlineStr">
        <is>
          <t>-</t>
        </is>
      </c>
      <c r="N117" t="inlineStr">
        <is>
          <t>-</t>
        </is>
      </c>
      <c r="O117">
        <f>MID("甲乙丙丁戊己庚辛壬癸",MOD(T117-4,10)+1,1)</f>
        <v/>
      </c>
      <c r="P117">
        <f>MID("庚辛壬癸甲乙丙丁戊己",MOD(T117,10)+1,1)</f>
        <v/>
      </c>
      <c r="Q117">
        <f>MID("甲乙丙丁戊己庚辛壬癸",MOD(T117-3,10)+1,1)</f>
        <v/>
      </c>
      <c r="R117">
        <f>CHOOSE(MOD(T117-3,10),"甲","乙","丙","丁","戊","己","庚","辛","壬","癸")</f>
        <v/>
      </c>
      <c r="S117">
        <f>MID("甲乙丙丁戊己庚辛壬癸",MOD(T117-4,10)+1,1)&amp;MID("子丑寅卯辰巳午未申酉戌亥",MOD(T117-4,12)+1,1)</f>
        <v/>
      </c>
      <c r="T117" t="n">
        <v>1987</v>
      </c>
      <c r="U117">
        <f>W117="未"</f>
        <v/>
      </c>
      <c r="V117" s="14" t="n">
        <v>46475</v>
      </c>
      <c r="W117">
        <f>MID("申酉戌亥子丑寅卯辰巳午未",MOD(V117,12)+1,1)</f>
        <v/>
      </c>
    </row>
    <row r="118">
      <c r="A118">
        <f>INDEX('4_六十干支'!$B$5:$B$64,MOD(T118-1924,60)+1)</f>
        <v/>
      </c>
      <c r="B118">
        <f>RIGHT(A118,1)</f>
        <v/>
      </c>
      <c r="C118">
        <f>LEFT(A118,1)</f>
        <v/>
      </c>
      <c r="D118">
        <f>MID("申酉戌亥子丑寅卯辰巳午未",MOD(T118,12)+1,1)</f>
        <v/>
      </c>
      <c r="E118">
        <f>CHOOSE(MOD(T118,12)+1,"申","酉","戌","亥","子","丑","寅","卯","辰","巳","午","未")</f>
        <v/>
      </c>
      <c r="F118">
        <f>MID("子丑寅卯辰巳午未申酉戌亥",MOD(T118-4,12)+1,1)</f>
        <v/>
      </c>
      <c r="G118">
        <f>CHOOSE(MOD(T118-3,12),"子","丑","寅","卯","辰","巳","午","未","申","酉","戌","亥")</f>
        <v/>
      </c>
      <c r="H118">
        <f>CHOOSE(MOD(T118,12),"申","酉","戌","亥","子","丑","寅","卯","辰","巳","午","未")</f>
        <v/>
      </c>
      <c r="I118">
        <f>MID("子丑寅卯辰巳午未申酉戌亥",MOD(T118-3,12)+1,1)</f>
        <v/>
      </c>
      <c r="J118">
        <f>MID("子丑寅卯辰巳午未申酉戌亥",MOD(T118-4,12),1)</f>
        <v/>
      </c>
      <c r="K118">
        <f>MID("申酉戌亥子丑寅卯辰巳午未",MOD(YEAR(T118),12)+1,1)</f>
        <v/>
      </c>
      <c r="L118" t="inlineStr">
        <is>
          <t>-</t>
        </is>
      </c>
      <c r="M118" t="inlineStr">
        <is>
          <t>-</t>
        </is>
      </c>
      <c r="N118" t="inlineStr">
        <is>
          <t>-</t>
        </is>
      </c>
      <c r="O118">
        <f>MID("甲乙丙丁戊己庚辛壬癸",MOD(T118-4,10)+1,1)</f>
        <v/>
      </c>
      <c r="P118">
        <f>MID("庚辛壬癸甲乙丙丁戊己",MOD(T118,10)+1,1)</f>
        <v/>
      </c>
      <c r="Q118">
        <f>MID("甲乙丙丁戊己庚辛壬癸",MOD(T118-3,10)+1,1)</f>
        <v/>
      </c>
      <c r="R118">
        <f>CHOOSE(MOD(T118-3,10),"甲","乙","丙","丁","戊","己","庚","辛","壬","癸")</f>
        <v/>
      </c>
      <c r="S118">
        <f>MID("甲乙丙丁戊己庚辛壬癸",MOD(T118-4,10)+1,1)&amp;MID("子丑寅卯辰巳午未申酉戌亥",MOD(T118-4,12)+1,1)</f>
        <v/>
      </c>
      <c r="T118" t="n">
        <v>1988</v>
      </c>
      <c r="U118">
        <f>W118="未"</f>
        <v/>
      </c>
      <c r="V118" s="14" t="n">
        <v>46476</v>
      </c>
      <c r="W118">
        <f>MID("申酉戌亥子丑寅卯辰巳午未",MOD(V118,12)+1,1)</f>
        <v/>
      </c>
    </row>
    <row r="119">
      <c r="A119">
        <f>INDEX('4_六十干支'!$B$5:$B$64,MOD(T119-1924,60)+1)</f>
        <v/>
      </c>
      <c r="B119">
        <f>RIGHT(A119,1)</f>
        <v/>
      </c>
      <c r="C119">
        <f>LEFT(A119,1)</f>
        <v/>
      </c>
      <c r="D119">
        <f>MID("申酉戌亥子丑寅卯辰巳午未",MOD(T119,12)+1,1)</f>
        <v/>
      </c>
      <c r="E119">
        <f>CHOOSE(MOD(T119,12)+1,"申","酉","戌","亥","子","丑","寅","卯","辰","巳","午","未")</f>
        <v/>
      </c>
      <c r="F119">
        <f>MID("子丑寅卯辰巳午未申酉戌亥",MOD(T119-4,12)+1,1)</f>
        <v/>
      </c>
      <c r="G119">
        <f>CHOOSE(MOD(T119-3,12),"子","丑","寅","卯","辰","巳","午","未","申","酉","戌","亥")</f>
        <v/>
      </c>
      <c r="H119">
        <f>CHOOSE(MOD(T119,12),"申","酉","戌","亥","子","丑","寅","卯","辰","巳","午","未")</f>
        <v/>
      </c>
      <c r="I119">
        <f>MID("子丑寅卯辰巳午未申酉戌亥",MOD(T119-3,12)+1,1)</f>
        <v/>
      </c>
      <c r="J119">
        <f>MID("子丑寅卯辰巳午未申酉戌亥",MOD(T119-4,12),1)</f>
        <v/>
      </c>
      <c r="K119">
        <f>MID("申酉戌亥子丑寅卯辰巳午未",MOD(YEAR(T119),12)+1,1)</f>
        <v/>
      </c>
      <c r="L119" t="inlineStr">
        <is>
          <t>-</t>
        </is>
      </c>
      <c r="M119" t="inlineStr">
        <is>
          <t>-</t>
        </is>
      </c>
      <c r="N119" t="inlineStr">
        <is>
          <t>-</t>
        </is>
      </c>
      <c r="O119">
        <f>MID("甲乙丙丁戊己庚辛壬癸",MOD(T119-4,10)+1,1)</f>
        <v/>
      </c>
      <c r="P119">
        <f>MID("庚辛壬癸甲乙丙丁戊己",MOD(T119,10)+1,1)</f>
        <v/>
      </c>
      <c r="Q119">
        <f>MID("甲乙丙丁戊己庚辛壬癸",MOD(T119-3,10)+1,1)</f>
        <v/>
      </c>
      <c r="R119">
        <f>CHOOSE(MOD(T119-3,10),"甲","乙","丙","丁","戊","己","庚","辛","壬","癸")</f>
        <v/>
      </c>
      <c r="S119">
        <f>MID("甲乙丙丁戊己庚辛壬癸",MOD(T119-4,10)+1,1)&amp;MID("子丑寅卯辰巳午未申酉戌亥",MOD(T119-4,12)+1,1)</f>
        <v/>
      </c>
      <c r="T119" t="n">
        <v>1989</v>
      </c>
      <c r="U119">
        <f>W119="未"</f>
        <v/>
      </c>
      <c r="V119" s="14" t="n">
        <v>46477</v>
      </c>
      <c r="W119">
        <f>MID("申酉戌亥子丑寅卯辰巳午未",MOD(V119,12)+1,1)</f>
        <v/>
      </c>
    </row>
    <row r="120">
      <c r="A120">
        <f>INDEX('4_六十干支'!$B$5:$B$64,MOD(T120-1924,60)+1)</f>
        <v/>
      </c>
      <c r="B120">
        <f>RIGHT(A120,1)</f>
        <v/>
      </c>
      <c r="C120">
        <f>LEFT(A120,1)</f>
        <v/>
      </c>
      <c r="D120">
        <f>MID("申酉戌亥子丑寅卯辰巳午未",MOD(T120,12)+1,1)</f>
        <v/>
      </c>
      <c r="E120">
        <f>CHOOSE(MOD(T120,12)+1,"申","酉","戌","亥","子","丑","寅","卯","辰","巳","午","未")</f>
        <v/>
      </c>
      <c r="F120">
        <f>MID("子丑寅卯辰巳午未申酉戌亥",MOD(T120-4,12)+1,1)</f>
        <v/>
      </c>
      <c r="G120">
        <f>CHOOSE(MOD(T120-3,12),"子","丑","寅","卯","辰","巳","午","未","申","酉","戌","亥")</f>
        <v/>
      </c>
      <c r="H120">
        <f>CHOOSE(MOD(T120,12),"申","酉","戌","亥","子","丑","寅","卯","辰","巳","午","未")</f>
        <v/>
      </c>
      <c r="I120">
        <f>MID("子丑寅卯辰巳午未申酉戌亥",MOD(T120-3,12)+1,1)</f>
        <v/>
      </c>
      <c r="J120">
        <f>MID("子丑寅卯辰巳午未申酉戌亥",MOD(T120-4,12),1)</f>
        <v/>
      </c>
      <c r="K120">
        <f>MID("申酉戌亥子丑寅卯辰巳午未",MOD(YEAR(T120),12)+1,1)</f>
        <v/>
      </c>
      <c r="L120" t="inlineStr">
        <is>
          <t>-</t>
        </is>
      </c>
      <c r="M120" t="inlineStr">
        <is>
          <t>-</t>
        </is>
      </c>
      <c r="N120" t="inlineStr">
        <is>
          <t>-</t>
        </is>
      </c>
      <c r="O120">
        <f>MID("甲乙丙丁戊己庚辛壬癸",MOD(T120-4,10)+1,1)</f>
        <v/>
      </c>
      <c r="P120">
        <f>MID("庚辛壬癸甲乙丙丁戊己",MOD(T120,10)+1,1)</f>
        <v/>
      </c>
      <c r="Q120">
        <f>MID("甲乙丙丁戊己庚辛壬癸",MOD(T120-3,10)+1,1)</f>
        <v/>
      </c>
      <c r="R120">
        <f>CHOOSE(MOD(T120-3,10),"甲","乙","丙","丁","戊","己","庚","辛","壬","癸")</f>
        <v/>
      </c>
      <c r="S120">
        <f>MID("甲乙丙丁戊己庚辛壬癸",MOD(T120-4,10)+1,1)&amp;MID("子丑寅卯辰巳午未申酉戌亥",MOD(T120-4,12)+1,1)</f>
        <v/>
      </c>
      <c r="T120" t="n">
        <v>1990</v>
      </c>
      <c r="U120">
        <f>W120="未"</f>
        <v/>
      </c>
      <c r="V120" s="14" t="n">
        <v>46478</v>
      </c>
      <c r="W120">
        <f>MID("申酉戌亥子丑寅卯辰巳午未",MOD(V120,12)+1,1)</f>
        <v/>
      </c>
    </row>
    <row r="121">
      <c r="A121">
        <f>INDEX('4_六十干支'!$B$5:$B$64,MOD(T121-1924,60)+1)</f>
        <v/>
      </c>
      <c r="B121">
        <f>RIGHT(A121,1)</f>
        <v/>
      </c>
      <c r="C121">
        <f>LEFT(A121,1)</f>
        <v/>
      </c>
      <c r="D121">
        <f>MID("申酉戌亥子丑寅卯辰巳午未",MOD(T121,12)+1,1)</f>
        <v/>
      </c>
      <c r="E121">
        <f>CHOOSE(MOD(T121,12)+1,"申","酉","戌","亥","子","丑","寅","卯","辰","巳","午","未")</f>
        <v/>
      </c>
      <c r="F121">
        <f>MID("子丑寅卯辰巳午未申酉戌亥",MOD(T121-4,12)+1,1)</f>
        <v/>
      </c>
      <c r="G121">
        <f>CHOOSE(MOD(T121-3,12),"子","丑","寅","卯","辰","巳","午","未","申","酉","戌","亥")</f>
        <v/>
      </c>
      <c r="H121">
        <f>CHOOSE(MOD(T121,12),"申","酉","戌","亥","子","丑","寅","卯","辰","巳","午","未")</f>
        <v/>
      </c>
      <c r="I121">
        <f>MID("子丑寅卯辰巳午未申酉戌亥",MOD(T121-3,12)+1,1)</f>
        <v/>
      </c>
      <c r="J121">
        <f>MID("子丑寅卯辰巳午未申酉戌亥",MOD(T121-4,12),1)</f>
        <v/>
      </c>
      <c r="K121">
        <f>MID("申酉戌亥子丑寅卯辰巳午未",MOD(YEAR(T121),12)+1,1)</f>
        <v/>
      </c>
      <c r="L121" t="inlineStr">
        <is>
          <t>-</t>
        </is>
      </c>
      <c r="M121" t="inlineStr">
        <is>
          <t>-</t>
        </is>
      </c>
      <c r="N121" t="inlineStr">
        <is>
          <t>-</t>
        </is>
      </c>
      <c r="O121">
        <f>MID("甲乙丙丁戊己庚辛壬癸",MOD(T121-4,10)+1,1)</f>
        <v/>
      </c>
      <c r="P121">
        <f>MID("庚辛壬癸甲乙丙丁戊己",MOD(T121,10)+1,1)</f>
        <v/>
      </c>
      <c r="Q121">
        <f>MID("甲乙丙丁戊己庚辛壬癸",MOD(T121-3,10)+1,1)</f>
        <v/>
      </c>
      <c r="R121">
        <f>CHOOSE(MOD(T121-3,10),"甲","乙","丙","丁","戊","己","庚","辛","壬","癸")</f>
        <v/>
      </c>
      <c r="S121">
        <f>MID("甲乙丙丁戊己庚辛壬癸",MOD(T121-4,10)+1,1)&amp;MID("子丑寅卯辰巳午未申酉戌亥",MOD(T121-4,12)+1,1)</f>
        <v/>
      </c>
      <c r="T121" t="n">
        <v>1991</v>
      </c>
      <c r="U121">
        <f>W121="未"</f>
        <v/>
      </c>
      <c r="V121" s="14" t="n">
        <v>46479</v>
      </c>
      <c r="W121">
        <f>MID("申酉戌亥子丑寅卯辰巳午未",MOD(V121,12)+1,1)</f>
        <v/>
      </c>
    </row>
    <row r="122">
      <c r="A122">
        <f>INDEX('4_六十干支'!$B$5:$B$64,MOD(T122-1924,60)+1)</f>
        <v/>
      </c>
      <c r="B122">
        <f>RIGHT(A122,1)</f>
        <v/>
      </c>
      <c r="C122">
        <f>LEFT(A122,1)</f>
        <v/>
      </c>
      <c r="D122">
        <f>MID("申酉戌亥子丑寅卯辰巳午未",MOD(T122,12)+1,1)</f>
        <v/>
      </c>
      <c r="E122">
        <f>CHOOSE(MOD(T122,12)+1,"申","酉","戌","亥","子","丑","寅","卯","辰","巳","午","未")</f>
        <v/>
      </c>
      <c r="F122">
        <f>MID("子丑寅卯辰巳午未申酉戌亥",MOD(T122-4,12)+1,1)</f>
        <v/>
      </c>
      <c r="G122">
        <f>CHOOSE(MOD(T122-3,12),"子","丑","寅","卯","辰","巳","午","未","申","酉","戌","亥")</f>
        <v/>
      </c>
      <c r="H122">
        <f>CHOOSE(MOD(T122,12),"申","酉","戌","亥","子","丑","寅","卯","辰","巳","午","未")</f>
        <v/>
      </c>
      <c r="I122">
        <f>MID("子丑寅卯辰巳午未申酉戌亥",MOD(T122-3,12)+1,1)</f>
        <v/>
      </c>
      <c r="J122">
        <f>MID("子丑寅卯辰巳午未申酉戌亥",MOD(T122-4,12),1)</f>
        <v/>
      </c>
      <c r="K122">
        <f>MID("申酉戌亥子丑寅卯辰巳午未",MOD(YEAR(T122),12)+1,1)</f>
        <v/>
      </c>
      <c r="L122" t="inlineStr">
        <is>
          <t>-</t>
        </is>
      </c>
      <c r="M122" t="inlineStr">
        <is>
          <t>-</t>
        </is>
      </c>
      <c r="N122" t="inlineStr">
        <is>
          <t>-</t>
        </is>
      </c>
      <c r="O122">
        <f>MID("甲乙丙丁戊己庚辛壬癸",MOD(T122-4,10)+1,1)</f>
        <v/>
      </c>
      <c r="P122">
        <f>MID("庚辛壬癸甲乙丙丁戊己",MOD(T122,10)+1,1)</f>
        <v/>
      </c>
      <c r="Q122">
        <f>MID("甲乙丙丁戊己庚辛壬癸",MOD(T122-3,10)+1,1)</f>
        <v/>
      </c>
      <c r="R122">
        <f>CHOOSE(MOD(T122-3,10),"甲","乙","丙","丁","戊","己","庚","辛","壬","癸")</f>
        <v/>
      </c>
      <c r="S122">
        <f>MID("甲乙丙丁戊己庚辛壬癸",MOD(T122-4,10)+1,1)&amp;MID("子丑寅卯辰巳午未申酉戌亥",MOD(T122-4,12)+1,1)</f>
        <v/>
      </c>
      <c r="T122" t="n">
        <v>1992</v>
      </c>
      <c r="U122">
        <f>W122="未"</f>
        <v/>
      </c>
      <c r="V122" s="14" t="n">
        <v>46480</v>
      </c>
      <c r="W122">
        <f>MID("申酉戌亥子丑寅卯辰巳午未",MOD(V122,12)+1,1)</f>
        <v/>
      </c>
    </row>
    <row r="123">
      <c r="A123">
        <f>INDEX('4_六十干支'!$B$5:$B$64,MOD(T123-1924,60)+1)</f>
        <v/>
      </c>
      <c r="B123">
        <f>RIGHT(A123,1)</f>
        <v/>
      </c>
      <c r="C123">
        <f>LEFT(A123,1)</f>
        <v/>
      </c>
      <c r="D123">
        <f>MID("申酉戌亥子丑寅卯辰巳午未",MOD(T123,12)+1,1)</f>
        <v/>
      </c>
      <c r="E123">
        <f>CHOOSE(MOD(T123,12)+1,"申","酉","戌","亥","子","丑","寅","卯","辰","巳","午","未")</f>
        <v/>
      </c>
      <c r="F123">
        <f>MID("子丑寅卯辰巳午未申酉戌亥",MOD(T123-4,12)+1,1)</f>
        <v/>
      </c>
      <c r="G123">
        <f>CHOOSE(MOD(T123-3,12),"子","丑","寅","卯","辰","巳","午","未","申","酉","戌","亥")</f>
        <v/>
      </c>
      <c r="H123">
        <f>CHOOSE(MOD(T123,12),"申","酉","戌","亥","子","丑","寅","卯","辰","巳","午","未")</f>
        <v/>
      </c>
      <c r="I123">
        <f>MID("子丑寅卯辰巳午未申酉戌亥",MOD(T123-3,12)+1,1)</f>
        <v/>
      </c>
      <c r="J123">
        <f>MID("子丑寅卯辰巳午未申酉戌亥",MOD(T123-4,12),1)</f>
        <v/>
      </c>
      <c r="K123">
        <f>MID("申酉戌亥子丑寅卯辰巳午未",MOD(YEAR(T123),12)+1,1)</f>
        <v/>
      </c>
      <c r="L123" t="inlineStr">
        <is>
          <t>-</t>
        </is>
      </c>
      <c r="M123" t="inlineStr">
        <is>
          <t>-</t>
        </is>
      </c>
      <c r="N123" t="inlineStr">
        <is>
          <t>-</t>
        </is>
      </c>
      <c r="O123">
        <f>MID("甲乙丙丁戊己庚辛壬癸",MOD(T123-4,10)+1,1)</f>
        <v/>
      </c>
      <c r="P123">
        <f>MID("庚辛壬癸甲乙丙丁戊己",MOD(T123,10)+1,1)</f>
        <v/>
      </c>
      <c r="Q123">
        <f>MID("甲乙丙丁戊己庚辛壬癸",MOD(T123-3,10)+1,1)</f>
        <v/>
      </c>
      <c r="R123">
        <f>CHOOSE(MOD(T123-3,10),"甲","乙","丙","丁","戊","己","庚","辛","壬","癸")</f>
        <v/>
      </c>
      <c r="S123">
        <f>MID("甲乙丙丁戊己庚辛壬癸",MOD(T123-4,10)+1,1)&amp;MID("子丑寅卯辰巳午未申酉戌亥",MOD(T123-4,12)+1,1)</f>
        <v/>
      </c>
      <c r="T123" t="n">
        <v>1993</v>
      </c>
      <c r="U123">
        <f>W123="未"</f>
        <v/>
      </c>
      <c r="V123" s="14" t="n">
        <v>46481</v>
      </c>
      <c r="W123">
        <f>MID("申酉戌亥子丑寅卯辰巳午未",MOD(V123,12)+1,1)</f>
        <v/>
      </c>
    </row>
    <row r="124">
      <c r="A124">
        <f>INDEX('4_六十干支'!$B$5:$B$64,MOD(T124-1924,60)+1)</f>
        <v/>
      </c>
      <c r="B124">
        <f>RIGHT(A124,1)</f>
        <v/>
      </c>
      <c r="C124">
        <f>LEFT(A124,1)</f>
        <v/>
      </c>
      <c r="D124">
        <f>MID("申酉戌亥子丑寅卯辰巳午未",MOD(T124,12)+1,1)</f>
        <v/>
      </c>
      <c r="E124">
        <f>CHOOSE(MOD(T124,12)+1,"申","酉","戌","亥","子","丑","寅","卯","辰","巳","午","未")</f>
        <v/>
      </c>
      <c r="F124">
        <f>MID("子丑寅卯辰巳午未申酉戌亥",MOD(T124-4,12)+1,1)</f>
        <v/>
      </c>
      <c r="G124">
        <f>CHOOSE(MOD(T124-3,12),"子","丑","寅","卯","辰","巳","午","未","申","酉","戌","亥")</f>
        <v/>
      </c>
      <c r="H124">
        <f>CHOOSE(MOD(T124,12),"申","酉","戌","亥","子","丑","寅","卯","辰","巳","午","未")</f>
        <v/>
      </c>
      <c r="I124">
        <f>MID("子丑寅卯辰巳午未申酉戌亥",MOD(T124-3,12)+1,1)</f>
        <v/>
      </c>
      <c r="J124">
        <f>MID("子丑寅卯辰巳午未申酉戌亥",MOD(T124-4,12),1)</f>
        <v/>
      </c>
      <c r="K124">
        <f>MID("申酉戌亥子丑寅卯辰巳午未",MOD(YEAR(T124),12)+1,1)</f>
        <v/>
      </c>
      <c r="L124" t="inlineStr">
        <is>
          <t>-</t>
        </is>
      </c>
      <c r="M124" t="inlineStr">
        <is>
          <t>-</t>
        </is>
      </c>
      <c r="N124" t="inlineStr">
        <is>
          <t>-</t>
        </is>
      </c>
      <c r="O124">
        <f>MID("甲乙丙丁戊己庚辛壬癸",MOD(T124-4,10)+1,1)</f>
        <v/>
      </c>
      <c r="P124">
        <f>MID("庚辛壬癸甲乙丙丁戊己",MOD(T124,10)+1,1)</f>
        <v/>
      </c>
      <c r="Q124">
        <f>MID("甲乙丙丁戊己庚辛壬癸",MOD(T124-3,10)+1,1)</f>
        <v/>
      </c>
      <c r="R124">
        <f>CHOOSE(MOD(T124-3,10),"甲","乙","丙","丁","戊","己","庚","辛","壬","癸")</f>
        <v/>
      </c>
      <c r="S124">
        <f>MID("甲乙丙丁戊己庚辛壬癸",MOD(T124-4,10)+1,1)&amp;MID("子丑寅卯辰巳午未申酉戌亥",MOD(T124-4,12)+1,1)</f>
        <v/>
      </c>
      <c r="T124" t="n">
        <v>1994</v>
      </c>
      <c r="U124">
        <f>W124="未"</f>
        <v/>
      </c>
      <c r="V124" s="14" t="n">
        <v>46482</v>
      </c>
      <c r="W124">
        <f>MID("申酉戌亥子丑寅卯辰巳午未",MOD(V124,12)+1,1)</f>
        <v/>
      </c>
    </row>
    <row r="125">
      <c r="A125">
        <f>INDEX('4_六十干支'!$B$5:$B$64,MOD(T125-1924,60)+1)</f>
        <v/>
      </c>
      <c r="B125">
        <f>RIGHT(A125,1)</f>
        <v/>
      </c>
      <c r="C125">
        <f>LEFT(A125,1)</f>
        <v/>
      </c>
      <c r="D125">
        <f>MID("申酉戌亥子丑寅卯辰巳午未",MOD(T125,12)+1,1)</f>
        <v/>
      </c>
      <c r="E125">
        <f>CHOOSE(MOD(T125,12)+1,"申","酉","戌","亥","子","丑","寅","卯","辰","巳","午","未")</f>
        <v/>
      </c>
      <c r="F125">
        <f>MID("子丑寅卯辰巳午未申酉戌亥",MOD(T125-4,12)+1,1)</f>
        <v/>
      </c>
      <c r="G125">
        <f>CHOOSE(MOD(T125-3,12),"子","丑","寅","卯","辰","巳","午","未","申","酉","戌","亥")</f>
        <v/>
      </c>
      <c r="H125">
        <f>CHOOSE(MOD(T125,12),"申","酉","戌","亥","子","丑","寅","卯","辰","巳","午","未")</f>
        <v/>
      </c>
      <c r="I125">
        <f>MID("子丑寅卯辰巳午未申酉戌亥",MOD(T125-3,12)+1,1)</f>
        <v/>
      </c>
      <c r="J125">
        <f>MID("子丑寅卯辰巳午未申酉戌亥",MOD(T125-4,12),1)</f>
        <v/>
      </c>
      <c r="K125">
        <f>MID("申酉戌亥子丑寅卯辰巳午未",MOD(YEAR(T125),12)+1,1)</f>
        <v/>
      </c>
      <c r="L125" t="inlineStr">
        <is>
          <t>-</t>
        </is>
      </c>
      <c r="M125" t="inlineStr">
        <is>
          <t>-</t>
        </is>
      </c>
      <c r="N125" t="inlineStr">
        <is>
          <t>-</t>
        </is>
      </c>
      <c r="O125">
        <f>MID("甲乙丙丁戊己庚辛壬癸",MOD(T125-4,10)+1,1)</f>
        <v/>
      </c>
      <c r="P125">
        <f>MID("庚辛壬癸甲乙丙丁戊己",MOD(T125,10)+1,1)</f>
        <v/>
      </c>
      <c r="Q125">
        <f>MID("甲乙丙丁戊己庚辛壬癸",MOD(T125-3,10)+1,1)</f>
        <v/>
      </c>
      <c r="R125">
        <f>CHOOSE(MOD(T125-3,10),"甲","乙","丙","丁","戊","己","庚","辛","壬","癸")</f>
        <v/>
      </c>
      <c r="S125">
        <f>MID("甲乙丙丁戊己庚辛壬癸",MOD(T125-4,10)+1,1)&amp;MID("子丑寅卯辰巳午未申酉戌亥",MOD(T125-4,12)+1,1)</f>
        <v/>
      </c>
      <c r="T125" t="n">
        <v>1995</v>
      </c>
      <c r="U125">
        <f>W125="未"</f>
        <v/>
      </c>
      <c r="V125" s="14" t="n">
        <v>46483</v>
      </c>
      <c r="W125">
        <f>MID("申酉戌亥子丑寅卯辰巳午未",MOD(V125,12)+1,1)</f>
        <v/>
      </c>
    </row>
    <row r="126">
      <c r="A126">
        <f>INDEX('4_六十干支'!$B$5:$B$64,MOD(T126-1924,60)+1)</f>
        <v/>
      </c>
      <c r="B126">
        <f>RIGHT(A126,1)</f>
        <v/>
      </c>
      <c r="C126">
        <f>LEFT(A126,1)</f>
        <v/>
      </c>
      <c r="D126">
        <f>MID("申酉戌亥子丑寅卯辰巳午未",MOD(T126,12)+1,1)</f>
        <v/>
      </c>
      <c r="E126">
        <f>CHOOSE(MOD(T126,12)+1,"申","酉","戌","亥","子","丑","寅","卯","辰","巳","午","未")</f>
        <v/>
      </c>
      <c r="F126">
        <f>MID("子丑寅卯辰巳午未申酉戌亥",MOD(T126-4,12)+1,1)</f>
        <v/>
      </c>
      <c r="G126">
        <f>CHOOSE(MOD(T126-3,12),"子","丑","寅","卯","辰","巳","午","未","申","酉","戌","亥")</f>
        <v/>
      </c>
      <c r="H126">
        <f>CHOOSE(MOD(T126,12),"申","酉","戌","亥","子","丑","寅","卯","辰","巳","午","未")</f>
        <v/>
      </c>
      <c r="I126">
        <f>MID("子丑寅卯辰巳午未申酉戌亥",MOD(T126-3,12)+1,1)</f>
        <v/>
      </c>
      <c r="J126">
        <f>MID("子丑寅卯辰巳午未申酉戌亥",MOD(T126-4,12),1)</f>
        <v/>
      </c>
      <c r="K126">
        <f>MID("申酉戌亥子丑寅卯辰巳午未",MOD(YEAR(T126),12)+1,1)</f>
        <v/>
      </c>
      <c r="L126" t="inlineStr">
        <is>
          <t>-</t>
        </is>
      </c>
      <c r="M126" t="inlineStr">
        <is>
          <t>-</t>
        </is>
      </c>
      <c r="N126" t="inlineStr">
        <is>
          <t>-</t>
        </is>
      </c>
      <c r="O126">
        <f>MID("甲乙丙丁戊己庚辛壬癸",MOD(T126-4,10)+1,1)</f>
        <v/>
      </c>
      <c r="P126">
        <f>MID("庚辛壬癸甲乙丙丁戊己",MOD(T126,10)+1,1)</f>
        <v/>
      </c>
      <c r="Q126">
        <f>MID("甲乙丙丁戊己庚辛壬癸",MOD(T126-3,10)+1,1)</f>
        <v/>
      </c>
      <c r="R126">
        <f>CHOOSE(MOD(T126-3,10),"甲","乙","丙","丁","戊","己","庚","辛","壬","癸")</f>
        <v/>
      </c>
      <c r="S126">
        <f>MID("甲乙丙丁戊己庚辛壬癸",MOD(T126-4,10)+1,1)&amp;MID("子丑寅卯辰巳午未申酉戌亥",MOD(T126-4,12)+1,1)</f>
        <v/>
      </c>
      <c r="T126" t="n">
        <v>1996</v>
      </c>
      <c r="U126">
        <f>W126="未"</f>
        <v/>
      </c>
      <c r="V126" s="14" t="n">
        <v>46484</v>
      </c>
      <c r="W126">
        <f>MID("申酉戌亥子丑寅卯辰巳午未",MOD(V126,12)+1,1)</f>
        <v/>
      </c>
    </row>
    <row r="127">
      <c r="A127">
        <f>INDEX('4_六十干支'!$B$5:$B$64,MOD(T127-1924,60)+1)</f>
        <v/>
      </c>
      <c r="B127">
        <f>RIGHT(A127,1)</f>
        <v/>
      </c>
      <c r="C127">
        <f>LEFT(A127,1)</f>
        <v/>
      </c>
      <c r="D127">
        <f>MID("申酉戌亥子丑寅卯辰巳午未",MOD(T127,12)+1,1)</f>
        <v/>
      </c>
      <c r="E127">
        <f>CHOOSE(MOD(T127,12)+1,"申","酉","戌","亥","子","丑","寅","卯","辰","巳","午","未")</f>
        <v/>
      </c>
      <c r="F127">
        <f>MID("子丑寅卯辰巳午未申酉戌亥",MOD(T127-4,12)+1,1)</f>
        <v/>
      </c>
      <c r="G127">
        <f>CHOOSE(MOD(T127-3,12),"子","丑","寅","卯","辰","巳","午","未","申","酉","戌","亥")</f>
        <v/>
      </c>
      <c r="H127">
        <f>CHOOSE(MOD(T127,12),"申","酉","戌","亥","子","丑","寅","卯","辰","巳","午","未")</f>
        <v/>
      </c>
      <c r="I127">
        <f>MID("子丑寅卯辰巳午未申酉戌亥",MOD(T127-3,12)+1,1)</f>
        <v/>
      </c>
      <c r="J127">
        <f>MID("子丑寅卯辰巳午未申酉戌亥",MOD(T127-4,12),1)</f>
        <v/>
      </c>
      <c r="K127">
        <f>MID("申酉戌亥子丑寅卯辰巳午未",MOD(YEAR(T127),12)+1,1)</f>
        <v/>
      </c>
      <c r="L127" t="inlineStr">
        <is>
          <t>-</t>
        </is>
      </c>
      <c r="M127" t="inlineStr">
        <is>
          <t>-</t>
        </is>
      </c>
      <c r="N127" t="inlineStr">
        <is>
          <t>-</t>
        </is>
      </c>
      <c r="O127">
        <f>MID("甲乙丙丁戊己庚辛壬癸",MOD(T127-4,10)+1,1)</f>
        <v/>
      </c>
      <c r="P127">
        <f>MID("庚辛壬癸甲乙丙丁戊己",MOD(T127,10)+1,1)</f>
        <v/>
      </c>
      <c r="Q127">
        <f>MID("甲乙丙丁戊己庚辛壬癸",MOD(T127-3,10)+1,1)</f>
        <v/>
      </c>
      <c r="R127">
        <f>CHOOSE(MOD(T127-3,10),"甲","乙","丙","丁","戊","己","庚","辛","壬","癸")</f>
        <v/>
      </c>
      <c r="S127">
        <f>MID("甲乙丙丁戊己庚辛壬癸",MOD(T127-4,10)+1,1)&amp;MID("子丑寅卯辰巳午未申酉戌亥",MOD(T127-4,12)+1,1)</f>
        <v/>
      </c>
      <c r="T127" t="n">
        <v>1997</v>
      </c>
      <c r="U127">
        <f>W127="未"</f>
        <v/>
      </c>
      <c r="V127" s="14" t="n">
        <v>46485</v>
      </c>
      <c r="W127">
        <f>MID("申酉戌亥子丑寅卯辰巳午未",MOD(V127,12)+1,1)</f>
        <v/>
      </c>
    </row>
    <row r="128">
      <c r="A128">
        <f>INDEX('4_六十干支'!$B$5:$B$64,MOD(T128-1924,60)+1)</f>
        <v/>
      </c>
      <c r="B128">
        <f>RIGHT(A128,1)</f>
        <v/>
      </c>
      <c r="C128">
        <f>LEFT(A128,1)</f>
        <v/>
      </c>
      <c r="D128">
        <f>MID("申酉戌亥子丑寅卯辰巳午未",MOD(T128,12)+1,1)</f>
        <v/>
      </c>
      <c r="E128">
        <f>CHOOSE(MOD(T128,12)+1,"申","酉","戌","亥","子","丑","寅","卯","辰","巳","午","未")</f>
        <v/>
      </c>
      <c r="F128">
        <f>MID("子丑寅卯辰巳午未申酉戌亥",MOD(T128-4,12)+1,1)</f>
        <v/>
      </c>
      <c r="G128">
        <f>CHOOSE(MOD(T128-3,12),"子","丑","寅","卯","辰","巳","午","未","申","酉","戌","亥")</f>
        <v/>
      </c>
      <c r="H128">
        <f>CHOOSE(MOD(T128,12),"申","酉","戌","亥","子","丑","寅","卯","辰","巳","午","未")</f>
        <v/>
      </c>
      <c r="I128">
        <f>MID("子丑寅卯辰巳午未申酉戌亥",MOD(T128-3,12)+1,1)</f>
        <v/>
      </c>
      <c r="J128">
        <f>MID("子丑寅卯辰巳午未申酉戌亥",MOD(T128-4,12),1)</f>
        <v/>
      </c>
      <c r="K128">
        <f>MID("申酉戌亥子丑寅卯辰巳午未",MOD(YEAR(T128),12)+1,1)</f>
        <v/>
      </c>
      <c r="L128" t="inlineStr">
        <is>
          <t>-</t>
        </is>
      </c>
      <c r="M128" t="inlineStr">
        <is>
          <t>-</t>
        </is>
      </c>
      <c r="N128" t="inlineStr">
        <is>
          <t>-</t>
        </is>
      </c>
      <c r="O128">
        <f>MID("甲乙丙丁戊己庚辛壬癸",MOD(T128-4,10)+1,1)</f>
        <v/>
      </c>
      <c r="P128">
        <f>MID("庚辛壬癸甲乙丙丁戊己",MOD(T128,10)+1,1)</f>
        <v/>
      </c>
      <c r="Q128">
        <f>MID("甲乙丙丁戊己庚辛壬癸",MOD(T128-3,10)+1,1)</f>
        <v/>
      </c>
      <c r="R128">
        <f>CHOOSE(MOD(T128-3,10),"甲","乙","丙","丁","戊","己","庚","辛","壬","癸")</f>
        <v/>
      </c>
      <c r="S128">
        <f>MID("甲乙丙丁戊己庚辛壬癸",MOD(T128-4,10)+1,1)&amp;MID("子丑寅卯辰巳午未申酉戌亥",MOD(T128-4,12)+1,1)</f>
        <v/>
      </c>
      <c r="T128" t="n">
        <v>1998</v>
      </c>
      <c r="U128">
        <f>W128="未"</f>
        <v/>
      </c>
      <c r="V128" s="14" t="n">
        <v>46486</v>
      </c>
      <c r="W128">
        <f>MID("申酉戌亥子丑寅卯辰巳午未",MOD(V128,12)+1,1)</f>
        <v/>
      </c>
    </row>
    <row r="129">
      <c r="A129">
        <f>INDEX('4_六十干支'!$B$5:$B$64,MOD(T129-1924,60)+1)</f>
        <v/>
      </c>
      <c r="B129">
        <f>RIGHT(A129,1)</f>
        <v/>
      </c>
      <c r="C129">
        <f>LEFT(A129,1)</f>
        <v/>
      </c>
      <c r="D129">
        <f>MID("申酉戌亥子丑寅卯辰巳午未",MOD(T129,12)+1,1)</f>
        <v/>
      </c>
      <c r="E129">
        <f>CHOOSE(MOD(T129,12)+1,"申","酉","戌","亥","子","丑","寅","卯","辰","巳","午","未")</f>
        <v/>
      </c>
      <c r="F129">
        <f>MID("子丑寅卯辰巳午未申酉戌亥",MOD(T129-4,12)+1,1)</f>
        <v/>
      </c>
      <c r="G129">
        <f>CHOOSE(MOD(T129-3,12),"子","丑","寅","卯","辰","巳","午","未","申","酉","戌","亥")</f>
        <v/>
      </c>
      <c r="H129">
        <f>CHOOSE(MOD(T129,12),"申","酉","戌","亥","子","丑","寅","卯","辰","巳","午","未")</f>
        <v/>
      </c>
      <c r="I129">
        <f>MID("子丑寅卯辰巳午未申酉戌亥",MOD(T129-3,12)+1,1)</f>
        <v/>
      </c>
      <c r="J129">
        <f>MID("子丑寅卯辰巳午未申酉戌亥",MOD(T129-4,12),1)</f>
        <v/>
      </c>
      <c r="K129">
        <f>MID("申酉戌亥子丑寅卯辰巳午未",MOD(YEAR(T129),12)+1,1)</f>
        <v/>
      </c>
      <c r="L129" t="inlineStr">
        <is>
          <t>-</t>
        </is>
      </c>
      <c r="M129" t="inlineStr">
        <is>
          <t>-</t>
        </is>
      </c>
      <c r="N129" t="inlineStr">
        <is>
          <t>-</t>
        </is>
      </c>
      <c r="O129">
        <f>MID("甲乙丙丁戊己庚辛壬癸",MOD(T129-4,10)+1,1)</f>
        <v/>
      </c>
      <c r="P129">
        <f>MID("庚辛壬癸甲乙丙丁戊己",MOD(T129,10)+1,1)</f>
        <v/>
      </c>
      <c r="Q129">
        <f>MID("甲乙丙丁戊己庚辛壬癸",MOD(T129-3,10)+1,1)</f>
        <v/>
      </c>
      <c r="R129">
        <f>CHOOSE(MOD(T129-3,10),"甲","乙","丙","丁","戊","己","庚","辛","壬","癸")</f>
        <v/>
      </c>
      <c r="S129">
        <f>MID("甲乙丙丁戊己庚辛壬癸",MOD(T129-4,10)+1,1)&amp;MID("子丑寅卯辰巳午未申酉戌亥",MOD(T129-4,12)+1,1)</f>
        <v/>
      </c>
      <c r="T129" t="n">
        <v>1999</v>
      </c>
      <c r="U129">
        <f>W129="未"</f>
        <v/>
      </c>
      <c r="V129" s="14" t="n">
        <v>46487</v>
      </c>
      <c r="W129">
        <f>MID("申酉戌亥子丑寅卯辰巳午未",MOD(V129,12)+1,1)</f>
        <v/>
      </c>
    </row>
    <row r="130">
      <c r="A130">
        <f>INDEX('4_六十干支'!$B$5:$B$64,MOD(T130-1924,60)+1)</f>
        <v/>
      </c>
      <c r="B130">
        <f>RIGHT(A130,1)</f>
        <v/>
      </c>
      <c r="C130">
        <f>LEFT(A130,1)</f>
        <v/>
      </c>
      <c r="D130">
        <f>MID("申酉戌亥子丑寅卯辰巳午未",MOD(T130,12)+1,1)</f>
        <v/>
      </c>
      <c r="E130">
        <f>CHOOSE(MOD(T130,12)+1,"申","酉","戌","亥","子","丑","寅","卯","辰","巳","午","未")</f>
        <v/>
      </c>
      <c r="F130">
        <f>MID("子丑寅卯辰巳午未申酉戌亥",MOD(T130-4,12)+1,1)</f>
        <v/>
      </c>
      <c r="G130">
        <f>CHOOSE(MOD(T130-3,12),"子","丑","寅","卯","辰","巳","午","未","申","酉","戌","亥")</f>
        <v/>
      </c>
      <c r="H130">
        <f>CHOOSE(MOD(T130,12),"申","酉","戌","亥","子","丑","寅","卯","辰","巳","午","未")</f>
        <v/>
      </c>
      <c r="I130">
        <f>MID("子丑寅卯辰巳午未申酉戌亥",MOD(T130-3,12)+1,1)</f>
        <v/>
      </c>
      <c r="J130">
        <f>MID("子丑寅卯辰巳午未申酉戌亥",MOD(T130-4,12),1)</f>
        <v/>
      </c>
      <c r="K130">
        <f>MID("申酉戌亥子丑寅卯辰巳午未",MOD(YEAR(T130),12)+1,1)</f>
        <v/>
      </c>
      <c r="L130" t="inlineStr">
        <is>
          <t>-</t>
        </is>
      </c>
      <c r="M130" t="inlineStr">
        <is>
          <t>-</t>
        </is>
      </c>
      <c r="N130" t="inlineStr">
        <is>
          <t>-</t>
        </is>
      </c>
      <c r="O130">
        <f>MID("甲乙丙丁戊己庚辛壬癸",MOD(T130-4,10)+1,1)</f>
        <v/>
      </c>
      <c r="P130">
        <f>MID("庚辛壬癸甲乙丙丁戊己",MOD(T130,10)+1,1)</f>
        <v/>
      </c>
      <c r="Q130">
        <f>MID("甲乙丙丁戊己庚辛壬癸",MOD(T130-3,10)+1,1)</f>
        <v/>
      </c>
      <c r="R130">
        <f>CHOOSE(MOD(T130-3,10),"甲","乙","丙","丁","戊","己","庚","辛","壬","癸")</f>
        <v/>
      </c>
      <c r="S130">
        <f>MID("甲乙丙丁戊己庚辛壬癸",MOD(T130-4,10)+1,1)&amp;MID("子丑寅卯辰巳午未申酉戌亥",MOD(T130-4,12)+1,1)</f>
        <v/>
      </c>
      <c r="T130" t="n">
        <v>2000</v>
      </c>
      <c r="U130">
        <f>W130="未"</f>
        <v/>
      </c>
      <c r="V130" s="14" t="n">
        <v>46488</v>
      </c>
      <c r="W130">
        <f>MID("申酉戌亥子丑寅卯辰巳午未",MOD(V130,12)+1,1)</f>
        <v/>
      </c>
    </row>
    <row r="131">
      <c r="A131">
        <f>INDEX('4_六十干支'!$B$5:$B$64,MOD(T131-1924,60)+1)</f>
        <v/>
      </c>
      <c r="B131">
        <f>RIGHT(A131,1)</f>
        <v/>
      </c>
      <c r="C131">
        <f>LEFT(A131,1)</f>
        <v/>
      </c>
      <c r="D131">
        <f>MID("申酉戌亥子丑寅卯辰巳午未",MOD(T131,12)+1,1)</f>
        <v/>
      </c>
      <c r="E131">
        <f>CHOOSE(MOD(T131,12)+1,"申","酉","戌","亥","子","丑","寅","卯","辰","巳","午","未")</f>
        <v/>
      </c>
      <c r="F131">
        <f>MID("子丑寅卯辰巳午未申酉戌亥",MOD(T131-4,12)+1,1)</f>
        <v/>
      </c>
      <c r="G131">
        <f>CHOOSE(MOD(T131-3,12),"子","丑","寅","卯","辰","巳","午","未","申","酉","戌","亥")</f>
        <v/>
      </c>
      <c r="H131">
        <f>CHOOSE(MOD(T131,12),"申","酉","戌","亥","子","丑","寅","卯","辰","巳","午","未")</f>
        <v/>
      </c>
      <c r="I131">
        <f>MID("子丑寅卯辰巳午未申酉戌亥",MOD(T131-3,12)+1,1)</f>
        <v/>
      </c>
      <c r="J131">
        <f>MID("子丑寅卯辰巳午未申酉戌亥",MOD(T131-4,12),1)</f>
        <v/>
      </c>
      <c r="K131">
        <f>MID("申酉戌亥子丑寅卯辰巳午未",MOD(YEAR(T131),12)+1,1)</f>
        <v/>
      </c>
      <c r="L131" t="inlineStr">
        <is>
          <t>-</t>
        </is>
      </c>
      <c r="M131" t="inlineStr">
        <is>
          <t>-</t>
        </is>
      </c>
      <c r="N131" t="inlineStr">
        <is>
          <t>-</t>
        </is>
      </c>
      <c r="O131">
        <f>MID("甲乙丙丁戊己庚辛壬癸",MOD(T131-4,10)+1,1)</f>
        <v/>
      </c>
      <c r="P131">
        <f>MID("庚辛壬癸甲乙丙丁戊己",MOD(T131,10)+1,1)</f>
        <v/>
      </c>
      <c r="Q131">
        <f>MID("甲乙丙丁戊己庚辛壬癸",MOD(T131-3,10)+1,1)</f>
        <v/>
      </c>
      <c r="R131">
        <f>CHOOSE(MOD(T131-3,10),"甲","乙","丙","丁","戊","己","庚","辛","壬","癸")</f>
        <v/>
      </c>
      <c r="S131">
        <f>MID("甲乙丙丁戊己庚辛壬癸",MOD(T131-4,10)+1,1)&amp;MID("子丑寅卯辰巳午未申酉戌亥",MOD(T131-4,12)+1,1)</f>
        <v/>
      </c>
      <c r="T131" t="n">
        <v>2001</v>
      </c>
      <c r="U131">
        <f>W131="未"</f>
        <v/>
      </c>
      <c r="V131" s="14" t="n">
        <v>46489</v>
      </c>
      <c r="W131">
        <f>MID("申酉戌亥子丑寅卯辰巳午未",MOD(V131,12)+1,1)</f>
        <v/>
      </c>
    </row>
    <row r="132">
      <c r="A132">
        <f>INDEX('4_六十干支'!$B$5:$B$64,MOD(T132-1924,60)+1)</f>
        <v/>
      </c>
      <c r="B132">
        <f>RIGHT(A132,1)</f>
        <v/>
      </c>
      <c r="C132">
        <f>LEFT(A132,1)</f>
        <v/>
      </c>
      <c r="D132">
        <f>MID("申酉戌亥子丑寅卯辰巳午未",MOD(T132,12)+1,1)</f>
        <v/>
      </c>
      <c r="E132">
        <f>CHOOSE(MOD(T132,12)+1,"申","酉","戌","亥","子","丑","寅","卯","辰","巳","午","未")</f>
        <v/>
      </c>
      <c r="F132">
        <f>MID("子丑寅卯辰巳午未申酉戌亥",MOD(T132-4,12)+1,1)</f>
        <v/>
      </c>
      <c r="G132">
        <f>CHOOSE(MOD(T132-3,12),"子","丑","寅","卯","辰","巳","午","未","申","酉","戌","亥")</f>
        <v/>
      </c>
      <c r="H132">
        <f>CHOOSE(MOD(T132,12),"申","酉","戌","亥","子","丑","寅","卯","辰","巳","午","未")</f>
        <v/>
      </c>
      <c r="I132">
        <f>MID("子丑寅卯辰巳午未申酉戌亥",MOD(T132-3,12)+1,1)</f>
        <v/>
      </c>
      <c r="J132">
        <f>MID("子丑寅卯辰巳午未申酉戌亥",MOD(T132-4,12),1)</f>
        <v/>
      </c>
      <c r="K132">
        <f>MID("申酉戌亥子丑寅卯辰巳午未",MOD(YEAR(T132),12)+1,1)</f>
        <v/>
      </c>
      <c r="L132" t="inlineStr">
        <is>
          <t>-</t>
        </is>
      </c>
      <c r="M132" t="inlineStr">
        <is>
          <t>-</t>
        </is>
      </c>
      <c r="N132" t="inlineStr">
        <is>
          <t>-</t>
        </is>
      </c>
      <c r="O132">
        <f>MID("甲乙丙丁戊己庚辛壬癸",MOD(T132-4,10)+1,1)</f>
        <v/>
      </c>
      <c r="P132">
        <f>MID("庚辛壬癸甲乙丙丁戊己",MOD(T132,10)+1,1)</f>
        <v/>
      </c>
      <c r="Q132">
        <f>MID("甲乙丙丁戊己庚辛壬癸",MOD(T132-3,10)+1,1)</f>
        <v/>
      </c>
      <c r="R132">
        <f>CHOOSE(MOD(T132-3,10),"甲","乙","丙","丁","戊","己","庚","辛","壬","癸")</f>
        <v/>
      </c>
      <c r="S132">
        <f>MID("甲乙丙丁戊己庚辛壬癸",MOD(T132-4,10)+1,1)&amp;MID("子丑寅卯辰巳午未申酉戌亥",MOD(T132-4,12)+1,1)</f>
        <v/>
      </c>
      <c r="T132" t="n">
        <v>2002</v>
      </c>
      <c r="U132">
        <f>W132="未"</f>
        <v/>
      </c>
      <c r="V132" s="14" t="n">
        <v>46490</v>
      </c>
      <c r="W132">
        <f>MID("申酉戌亥子丑寅卯辰巳午未",MOD(V132,12)+1,1)</f>
        <v/>
      </c>
    </row>
    <row r="133">
      <c r="A133">
        <f>INDEX('4_六十干支'!$B$5:$B$64,MOD(T133-1924,60)+1)</f>
        <v/>
      </c>
      <c r="B133">
        <f>RIGHT(A133,1)</f>
        <v/>
      </c>
      <c r="C133">
        <f>LEFT(A133,1)</f>
        <v/>
      </c>
      <c r="D133">
        <f>MID("申酉戌亥子丑寅卯辰巳午未",MOD(T133,12)+1,1)</f>
        <v/>
      </c>
      <c r="E133">
        <f>CHOOSE(MOD(T133,12)+1,"申","酉","戌","亥","子","丑","寅","卯","辰","巳","午","未")</f>
        <v/>
      </c>
      <c r="F133">
        <f>MID("子丑寅卯辰巳午未申酉戌亥",MOD(T133-4,12)+1,1)</f>
        <v/>
      </c>
      <c r="G133">
        <f>CHOOSE(MOD(T133-3,12),"子","丑","寅","卯","辰","巳","午","未","申","酉","戌","亥")</f>
        <v/>
      </c>
      <c r="H133">
        <f>CHOOSE(MOD(T133,12),"申","酉","戌","亥","子","丑","寅","卯","辰","巳","午","未")</f>
        <v/>
      </c>
      <c r="I133">
        <f>MID("子丑寅卯辰巳午未申酉戌亥",MOD(T133-3,12)+1,1)</f>
        <v/>
      </c>
      <c r="J133">
        <f>MID("子丑寅卯辰巳午未申酉戌亥",MOD(T133-4,12),1)</f>
        <v/>
      </c>
      <c r="K133">
        <f>MID("申酉戌亥子丑寅卯辰巳午未",MOD(YEAR(T133),12)+1,1)</f>
        <v/>
      </c>
      <c r="L133" t="inlineStr">
        <is>
          <t>-</t>
        </is>
      </c>
      <c r="M133" t="inlineStr">
        <is>
          <t>-</t>
        </is>
      </c>
      <c r="N133" t="inlineStr">
        <is>
          <t>-</t>
        </is>
      </c>
      <c r="O133">
        <f>MID("甲乙丙丁戊己庚辛壬癸",MOD(T133-4,10)+1,1)</f>
        <v/>
      </c>
      <c r="P133">
        <f>MID("庚辛壬癸甲乙丙丁戊己",MOD(T133,10)+1,1)</f>
        <v/>
      </c>
      <c r="Q133">
        <f>MID("甲乙丙丁戊己庚辛壬癸",MOD(T133-3,10)+1,1)</f>
        <v/>
      </c>
      <c r="R133">
        <f>CHOOSE(MOD(T133-3,10),"甲","乙","丙","丁","戊","己","庚","辛","壬","癸")</f>
        <v/>
      </c>
      <c r="S133">
        <f>MID("甲乙丙丁戊己庚辛壬癸",MOD(T133-4,10)+1,1)&amp;MID("子丑寅卯辰巳午未申酉戌亥",MOD(T133-4,12)+1,1)</f>
        <v/>
      </c>
      <c r="T133" t="n">
        <v>2003</v>
      </c>
      <c r="U133">
        <f>W133="未"</f>
        <v/>
      </c>
      <c r="V133" s="14" t="n">
        <v>46491</v>
      </c>
      <c r="W133">
        <f>MID("申酉戌亥子丑寅卯辰巳午未",MOD(V133,12)+1,1)</f>
        <v/>
      </c>
    </row>
    <row r="134">
      <c r="A134">
        <f>INDEX('4_六十干支'!$B$5:$B$64,MOD(T134-1924,60)+1)</f>
        <v/>
      </c>
      <c r="B134">
        <f>RIGHT(A134,1)</f>
        <v/>
      </c>
      <c r="C134">
        <f>LEFT(A134,1)</f>
        <v/>
      </c>
      <c r="D134">
        <f>MID("申酉戌亥子丑寅卯辰巳午未",MOD(T134,12)+1,1)</f>
        <v/>
      </c>
      <c r="E134">
        <f>CHOOSE(MOD(T134,12)+1,"申","酉","戌","亥","子","丑","寅","卯","辰","巳","午","未")</f>
        <v/>
      </c>
      <c r="F134">
        <f>MID("子丑寅卯辰巳午未申酉戌亥",MOD(T134-4,12)+1,1)</f>
        <v/>
      </c>
      <c r="G134">
        <f>CHOOSE(MOD(T134-3,12),"子","丑","寅","卯","辰","巳","午","未","申","酉","戌","亥")</f>
        <v/>
      </c>
      <c r="H134">
        <f>CHOOSE(MOD(T134,12),"申","酉","戌","亥","子","丑","寅","卯","辰","巳","午","未")</f>
        <v/>
      </c>
      <c r="I134">
        <f>MID("子丑寅卯辰巳午未申酉戌亥",MOD(T134-3,12)+1,1)</f>
        <v/>
      </c>
      <c r="J134">
        <f>MID("子丑寅卯辰巳午未申酉戌亥",MOD(T134-4,12),1)</f>
        <v/>
      </c>
      <c r="K134">
        <f>MID("申酉戌亥子丑寅卯辰巳午未",MOD(YEAR(T134),12)+1,1)</f>
        <v/>
      </c>
      <c r="L134" t="inlineStr">
        <is>
          <t>-</t>
        </is>
      </c>
      <c r="M134" t="inlineStr">
        <is>
          <t>-</t>
        </is>
      </c>
      <c r="N134" t="inlineStr">
        <is>
          <t>-</t>
        </is>
      </c>
      <c r="O134">
        <f>MID("甲乙丙丁戊己庚辛壬癸",MOD(T134-4,10)+1,1)</f>
        <v/>
      </c>
      <c r="P134">
        <f>MID("庚辛壬癸甲乙丙丁戊己",MOD(T134,10)+1,1)</f>
        <v/>
      </c>
      <c r="Q134">
        <f>MID("甲乙丙丁戊己庚辛壬癸",MOD(T134-3,10)+1,1)</f>
        <v/>
      </c>
      <c r="R134">
        <f>CHOOSE(MOD(T134-3,10),"甲","乙","丙","丁","戊","己","庚","辛","壬","癸")</f>
        <v/>
      </c>
      <c r="S134">
        <f>MID("甲乙丙丁戊己庚辛壬癸",MOD(T134-4,10)+1,1)&amp;MID("子丑寅卯辰巳午未申酉戌亥",MOD(T134-4,12)+1,1)</f>
        <v/>
      </c>
      <c r="T134" t="n">
        <v>2004</v>
      </c>
      <c r="U134">
        <f>W134="未"</f>
        <v/>
      </c>
      <c r="V134" s="14" t="n">
        <v>46492</v>
      </c>
      <c r="W134">
        <f>MID("申酉戌亥子丑寅卯辰巳午未",MOD(V134,12)+1,1)</f>
        <v/>
      </c>
    </row>
    <row r="135">
      <c r="A135">
        <f>INDEX('4_六十干支'!$B$5:$B$64,MOD(T135-1924,60)+1)</f>
        <v/>
      </c>
      <c r="B135">
        <f>RIGHT(A135,1)</f>
        <v/>
      </c>
      <c r="C135">
        <f>LEFT(A135,1)</f>
        <v/>
      </c>
      <c r="D135">
        <f>MID("申酉戌亥子丑寅卯辰巳午未",MOD(T135,12)+1,1)</f>
        <v/>
      </c>
      <c r="E135">
        <f>CHOOSE(MOD(T135,12)+1,"申","酉","戌","亥","子","丑","寅","卯","辰","巳","午","未")</f>
        <v/>
      </c>
      <c r="F135">
        <f>MID("子丑寅卯辰巳午未申酉戌亥",MOD(T135-4,12)+1,1)</f>
        <v/>
      </c>
      <c r="G135">
        <f>CHOOSE(MOD(T135-3,12),"子","丑","寅","卯","辰","巳","午","未","申","酉","戌","亥")</f>
        <v/>
      </c>
      <c r="H135">
        <f>CHOOSE(MOD(T135,12),"申","酉","戌","亥","子","丑","寅","卯","辰","巳","午","未")</f>
        <v/>
      </c>
      <c r="I135">
        <f>MID("子丑寅卯辰巳午未申酉戌亥",MOD(T135-3,12)+1,1)</f>
        <v/>
      </c>
      <c r="J135">
        <f>MID("子丑寅卯辰巳午未申酉戌亥",MOD(T135-4,12),1)</f>
        <v/>
      </c>
      <c r="K135">
        <f>MID("申酉戌亥子丑寅卯辰巳午未",MOD(YEAR(T135),12)+1,1)</f>
        <v/>
      </c>
      <c r="L135" t="inlineStr">
        <is>
          <t>-</t>
        </is>
      </c>
      <c r="M135" t="inlineStr">
        <is>
          <t>-</t>
        </is>
      </c>
      <c r="N135" t="inlineStr">
        <is>
          <t>-</t>
        </is>
      </c>
      <c r="O135">
        <f>MID("甲乙丙丁戊己庚辛壬癸",MOD(T135-4,10)+1,1)</f>
        <v/>
      </c>
      <c r="P135">
        <f>MID("庚辛壬癸甲乙丙丁戊己",MOD(T135,10)+1,1)</f>
        <v/>
      </c>
      <c r="Q135">
        <f>MID("甲乙丙丁戊己庚辛壬癸",MOD(T135-3,10)+1,1)</f>
        <v/>
      </c>
      <c r="R135">
        <f>CHOOSE(MOD(T135-3,10),"甲","乙","丙","丁","戊","己","庚","辛","壬","癸")</f>
        <v/>
      </c>
      <c r="S135">
        <f>MID("甲乙丙丁戊己庚辛壬癸",MOD(T135-4,10)+1,1)&amp;MID("子丑寅卯辰巳午未申酉戌亥",MOD(T135-4,12)+1,1)</f>
        <v/>
      </c>
      <c r="T135" t="n">
        <v>2005</v>
      </c>
      <c r="U135">
        <f>W135="未"</f>
        <v/>
      </c>
      <c r="V135" s="14" t="n">
        <v>46493</v>
      </c>
      <c r="W135">
        <f>MID("申酉戌亥子丑寅卯辰巳午未",MOD(V135,12)+1,1)</f>
        <v/>
      </c>
    </row>
    <row r="136">
      <c r="A136">
        <f>INDEX('4_六十干支'!$B$5:$B$64,MOD(T136-1924,60)+1)</f>
        <v/>
      </c>
      <c r="B136">
        <f>RIGHT(A136,1)</f>
        <v/>
      </c>
      <c r="C136">
        <f>LEFT(A136,1)</f>
        <v/>
      </c>
      <c r="D136">
        <f>MID("申酉戌亥子丑寅卯辰巳午未",MOD(T136,12)+1,1)</f>
        <v/>
      </c>
      <c r="E136">
        <f>CHOOSE(MOD(T136,12)+1,"申","酉","戌","亥","子","丑","寅","卯","辰","巳","午","未")</f>
        <v/>
      </c>
      <c r="F136">
        <f>MID("子丑寅卯辰巳午未申酉戌亥",MOD(T136-4,12)+1,1)</f>
        <v/>
      </c>
      <c r="G136">
        <f>CHOOSE(MOD(T136-3,12),"子","丑","寅","卯","辰","巳","午","未","申","酉","戌","亥")</f>
        <v/>
      </c>
      <c r="H136">
        <f>CHOOSE(MOD(T136,12),"申","酉","戌","亥","子","丑","寅","卯","辰","巳","午","未")</f>
        <v/>
      </c>
      <c r="I136">
        <f>MID("子丑寅卯辰巳午未申酉戌亥",MOD(T136-3,12)+1,1)</f>
        <v/>
      </c>
      <c r="J136">
        <f>MID("子丑寅卯辰巳午未申酉戌亥",MOD(T136-4,12),1)</f>
        <v/>
      </c>
      <c r="K136">
        <f>MID("申酉戌亥子丑寅卯辰巳午未",MOD(YEAR(T136),12)+1,1)</f>
        <v/>
      </c>
      <c r="L136" t="inlineStr">
        <is>
          <t>-</t>
        </is>
      </c>
      <c r="M136" t="inlineStr">
        <is>
          <t>-</t>
        </is>
      </c>
      <c r="N136" t="inlineStr">
        <is>
          <t>-</t>
        </is>
      </c>
      <c r="O136">
        <f>MID("甲乙丙丁戊己庚辛壬癸",MOD(T136-4,10)+1,1)</f>
        <v/>
      </c>
      <c r="P136">
        <f>MID("庚辛壬癸甲乙丙丁戊己",MOD(T136,10)+1,1)</f>
        <v/>
      </c>
      <c r="Q136">
        <f>MID("甲乙丙丁戊己庚辛壬癸",MOD(T136-3,10)+1,1)</f>
        <v/>
      </c>
      <c r="R136">
        <f>CHOOSE(MOD(T136-3,10),"甲","乙","丙","丁","戊","己","庚","辛","壬","癸")</f>
        <v/>
      </c>
      <c r="S136">
        <f>MID("甲乙丙丁戊己庚辛壬癸",MOD(T136-4,10)+1,1)&amp;MID("子丑寅卯辰巳午未申酉戌亥",MOD(T136-4,12)+1,1)</f>
        <v/>
      </c>
      <c r="T136" t="n">
        <v>2006</v>
      </c>
      <c r="U136">
        <f>W136="未"</f>
        <v/>
      </c>
      <c r="V136" s="14" t="n">
        <v>46494</v>
      </c>
      <c r="W136">
        <f>MID("申酉戌亥子丑寅卯辰巳午未",MOD(V136,12)+1,1)</f>
        <v/>
      </c>
    </row>
    <row r="137">
      <c r="A137">
        <f>INDEX('4_六十干支'!$B$5:$B$64,MOD(T137-1924,60)+1)</f>
        <v/>
      </c>
      <c r="B137">
        <f>RIGHT(A137,1)</f>
        <v/>
      </c>
      <c r="C137">
        <f>LEFT(A137,1)</f>
        <v/>
      </c>
      <c r="D137">
        <f>MID("申酉戌亥子丑寅卯辰巳午未",MOD(T137,12)+1,1)</f>
        <v/>
      </c>
      <c r="E137">
        <f>CHOOSE(MOD(T137,12)+1,"申","酉","戌","亥","子","丑","寅","卯","辰","巳","午","未")</f>
        <v/>
      </c>
      <c r="F137">
        <f>MID("子丑寅卯辰巳午未申酉戌亥",MOD(T137-4,12)+1,1)</f>
        <v/>
      </c>
      <c r="G137">
        <f>CHOOSE(MOD(T137-3,12),"子","丑","寅","卯","辰","巳","午","未","申","酉","戌","亥")</f>
        <v/>
      </c>
      <c r="H137">
        <f>CHOOSE(MOD(T137,12),"申","酉","戌","亥","子","丑","寅","卯","辰","巳","午","未")</f>
        <v/>
      </c>
      <c r="I137">
        <f>MID("子丑寅卯辰巳午未申酉戌亥",MOD(T137-3,12)+1,1)</f>
        <v/>
      </c>
      <c r="J137">
        <f>MID("子丑寅卯辰巳午未申酉戌亥",MOD(T137-4,12),1)</f>
        <v/>
      </c>
      <c r="K137">
        <f>MID("申酉戌亥子丑寅卯辰巳午未",MOD(YEAR(T137),12)+1,1)</f>
        <v/>
      </c>
      <c r="L137" t="inlineStr">
        <is>
          <t>-</t>
        </is>
      </c>
      <c r="M137" t="inlineStr">
        <is>
          <t>-</t>
        </is>
      </c>
      <c r="N137" t="inlineStr">
        <is>
          <t>-</t>
        </is>
      </c>
      <c r="O137">
        <f>MID("甲乙丙丁戊己庚辛壬癸",MOD(T137-4,10)+1,1)</f>
        <v/>
      </c>
      <c r="P137">
        <f>MID("庚辛壬癸甲乙丙丁戊己",MOD(T137,10)+1,1)</f>
        <v/>
      </c>
      <c r="Q137">
        <f>MID("甲乙丙丁戊己庚辛壬癸",MOD(T137-3,10)+1,1)</f>
        <v/>
      </c>
      <c r="R137">
        <f>CHOOSE(MOD(T137-3,10),"甲","乙","丙","丁","戊","己","庚","辛","壬","癸")</f>
        <v/>
      </c>
      <c r="S137">
        <f>MID("甲乙丙丁戊己庚辛壬癸",MOD(T137-4,10)+1,1)&amp;MID("子丑寅卯辰巳午未申酉戌亥",MOD(T137-4,12)+1,1)</f>
        <v/>
      </c>
      <c r="T137" t="n">
        <v>2007</v>
      </c>
      <c r="U137">
        <f>W137="未"</f>
        <v/>
      </c>
      <c r="V137" s="14" t="n">
        <v>46495</v>
      </c>
      <c r="W137">
        <f>MID("申酉戌亥子丑寅卯辰巳午未",MOD(V137,12)+1,1)</f>
        <v/>
      </c>
    </row>
    <row r="138">
      <c r="A138">
        <f>INDEX('4_六十干支'!$B$5:$B$64,MOD(T138-1924,60)+1)</f>
        <v/>
      </c>
      <c r="B138">
        <f>RIGHT(A138,1)</f>
        <v/>
      </c>
      <c r="C138">
        <f>LEFT(A138,1)</f>
        <v/>
      </c>
      <c r="D138">
        <f>MID("申酉戌亥子丑寅卯辰巳午未",MOD(T138,12)+1,1)</f>
        <v/>
      </c>
      <c r="E138">
        <f>CHOOSE(MOD(T138,12)+1,"申","酉","戌","亥","子","丑","寅","卯","辰","巳","午","未")</f>
        <v/>
      </c>
      <c r="F138">
        <f>MID("子丑寅卯辰巳午未申酉戌亥",MOD(T138-4,12)+1,1)</f>
        <v/>
      </c>
      <c r="G138">
        <f>CHOOSE(MOD(T138-3,12),"子","丑","寅","卯","辰","巳","午","未","申","酉","戌","亥")</f>
        <v/>
      </c>
      <c r="H138">
        <f>CHOOSE(MOD(T138,12),"申","酉","戌","亥","子","丑","寅","卯","辰","巳","午","未")</f>
        <v/>
      </c>
      <c r="I138">
        <f>MID("子丑寅卯辰巳午未申酉戌亥",MOD(T138-3,12)+1,1)</f>
        <v/>
      </c>
      <c r="J138">
        <f>MID("子丑寅卯辰巳午未申酉戌亥",MOD(T138-4,12),1)</f>
        <v/>
      </c>
      <c r="K138">
        <f>MID("申酉戌亥子丑寅卯辰巳午未",MOD(YEAR(T138),12)+1,1)</f>
        <v/>
      </c>
      <c r="L138" t="inlineStr">
        <is>
          <t>-</t>
        </is>
      </c>
      <c r="M138" t="inlineStr">
        <is>
          <t>-</t>
        </is>
      </c>
      <c r="N138" t="inlineStr">
        <is>
          <t>-</t>
        </is>
      </c>
      <c r="O138">
        <f>MID("甲乙丙丁戊己庚辛壬癸",MOD(T138-4,10)+1,1)</f>
        <v/>
      </c>
      <c r="P138">
        <f>MID("庚辛壬癸甲乙丙丁戊己",MOD(T138,10)+1,1)</f>
        <v/>
      </c>
      <c r="Q138">
        <f>MID("甲乙丙丁戊己庚辛壬癸",MOD(T138-3,10)+1,1)</f>
        <v/>
      </c>
      <c r="R138">
        <f>CHOOSE(MOD(T138-3,10),"甲","乙","丙","丁","戊","己","庚","辛","壬","癸")</f>
        <v/>
      </c>
      <c r="S138">
        <f>MID("甲乙丙丁戊己庚辛壬癸",MOD(T138-4,10)+1,1)&amp;MID("子丑寅卯辰巳午未申酉戌亥",MOD(T138-4,12)+1,1)</f>
        <v/>
      </c>
      <c r="T138" t="n">
        <v>2008</v>
      </c>
      <c r="U138">
        <f>W138="未"</f>
        <v/>
      </c>
      <c r="V138" s="14" t="n">
        <v>46496</v>
      </c>
      <c r="W138">
        <f>MID("申酉戌亥子丑寅卯辰巳午未",MOD(V138,12)+1,1)</f>
        <v/>
      </c>
    </row>
    <row r="139">
      <c r="A139">
        <f>INDEX('4_六十干支'!$B$5:$B$64,MOD(T139-1924,60)+1)</f>
        <v/>
      </c>
      <c r="B139">
        <f>RIGHT(A139,1)</f>
        <v/>
      </c>
      <c r="C139">
        <f>LEFT(A139,1)</f>
        <v/>
      </c>
      <c r="D139">
        <f>MID("申酉戌亥子丑寅卯辰巳午未",MOD(T139,12)+1,1)</f>
        <v/>
      </c>
      <c r="E139">
        <f>CHOOSE(MOD(T139,12)+1,"申","酉","戌","亥","子","丑","寅","卯","辰","巳","午","未")</f>
        <v/>
      </c>
      <c r="F139">
        <f>MID("子丑寅卯辰巳午未申酉戌亥",MOD(T139-4,12)+1,1)</f>
        <v/>
      </c>
      <c r="G139">
        <f>CHOOSE(MOD(T139-3,12),"子","丑","寅","卯","辰","巳","午","未","申","酉","戌","亥")</f>
        <v/>
      </c>
      <c r="H139">
        <f>CHOOSE(MOD(T139,12),"申","酉","戌","亥","子","丑","寅","卯","辰","巳","午","未")</f>
        <v/>
      </c>
      <c r="I139">
        <f>MID("子丑寅卯辰巳午未申酉戌亥",MOD(T139-3,12)+1,1)</f>
        <v/>
      </c>
      <c r="J139">
        <f>MID("子丑寅卯辰巳午未申酉戌亥",MOD(T139-4,12),1)</f>
        <v/>
      </c>
      <c r="K139">
        <f>MID("申酉戌亥子丑寅卯辰巳午未",MOD(YEAR(T139),12)+1,1)</f>
        <v/>
      </c>
      <c r="L139" t="inlineStr">
        <is>
          <t>-</t>
        </is>
      </c>
      <c r="M139" t="inlineStr">
        <is>
          <t>-</t>
        </is>
      </c>
      <c r="N139" t="inlineStr">
        <is>
          <t>-</t>
        </is>
      </c>
      <c r="O139">
        <f>MID("甲乙丙丁戊己庚辛壬癸",MOD(T139-4,10)+1,1)</f>
        <v/>
      </c>
      <c r="P139">
        <f>MID("庚辛壬癸甲乙丙丁戊己",MOD(T139,10)+1,1)</f>
        <v/>
      </c>
      <c r="Q139">
        <f>MID("甲乙丙丁戊己庚辛壬癸",MOD(T139-3,10)+1,1)</f>
        <v/>
      </c>
      <c r="R139">
        <f>CHOOSE(MOD(T139-3,10),"甲","乙","丙","丁","戊","己","庚","辛","壬","癸")</f>
        <v/>
      </c>
      <c r="S139">
        <f>MID("甲乙丙丁戊己庚辛壬癸",MOD(T139-4,10)+1,1)&amp;MID("子丑寅卯辰巳午未申酉戌亥",MOD(T139-4,12)+1,1)</f>
        <v/>
      </c>
      <c r="T139" t="n">
        <v>2009</v>
      </c>
      <c r="U139">
        <f>W139="未"</f>
        <v/>
      </c>
      <c r="V139" s="14" t="n">
        <v>46497</v>
      </c>
      <c r="W139">
        <f>MID("申酉戌亥子丑寅卯辰巳午未",MOD(V139,12)+1,1)</f>
        <v/>
      </c>
    </row>
    <row r="140">
      <c r="A140">
        <f>INDEX('4_六十干支'!$B$5:$B$64,MOD(T140-1924,60)+1)</f>
        <v/>
      </c>
      <c r="B140">
        <f>RIGHT(A140,1)</f>
        <v/>
      </c>
      <c r="C140">
        <f>LEFT(A140,1)</f>
        <v/>
      </c>
      <c r="D140">
        <f>MID("申酉戌亥子丑寅卯辰巳午未",MOD(T140,12)+1,1)</f>
        <v/>
      </c>
      <c r="E140">
        <f>CHOOSE(MOD(T140,12)+1,"申","酉","戌","亥","子","丑","寅","卯","辰","巳","午","未")</f>
        <v/>
      </c>
      <c r="F140">
        <f>MID("子丑寅卯辰巳午未申酉戌亥",MOD(T140-4,12)+1,1)</f>
        <v/>
      </c>
      <c r="G140">
        <f>CHOOSE(MOD(T140-3,12),"子","丑","寅","卯","辰","巳","午","未","申","酉","戌","亥")</f>
        <v/>
      </c>
      <c r="H140">
        <f>CHOOSE(MOD(T140,12),"申","酉","戌","亥","子","丑","寅","卯","辰","巳","午","未")</f>
        <v/>
      </c>
      <c r="I140">
        <f>MID("子丑寅卯辰巳午未申酉戌亥",MOD(T140-3,12)+1,1)</f>
        <v/>
      </c>
      <c r="J140">
        <f>MID("子丑寅卯辰巳午未申酉戌亥",MOD(T140-4,12),1)</f>
        <v/>
      </c>
      <c r="K140">
        <f>MID("申酉戌亥子丑寅卯辰巳午未",MOD(YEAR(T140),12)+1,1)</f>
        <v/>
      </c>
      <c r="L140" t="inlineStr">
        <is>
          <t>-</t>
        </is>
      </c>
      <c r="M140" t="inlineStr">
        <is>
          <t>-</t>
        </is>
      </c>
      <c r="N140" t="inlineStr">
        <is>
          <t>-</t>
        </is>
      </c>
      <c r="O140">
        <f>MID("甲乙丙丁戊己庚辛壬癸",MOD(T140-4,10)+1,1)</f>
        <v/>
      </c>
      <c r="P140">
        <f>MID("庚辛壬癸甲乙丙丁戊己",MOD(T140,10)+1,1)</f>
        <v/>
      </c>
      <c r="Q140">
        <f>MID("甲乙丙丁戊己庚辛壬癸",MOD(T140-3,10)+1,1)</f>
        <v/>
      </c>
      <c r="R140">
        <f>CHOOSE(MOD(T140-3,10),"甲","乙","丙","丁","戊","己","庚","辛","壬","癸")</f>
        <v/>
      </c>
      <c r="S140">
        <f>MID("甲乙丙丁戊己庚辛壬癸",MOD(T140-4,10)+1,1)&amp;MID("子丑寅卯辰巳午未申酉戌亥",MOD(T140-4,12)+1,1)</f>
        <v/>
      </c>
      <c r="T140" t="n">
        <v>2010</v>
      </c>
      <c r="U140">
        <f>W140="未"</f>
        <v/>
      </c>
      <c r="V140" s="14" t="n">
        <v>46498</v>
      </c>
      <c r="W140">
        <f>MID("申酉戌亥子丑寅卯辰巳午未",MOD(V140,12)+1,1)</f>
        <v/>
      </c>
    </row>
    <row r="141">
      <c r="A141">
        <f>INDEX('4_六十干支'!$B$5:$B$64,MOD(T141-1924,60)+1)</f>
        <v/>
      </c>
      <c r="B141">
        <f>RIGHT(A141,1)</f>
        <v/>
      </c>
      <c r="C141">
        <f>LEFT(A141,1)</f>
        <v/>
      </c>
      <c r="D141">
        <f>MID("申酉戌亥子丑寅卯辰巳午未",MOD(T141,12)+1,1)</f>
        <v/>
      </c>
      <c r="E141">
        <f>CHOOSE(MOD(T141,12)+1,"申","酉","戌","亥","子","丑","寅","卯","辰","巳","午","未")</f>
        <v/>
      </c>
      <c r="F141">
        <f>MID("子丑寅卯辰巳午未申酉戌亥",MOD(T141-4,12)+1,1)</f>
        <v/>
      </c>
      <c r="G141">
        <f>CHOOSE(MOD(T141-3,12),"子","丑","寅","卯","辰","巳","午","未","申","酉","戌","亥")</f>
        <v/>
      </c>
      <c r="H141">
        <f>CHOOSE(MOD(T141,12),"申","酉","戌","亥","子","丑","寅","卯","辰","巳","午","未")</f>
        <v/>
      </c>
      <c r="I141">
        <f>MID("子丑寅卯辰巳午未申酉戌亥",MOD(T141-3,12)+1,1)</f>
        <v/>
      </c>
      <c r="J141">
        <f>MID("子丑寅卯辰巳午未申酉戌亥",MOD(T141-4,12),1)</f>
        <v/>
      </c>
      <c r="K141">
        <f>MID("申酉戌亥子丑寅卯辰巳午未",MOD(YEAR(T141),12)+1,1)</f>
        <v/>
      </c>
      <c r="L141" t="inlineStr">
        <is>
          <t>-</t>
        </is>
      </c>
      <c r="M141" t="inlineStr">
        <is>
          <t>-</t>
        </is>
      </c>
      <c r="N141" t="inlineStr">
        <is>
          <t>-</t>
        </is>
      </c>
      <c r="O141">
        <f>MID("甲乙丙丁戊己庚辛壬癸",MOD(T141-4,10)+1,1)</f>
        <v/>
      </c>
      <c r="P141">
        <f>MID("庚辛壬癸甲乙丙丁戊己",MOD(T141,10)+1,1)</f>
        <v/>
      </c>
      <c r="Q141">
        <f>MID("甲乙丙丁戊己庚辛壬癸",MOD(T141-3,10)+1,1)</f>
        <v/>
      </c>
      <c r="R141">
        <f>CHOOSE(MOD(T141-3,10),"甲","乙","丙","丁","戊","己","庚","辛","壬","癸")</f>
        <v/>
      </c>
      <c r="S141">
        <f>MID("甲乙丙丁戊己庚辛壬癸",MOD(T141-4,10)+1,1)&amp;MID("子丑寅卯辰巳午未申酉戌亥",MOD(T141-4,12)+1,1)</f>
        <v/>
      </c>
      <c r="T141" t="n">
        <v>2011</v>
      </c>
      <c r="U141">
        <f>W141="未"</f>
        <v/>
      </c>
      <c r="V141" s="14" t="n">
        <v>46499</v>
      </c>
      <c r="W141">
        <f>MID("申酉戌亥子丑寅卯辰巳午未",MOD(V141,12)+1,1)</f>
        <v/>
      </c>
    </row>
    <row r="142">
      <c r="A142">
        <f>INDEX('4_六十干支'!$B$5:$B$64,MOD(T142-1924,60)+1)</f>
        <v/>
      </c>
      <c r="B142">
        <f>RIGHT(A142,1)</f>
        <v/>
      </c>
      <c r="C142">
        <f>LEFT(A142,1)</f>
        <v/>
      </c>
      <c r="D142">
        <f>MID("申酉戌亥子丑寅卯辰巳午未",MOD(T142,12)+1,1)</f>
        <v/>
      </c>
      <c r="E142">
        <f>CHOOSE(MOD(T142,12)+1,"申","酉","戌","亥","子","丑","寅","卯","辰","巳","午","未")</f>
        <v/>
      </c>
      <c r="F142">
        <f>MID("子丑寅卯辰巳午未申酉戌亥",MOD(T142-4,12)+1,1)</f>
        <v/>
      </c>
      <c r="G142">
        <f>CHOOSE(MOD(T142-3,12),"子","丑","寅","卯","辰","巳","午","未","申","酉","戌","亥")</f>
        <v/>
      </c>
      <c r="H142">
        <f>CHOOSE(MOD(T142,12),"申","酉","戌","亥","子","丑","寅","卯","辰","巳","午","未")</f>
        <v/>
      </c>
      <c r="I142">
        <f>MID("子丑寅卯辰巳午未申酉戌亥",MOD(T142-3,12)+1,1)</f>
        <v/>
      </c>
      <c r="J142">
        <f>MID("子丑寅卯辰巳午未申酉戌亥",MOD(T142-4,12),1)</f>
        <v/>
      </c>
      <c r="K142">
        <f>MID("申酉戌亥子丑寅卯辰巳午未",MOD(YEAR(T142),12)+1,1)</f>
        <v/>
      </c>
      <c r="L142" t="inlineStr">
        <is>
          <t>-</t>
        </is>
      </c>
      <c r="M142" t="inlineStr">
        <is>
          <t>-</t>
        </is>
      </c>
      <c r="N142" t="inlineStr">
        <is>
          <t>-</t>
        </is>
      </c>
      <c r="O142">
        <f>MID("甲乙丙丁戊己庚辛壬癸",MOD(T142-4,10)+1,1)</f>
        <v/>
      </c>
      <c r="P142">
        <f>MID("庚辛壬癸甲乙丙丁戊己",MOD(T142,10)+1,1)</f>
        <v/>
      </c>
      <c r="Q142">
        <f>MID("甲乙丙丁戊己庚辛壬癸",MOD(T142-3,10)+1,1)</f>
        <v/>
      </c>
      <c r="R142">
        <f>CHOOSE(MOD(T142-3,10),"甲","乙","丙","丁","戊","己","庚","辛","壬","癸")</f>
        <v/>
      </c>
      <c r="S142">
        <f>MID("甲乙丙丁戊己庚辛壬癸",MOD(T142-4,10)+1,1)&amp;MID("子丑寅卯辰巳午未申酉戌亥",MOD(T142-4,12)+1,1)</f>
        <v/>
      </c>
      <c r="T142" t="n">
        <v>2012</v>
      </c>
      <c r="U142">
        <f>W142="未"</f>
        <v/>
      </c>
      <c r="V142" s="14" t="n">
        <v>46500</v>
      </c>
      <c r="W142">
        <f>MID("申酉戌亥子丑寅卯辰巳午未",MOD(V142,12)+1,1)</f>
        <v/>
      </c>
    </row>
    <row r="143">
      <c r="A143">
        <f>INDEX('4_六十干支'!$B$5:$B$64,MOD(T143-1924,60)+1)</f>
        <v/>
      </c>
      <c r="B143">
        <f>RIGHT(A143,1)</f>
        <v/>
      </c>
      <c r="C143">
        <f>LEFT(A143,1)</f>
        <v/>
      </c>
      <c r="D143">
        <f>MID("申酉戌亥子丑寅卯辰巳午未",MOD(T143,12)+1,1)</f>
        <v/>
      </c>
      <c r="E143">
        <f>CHOOSE(MOD(T143,12)+1,"申","酉","戌","亥","子","丑","寅","卯","辰","巳","午","未")</f>
        <v/>
      </c>
      <c r="F143">
        <f>MID("子丑寅卯辰巳午未申酉戌亥",MOD(T143-4,12)+1,1)</f>
        <v/>
      </c>
      <c r="G143">
        <f>CHOOSE(MOD(T143-3,12),"子","丑","寅","卯","辰","巳","午","未","申","酉","戌","亥")</f>
        <v/>
      </c>
      <c r="H143">
        <f>CHOOSE(MOD(T143,12),"申","酉","戌","亥","子","丑","寅","卯","辰","巳","午","未")</f>
        <v/>
      </c>
      <c r="I143">
        <f>MID("子丑寅卯辰巳午未申酉戌亥",MOD(T143-3,12)+1,1)</f>
        <v/>
      </c>
      <c r="J143">
        <f>MID("子丑寅卯辰巳午未申酉戌亥",MOD(T143-4,12),1)</f>
        <v/>
      </c>
      <c r="K143">
        <f>MID("申酉戌亥子丑寅卯辰巳午未",MOD(YEAR(T143),12)+1,1)</f>
        <v/>
      </c>
      <c r="L143" t="inlineStr">
        <is>
          <t>-</t>
        </is>
      </c>
      <c r="M143" t="inlineStr">
        <is>
          <t>-</t>
        </is>
      </c>
      <c r="N143" t="inlineStr">
        <is>
          <t>-</t>
        </is>
      </c>
      <c r="O143">
        <f>MID("甲乙丙丁戊己庚辛壬癸",MOD(T143-4,10)+1,1)</f>
        <v/>
      </c>
      <c r="P143">
        <f>MID("庚辛壬癸甲乙丙丁戊己",MOD(T143,10)+1,1)</f>
        <v/>
      </c>
      <c r="Q143">
        <f>MID("甲乙丙丁戊己庚辛壬癸",MOD(T143-3,10)+1,1)</f>
        <v/>
      </c>
      <c r="R143">
        <f>CHOOSE(MOD(T143-3,10),"甲","乙","丙","丁","戊","己","庚","辛","壬","癸")</f>
        <v/>
      </c>
      <c r="S143">
        <f>MID("甲乙丙丁戊己庚辛壬癸",MOD(T143-4,10)+1,1)&amp;MID("子丑寅卯辰巳午未申酉戌亥",MOD(T143-4,12)+1,1)</f>
        <v/>
      </c>
      <c r="T143" t="n">
        <v>2013</v>
      </c>
      <c r="U143">
        <f>W143="未"</f>
        <v/>
      </c>
      <c r="V143" s="14" t="n">
        <v>46501</v>
      </c>
      <c r="W143">
        <f>MID("申酉戌亥子丑寅卯辰巳午未",MOD(V143,12)+1,1)</f>
        <v/>
      </c>
    </row>
    <row r="144">
      <c r="A144">
        <f>INDEX('4_六十干支'!$B$5:$B$64,MOD(T144-1924,60)+1)</f>
        <v/>
      </c>
      <c r="B144">
        <f>RIGHT(A144,1)</f>
        <v/>
      </c>
      <c r="C144">
        <f>LEFT(A144,1)</f>
        <v/>
      </c>
      <c r="D144">
        <f>MID("申酉戌亥子丑寅卯辰巳午未",MOD(T144,12)+1,1)</f>
        <v/>
      </c>
      <c r="E144">
        <f>CHOOSE(MOD(T144,12)+1,"申","酉","戌","亥","子","丑","寅","卯","辰","巳","午","未")</f>
        <v/>
      </c>
      <c r="F144">
        <f>MID("子丑寅卯辰巳午未申酉戌亥",MOD(T144-4,12)+1,1)</f>
        <v/>
      </c>
      <c r="G144">
        <f>CHOOSE(MOD(T144-3,12),"子","丑","寅","卯","辰","巳","午","未","申","酉","戌","亥")</f>
        <v/>
      </c>
      <c r="H144">
        <f>CHOOSE(MOD(T144,12),"申","酉","戌","亥","子","丑","寅","卯","辰","巳","午","未")</f>
        <v/>
      </c>
      <c r="I144">
        <f>MID("子丑寅卯辰巳午未申酉戌亥",MOD(T144-3,12)+1,1)</f>
        <v/>
      </c>
      <c r="J144">
        <f>MID("子丑寅卯辰巳午未申酉戌亥",MOD(T144-4,12),1)</f>
        <v/>
      </c>
      <c r="K144">
        <f>MID("申酉戌亥子丑寅卯辰巳午未",MOD(YEAR(T144),12)+1,1)</f>
        <v/>
      </c>
      <c r="L144" t="inlineStr">
        <is>
          <t>-</t>
        </is>
      </c>
      <c r="M144" t="inlineStr">
        <is>
          <t>-</t>
        </is>
      </c>
      <c r="N144" t="inlineStr">
        <is>
          <t>-</t>
        </is>
      </c>
      <c r="O144">
        <f>MID("甲乙丙丁戊己庚辛壬癸",MOD(T144-4,10)+1,1)</f>
        <v/>
      </c>
      <c r="P144">
        <f>MID("庚辛壬癸甲乙丙丁戊己",MOD(T144,10)+1,1)</f>
        <v/>
      </c>
      <c r="Q144">
        <f>MID("甲乙丙丁戊己庚辛壬癸",MOD(T144-3,10)+1,1)</f>
        <v/>
      </c>
      <c r="R144">
        <f>CHOOSE(MOD(T144-3,10),"甲","乙","丙","丁","戊","己","庚","辛","壬","癸")</f>
        <v/>
      </c>
      <c r="S144">
        <f>MID("甲乙丙丁戊己庚辛壬癸",MOD(T144-4,10)+1,1)&amp;MID("子丑寅卯辰巳午未申酉戌亥",MOD(T144-4,12)+1,1)</f>
        <v/>
      </c>
      <c r="T144" t="n">
        <v>2014</v>
      </c>
      <c r="U144">
        <f>W144="未"</f>
        <v/>
      </c>
      <c r="V144" s="14" t="n">
        <v>46502</v>
      </c>
      <c r="W144">
        <f>MID("申酉戌亥子丑寅卯辰巳午未",MOD(V144,12)+1,1)</f>
        <v/>
      </c>
    </row>
    <row r="145">
      <c r="A145">
        <f>INDEX('4_六十干支'!$B$5:$B$64,MOD(T145-1924,60)+1)</f>
        <v/>
      </c>
      <c r="B145">
        <f>RIGHT(A145,1)</f>
        <v/>
      </c>
      <c r="C145">
        <f>LEFT(A145,1)</f>
        <v/>
      </c>
      <c r="D145">
        <f>MID("申酉戌亥子丑寅卯辰巳午未",MOD(T145,12)+1,1)</f>
        <v/>
      </c>
      <c r="E145">
        <f>CHOOSE(MOD(T145,12)+1,"申","酉","戌","亥","子","丑","寅","卯","辰","巳","午","未")</f>
        <v/>
      </c>
      <c r="F145">
        <f>MID("子丑寅卯辰巳午未申酉戌亥",MOD(T145-4,12)+1,1)</f>
        <v/>
      </c>
      <c r="G145">
        <f>CHOOSE(MOD(T145-3,12),"子","丑","寅","卯","辰","巳","午","未","申","酉","戌","亥")</f>
        <v/>
      </c>
      <c r="H145">
        <f>CHOOSE(MOD(T145,12),"申","酉","戌","亥","子","丑","寅","卯","辰","巳","午","未")</f>
        <v/>
      </c>
      <c r="I145">
        <f>MID("子丑寅卯辰巳午未申酉戌亥",MOD(T145-3,12)+1,1)</f>
        <v/>
      </c>
      <c r="J145">
        <f>MID("子丑寅卯辰巳午未申酉戌亥",MOD(T145-4,12),1)</f>
        <v/>
      </c>
      <c r="K145">
        <f>MID("申酉戌亥子丑寅卯辰巳午未",MOD(YEAR(T145),12)+1,1)</f>
        <v/>
      </c>
      <c r="L145" t="inlineStr">
        <is>
          <t>-</t>
        </is>
      </c>
      <c r="M145" t="inlineStr">
        <is>
          <t>-</t>
        </is>
      </c>
      <c r="N145" t="inlineStr">
        <is>
          <t>-</t>
        </is>
      </c>
      <c r="O145">
        <f>MID("甲乙丙丁戊己庚辛壬癸",MOD(T145-4,10)+1,1)</f>
        <v/>
      </c>
      <c r="P145">
        <f>MID("庚辛壬癸甲乙丙丁戊己",MOD(T145,10)+1,1)</f>
        <v/>
      </c>
      <c r="Q145">
        <f>MID("甲乙丙丁戊己庚辛壬癸",MOD(T145-3,10)+1,1)</f>
        <v/>
      </c>
      <c r="R145">
        <f>CHOOSE(MOD(T145-3,10),"甲","乙","丙","丁","戊","己","庚","辛","壬","癸")</f>
        <v/>
      </c>
      <c r="S145">
        <f>MID("甲乙丙丁戊己庚辛壬癸",MOD(T145-4,10)+1,1)&amp;MID("子丑寅卯辰巳午未申酉戌亥",MOD(T145-4,12)+1,1)</f>
        <v/>
      </c>
      <c r="T145" t="n">
        <v>2015</v>
      </c>
      <c r="U145">
        <f>W145="未"</f>
        <v/>
      </c>
      <c r="V145" s="14" t="n">
        <v>46503</v>
      </c>
      <c r="W145">
        <f>MID("申酉戌亥子丑寅卯辰巳午未",MOD(V145,12)+1,1)</f>
        <v/>
      </c>
    </row>
    <row r="146">
      <c r="A146">
        <f>INDEX('4_六十干支'!$B$5:$B$64,MOD(T146-1924,60)+1)</f>
        <v/>
      </c>
      <c r="B146">
        <f>RIGHT(A146,1)</f>
        <v/>
      </c>
      <c r="C146">
        <f>LEFT(A146,1)</f>
        <v/>
      </c>
      <c r="D146">
        <f>MID("申酉戌亥子丑寅卯辰巳午未",MOD(T146,12)+1,1)</f>
        <v/>
      </c>
      <c r="E146">
        <f>CHOOSE(MOD(T146,12)+1,"申","酉","戌","亥","子","丑","寅","卯","辰","巳","午","未")</f>
        <v/>
      </c>
      <c r="F146">
        <f>MID("子丑寅卯辰巳午未申酉戌亥",MOD(T146-4,12)+1,1)</f>
        <v/>
      </c>
      <c r="G146">
        <f>CHOOSE(MOD(T146-3,12),"子","丑","寅","卯","辰","巳","午","未","申","酉","戌","亥")</f>
        <v/>
      </c>
      <c r="H146">
        <f>CHOOSE(MOD(T146,12),"申","酉","戌","亥","子","丑","寅","卯","辰","巳","午","未")</f>
        <v/>
      </c>
      <c r="I146">
        <f>MID("子丑寅卯辰巳午未申酉戌亥",MOD(T146-3,12)+1,1)</f>
        <v/>
      </c>
      <c r="J146">
        <f>MID("子丑寅卯辰巳午未申酉戌亥",MOD(T146-4,12),1)</f>
        <v/>
      </c>
      <c r="K146">
        <f>MID("申酉戌亥子丑寅卯辰巳午未",MOD(YEAR(T146),12)+1,1)</f>
        <v/>
      </c>
      <c r="L146" t="inlineStr">
        <is>
          <t>-</t>
        </is>
      </c>
      <c r="M146" t="inlineStr">
        <is>
          <t>-</t>
        </is>
      </c>
      <c r="N146" t="inlineStr">
        <is>
          <t>-</t>
        </is>
      </c>
      <c r="O146">
        <f>MID("甲乙丙丁戊己庚辛壬癸",MOD(T146-4,10)+1,1)</f>
        <v/>
      </c>
      <c r="P146">
        <f>MID("庚辛壬癸甲乙丙丁戊己",MOD(T146,10)+1,1)</f>
        <v/>
      </c>
      <c r="Q146">
        <f>MID("甲乙丙丁戊己庚辛壬癸",MOD(T146-3,10)+1,1)</f>
        <v/>
      </c>
      <c r="R146">
        <f>CHOOSE(MOD(T146-3,10),"甲","乙","丙","丁","戊","己","庚","辛","壬","癸")</f>
        <v/>
      </c>
      <c r="S146">
        <f>MID("甲乙丙丁戊己庚辛壬癸",MOD(T146-4,10)+1,1)&amp;MID("子丑寅卯辰巳午未申酉戌亥",MOD(T146-4,12)+1,1)</f>
        <v/>
      </c>
      <c r="T146" t="n">
        <v>2016</v>
      </c>
      <c r="U146">
        <f>W146="未"</f>
        <v/>
      </c>
      <c r="V146" s="14" t="n">
        <v>46504</v>
      </c>
      <c r="W146">
        <f>MID("申酉戌亥子丑寅卯辰巳午未",MOD(V146,12)+1,1)</f>
        <v/>
      </c>
    </row>
    <row r="147">
      <c r="A147">
        <f>INDEX('4_六十干支'!$B$5:$B$64,MOD(T147-1924,60)+1)</f>
        <v/>
      </c>
      <c r="B147">
        <f>RIGHT(A147,1)</f>
        <v/>
      </c>
      <c r="C147">
        <f>LEFT(A147,1)</f>
        <v/>
      </c>
      <c r="D147">
        <f>MID("申酉戌亥子丑寅卯辰巳午未",MOD(T147,12)+1,1)</f>
        <v/>
      </c>
      <c r="E147">
        <f>CHOOSE(MOD(T147,12)+1,"申","酉","戌","亥","子","丑","寅","卯","辰","巳","午","未")</f>
        <v/>
      </c>
      <c r="F147">
        <f>MID("子丑寅卯辰巳午未申酉戌亥",MOD(T147-4,12)+1,1)</f>
        <v/>
      </c>
      <c r="G147">
        <f>CHOOSE(MOD(T147-3,12),"子","丑","寅","卯","辰","巳","午","未","申","酉","戌","亥")</f>
        <v/>
      </c>
      <c r="H147">
        <f>CHOOSE(MOD(T147,12),"申","酉","戌","亥","子","丑","寅","卯","辰","巳","午","未")</f>
        <v/>
      </c>
      <c r="I147">
        <f>MID("子丑寅卯辰巳午未申酉戌亥",MOD(T147-3,12)+1,1)</f>
        <v/>
      </c>
      <c r="J147">
        <f>MID("子丑寅卯辰巳午未申酉戌亥",MOD(T147-4,12),1)</f>
        <v/>
      </c>
      <c r="K147">
        <f>MID("申酉戌亥子丑寅卯辰巳午未",MOD(YEAR(T147),12)+1,1)</f>
        <v/>
      </c>
      <c r="L147" t="inlineStr">
        <is>
          <t>-</t>
        </is>
      </c>
      <c r="M147" t="inlineStr">
        <is>
          <t>-</t>
        </is>
      </c>
      <c r="N147" t="inlineStr">
        <is>
          <t>-</t>
        </is>
      </c>
      <c r="O147">
        <f>MID("甲乙丙丁戊己庚辛壬癸",MOD(T147-4,10)+1,1)</f>
        <v/>
      </c>
      <c r="P147">
        <f>MID("庚辛壬癸甲乙丙丁戊己",MOD(T147,10)+1,1)</f>
        <v/>
      </c>
      <c r="Q147">
        <f>MID("甲乙丙丁戊己庚辛壬癸",MOD(T147-3,10)+1,1)</f>
        <v/>
      </c>
      <c r="R147">
        <f>CHOOSE(MOD(T147-3,10),"甲","乙","丙","丁","戊","己","庚","辛","壬","癸")</f>
        <v/>
      </c>
      <c r="S147">
        <f>MID("甲乙丙丁戊己庚辛壬癸",MOD(T147-4,10)+1,1)&amp;MID("子丑寅卯辰巳午未申酉戌亥",MOD(T147-4,12)+1,1)</f>
        <v/>
      </c>
      <c r="T147" t="n">
        <v>2017</v>
      </c>
      <c r="U147">
        <f>W147="未"</f>
        <v/>
      </c>
      <c r="V147" s="14" t="n">
        <v>46505</v>
      </c>
      <c r="W147">
        <f>MID("申酉戌亥子丑寅卯辰巳午未",MOD(V147,12)+1,1)</f>
        <v/>
      </c>
    </row>
    <row r="148">
      <c r="A148">
        <f>INDEX('4_六十干支'!$B$5:$B$64,MOD(T148-1924,60)+1)</f>
        <v/>
      </c>
      <c r="B148">
        <f>RIGHT(A148,1)</f>
        <v/>
      </c>
      <c r="C148">
        <f>LEFT(A148,1)</f>
        <v/>
      </c>
      <c r="D148">
        <f>MID("申酉戌亥子丑寅卯辰巳午未",MOD(T148,12)+1,1)</f>
        <v/>
      </c>
      <c r="E148">
        <f>CHOOSE(MOD(T148,12)+1,"申","酉","戌","亥","子","丑","寅","卯","辰","巳","午","未")</f>
        <v/>
      </c>
      <c r="F148">
        <f>MID("子丑寅卯辰巳午未申酉戌亥",MOD(T148-4,12)+1,1)</f>
        <v/>
      </c>
      <c r="G148">
        <f>CHOOSE(MOD(T148-3,12),"子","丑","寅","卯","辰","巳","午","未","申","酉","戌","亥")</f>
        <v/>
      </c>
      <c r="H148">
        <f>CHOOSE(MOD(T148,12),"申","酉","戌","亥","子","丑","寅","卯","辰","巳","午","未")</f>
        <v/>
      </c>
      <c r="I148">
        <f>MID("子丑寅卯辰巳午未申酉戌亥",MOD(T148-3,12)+1,1)</f>
        <v/>
      </c>
      <c r="J148">
        <f>MID("子丑寅卯辰巳午未申酉戌亥",MOD(T148-4,12),1)</f>
        <v/>
      </c>
      <c r="K148">
        <f>MID("申酉戌亥子丑寅卯辰巳午未",MOD(YEAR(T148),12)+1,1)</f>
        <v/>
      </c>
      <c r="L148" t="inlineStr">
        <is>
          <t>-</t>
        </is>
      </c>
      <c r="M148" t="inlineStr">
        <is>
          <t>-</t>
        </is>
      </c>
      <c r="N148" t="inlineStr">
        <is>
          <t>-</t>
        </is>
      </c>
      <c r="O148">
        <f>MID("甲乙丙丁戊己庚辛壬癸",MOD(T148-4,10)+1,1)</f>
        <v/>
      </c>
      <c r="P148">
        <f>MID("庚辛壬癸甲乙丙丁戊己",MOD(T148,10)+1,1)</f>
        <v/>
      </c>
      <c r="Q148">
        <f>MID("甲乙丙丁戊己庚辛壬癸",MOD(T148-3,10)+1,1)</f>
        <v/>
      </c>
      <c r="R148">
        <f>CHOOSE(MOD(T148-3,10),"甲","乙","丙","丁","戊","己","庚","辛","壬","癸")</f>
        <v/>
      </c>
      <c r="S148">
        <f>MID("甲乙丙丁戊己庚辛壬癸",MOD(T148-4,10)+1,1)&amp;MID("子丑寅卯辰巳午未申酉戌亥",MOD(T148-4,12)+1,1)</f>
        <v/>
      </c>
      <c r="T148" t="n">
        <v>2018</v>
      </c>
      <c r="U148">
        <f>W148="未"</f>
        <v/>
      </c>
      <c r="V148" s="14" t="n">
        <v>46506</v>
      </c>
      <c r="W148">
        <f>MID("申酉戌亥子丑寅卯辰巳午未",MOD(V148,12)+1,1)</f>
        <v/>
      </c>
    </row>
    <row r="149">
      <c r="A149">
        <f>INDEX('4_六十干支'!$B$5:$B$64,MOD(T149-1924,60)+1)</f>
        <v/>
      </c>
      <c r="B149">
        <f>RIGHT(A149,1)</f>
        <v/>
      </c>
      <c r="C149">
        <f>LEFT(A149,1)</f>
        <v/>
      </c>
      <c r="D149">
        <f>MID("申酉戌亥子丑寅卯辰巳午未",MOD(T149,12)+1,1)</f>
        <v/>
      </c>
      <c r="E149">
        <f>CHOOSE(MOD(T149,12)+1,"申","酉","戌","亥","子","丑","寅","卯","辰","巳","午","未")</f>
        <v/>
      </c>
      <c r="F149">
        <f>MID("子丑寅卯辰巳午未申酉戌亥",MOD(T149-4,12)+1,1)</f>
        <v/>
      </c>
      <c r="G149">
        <f>CHOOSE(MOD(T149-3,12),"子","丑","寅","卯","辰","巳","午","未","申","酉","戌","亥")</f>
        <v/>
      </c>
      <c r="H149">
        <f>CHOOSE(MOD(T149,12),"申","酉","戌","亥","子","丑","寅","卯","辰","巳","午","未")</f>
        <v/>
      </c>
      <c r="I149">
        <f>MID("子丑寅卯辰巳午未申酉戌亥",MOD(T149-3,12)+1,1)</f>
        <v/>
      </c>
      <c r="J149">
        <f>MID("子丑寅卯辰巳午未申酉戌亥",MOD(T149-4,12),1)</f>
        <v/>
      </c>
      <c r="K149">
        <f>MID("申酉戌亥子丑寅卯辰巳午未",MOD(YEAR(T149),12)+1,1)</f>
        <v/>
      </c>
      <c r="L149" t="inlineStr">
        <is>
          <t>-</t>
        </is>
      </c>
      <c r="M149" t="inlineStr">
        <is>
          <t>-</t>
        </is>
      </c>
      <c r="N149" t="inlineStr">
        <is>
          <t>-</t>
        </is>
      </c>
      <c r="O149">
        <f>MID("甲乙丙丁戊己庚辛壬癸",MOD(T149-4,10)+1,1)</f>
        <v/>
      </c>
      <c r="P149">
        <f>MID("庚辛壬癸甲乙丙丁戊己",MOD(T149,10)+1,1)</f>
        <v/>
      </c>
      <c r="Q149">
        <f>MID("甲乙丙丁戊己庚辛壬癸",MOD(T149-3,10)+1,1)</f>
        <v/>
      </c>
      <c r="R149">
        <f>CHOOSE(MOD(T149-3,10),"甲","乙","丙","丁","戊","己","庚","辛","壬","癸")</f>
        <v/>
      </c>
      <c r="S149">
        <f>MID("甲乙丙丁戊己庚辛壬癸",MOD(T149-4,10)+1,1)&amp;MID("子丑寅卯辰巳午未申酉戌亥",MOD(T149-4,12)+1,1)</f>
        <v/>
      </c>
      <c r="T149" t="n">
        <v>2019</v>
      </c>
      <c r="U149">
        <f>W149="未"</f>
        <v/>
      </c>
      <c r="V149" s="14" t="n">
        <v>46507</v>
      </c>
      <c r="W149">
        <f>MID("申酉戌亥子丑寅卯辰巳午未",MOD(V149,12)+1,1)</f>
        <v/>
      </c>
    </row>
    <row r="150">
      <c r="A150">
        <f>INDEX('4_六十干支'!$B$5:$B$64,MOD(T150-1924,60)+1)</f>
        <v/>
      </c>
      <c r="B150">
        <f>RIGHT(A150,1)</f>
        <v/>
      </c>
      <c r="C150">
        <f>LEFT(A150,1)</f>
        <v/>
      </c>
      <c r="D150">
        <f>MID("申酉戌亥子丑寅卯辰巳午未",MOD(T150,12)+1,1)</f>
        <v/>
      </c>
      <c r="E150">
        <f>CHOOSE(MOD(T150,12)+1,"申","酉","戌","亥","子","丑","寅","卯","辰","巳","午","未")</f>
        <v/>
      </c>
      <c r="F150">
        <f>MID("子丑寅卯辰巳午未申酉戌亥",MOD(T150-4,12)+1,1)</f>
        <v/>
      </c>
      <c r="G150">
        <f>CHOOSE(MOD(T150-3,12),"子","丑","寅","卯","辰","巳","午","未","申","酉","戌","亥")</f>
        <v/>
      </c>
      <c r="H150">
        <f>CHOOSE(MOD(T150,12),"申","酉","戌","亥","子","丑","寅","卯","辰","巳","午","未")</f>
        <v/>
      </c>
      <c r="I150">
        <f>MID("子丑寅卯辰巳午未申酉戌亥",MOD(T150-3,12)+1,1)</f>
        <v/>
      </c>
      <c r="J150">
        <f>MID("子丑寅卯辰巳午未申酉戌亥",MOD(T150-4,12),1)</f>
        <v/>
      </c>
      <c r="K150">
        <f>MID("申酉戌亥子丑寅卯辰巳午未",MOD(YEAR(T150),12)+1,1)</f>
        <v/>
      </c>
      <c r="L150" t="inlineStr">
        <is>
          <t>-</t>
        </is>
      </c>
      <c r="M150" t="inlineStr">
        <is>
          <t>-</t>
        </is>
      </c>
      <c r="N150" t="inlineStr">
        <is>
          <t>-</t>
        </is>
      </c>
      <c r="O150">
        <f>MID("甲乙丙丁戊己庚辛壬癸",MOD(T150-4,10)+1,1)</f>
        <v/>
      </c>
      <c r="P150">
        <f>MID("庚辛壬癸甲乙丙丁戊己",MOD(T150,10)+1,1)</f>
        <v/>
      </c>
      <c r="Q150">
        <f>MID("甲乙丙丁戊己庚辛壬癸",MOD(T150-3,10)+1,1)</f>
        <v/>
      </c>
      <c r="R150">
        <f>CHOOSE(MOD(T150-3,10),"甲","乙","丙","丁","戊","己","庚","辛","壬","癸")</f>
        <v/>
      </c>
      <c r="S150">
        <f>MID("甲乙丙丁戊己庚辛壬癸",MOD(T150-4,10)+1,1)&amp;MID("子丑寅卯辰巳午未申酉戌亥",MOD(T150-4,12)+1,1)</f>
        <v/>
      </c>
      <c r="T150" t="n">
        <v>2020</v>
      </c>
      <c r="U150">
        <f>W150="未"</f>
        <v/>
      </c>
      <c r="V150" s="14" t="n">
        <v>46508</v>
      </c>
      <c r="W150">
        <f>MID("申酉戌亥子丑寅卯辰巳午未",MOD(V150,12)+1,1)</f>
        <v/>
      </c>
    </row>
    <row r="151">
      <c r="A151">
        <f>INDEX('4_六十干支'!$B$5:$B$64,MOD(T151-1924,60)+1)</f>
        <v/>
      </c>
      <c r="B151">
        <f>RIGHT(A151,1)</f>
        <v/>
      </c>
      <c r="C151">
        <f>LEFT(A151,1)</f>
        <v/>
      </c>
      <c r="D151">
        <f>MID("申酉戌亥子丑寅卯辰巳午未",MOD(T151,12)+1,1)</f>
        <v/>
      </c>
      <c r="E151">
        <f>CHOOSE(MOD(T151,12)+1,"申","酉","戌","亥","子","丑","寅","卯","辰","巳","午","未")</f>
        <v/>
      </c>
      <c r="F151">
        <f>MID("子丑寅卯辰巳午未申酉戌亥",MOD(T151-4,12)+1,1)</f>
        <v/>
      </c>
      <c r="G151">
        <f>CHOOSE(MOD(T151-3,12),"子","丑","寅","卯","辰","巳","午","未","申","酉","戌","亥")</f>
        <v/>
      </c>
      <c r="H151">
        <f>CHOOSE(MOD(T151,12),"申","酉","戌","亥","子","丑","寅","卯","辰","巳","午","未")</f>
        <v/>
      </c>
      <c r="I151">
        <f>MID("子丑寅卯辰巳午未申酉戌亥",MOD(T151-3,12)+1,1)</f>
        <v/>
      </c>
      <c r="J151">
        <f>MID("子丑寅卯辰巳午未申酉戌亥",MOD(T151-4,12),1)</f>
        <v/>
      </c>
      <c r="K151">
        <f>MID("申酉戌亥子丑寅卯辰巳午未",MOD(YEAR(T151),12)+1,1)</f>
        <v/>
      </c>
      <c r="L151" t="inlineStr">
        <is>
          <t>-</t>
        </is>
      </c>
      <c r="M151" t="inlineStr">
        <is>
          <t>-</t>
        </is>
      </c>
      <c r="N151" t="inlineStr">
        <is>
          <t>-</t>
        </is>
      </c>
      <c r="O151">
        <f>MID("甲乙丙丁戊己庚辛壬癸",MOD(T151-4,10)+1,1)</f>
        <v/>
      </c>
      <c r="P151">
        <f>MID("庚辛壬癸甲乙丙丁戊己",MOD(T151,10)+1,1)</f>
        <v/>
      </c>
      <c r="Q151">
        <f>MID("甲乙丙丁戊己庚辛壬癸",MOD(T151-3,10)+1,1)</f>
        <v/>
      </c>
      <c r="R151">
        <f>CHOOSE(MOD(T151-3,10),"甲","乙","丙","丁","戊","己","庚","辛","壬","癸")</f>
        <v/>
      </c>
      <c r="S151">
        <f>MID("甲乙丙丁戊己庚辛壬癸",MOD(T151-4,10)+1,1)&amp;MID("子丑寅卯辰巳午未申酉戌亥",MOD(T151-4,12)+1,1)</f>
        <v/>
      </c>
      <c r="T151" t="n">
        <v>2021</v>
      </c>
      <c r="U151">
        <f>W151="未"</f>
        <v/>
      </c>
      <c r="V151" s="14" t="n">
        <v>46509</v>
      </c>
      <c r="W151">
        <f>MID("申酉戌亥子丑寅卯辰巳午未",MOD(V151,12)+1,1)</f>
        <v/>
      </c>
    </row>
    <row r="152">
      <c r="A152">
        <f>INDEX('4_六十干支'!$B$5:$B$64,MOD(T152-1924,60)+1)</f>
        <v/>
      </c>
      <c r="B152">
        <f>RIGHT(A152,1)</f>
        <v/>
      </c>
      <c r="C152">
        <f>LEFT(A152,1)</f>
        <v/>
      </c>
      <c r="D152">
        <f>MID("申酉戌亥子丑寅卯辰巳午未",MOD(T152,12)+1,1)</f>
        <v/>
      </c>
      <c r="E152">
        <f>CHOOSE(MOD(T152,12)+1,"申","酉","戌","亥","子","丑","寅","卯","辰","巳","午","未")</f>
        <v/>
      </c>
      <c r="F152">
        <f>MID("子丑寅卯辰巳午未申酉戌亥",MOD(T152-4,12)+1,1)</f>
        <v/>
      </c>
      <c r="G152">
        <f>CHOOSE(MOD(T152-3,12),"子","丑","寅","卯","辰","巳","午","未","申","酉","戌","亥")</f>
        <v/>
      </c>
      <c r="H152">
        <f>CHOOSE(MOD(T152,12),"申","酉","戌","亥","子","丑","寅","卯","辰","巳","午","未")</f>
        <v/>
      </c>
      <c r="I152">
        <f>MID("子丑寅卯辰巳午未申酉戌亥",MOD(T152-3,12)+1,1)</f>
        <v/>
      </c>
      <c r="J152">
        <f>MID("子丑寅卯辰巳午未申酉戌亥",MOD(T152-4,12),1)</f>
        <v/>
      </c>
      <c r="K152">
        <f>MID("申酉戌亥子丑寅卯辰巳午未",MOD(YEAR(T152),12)+1,1)</f>
        <v/>
      </c>
      <c r="L152" t="inlineStr">
        <is>
          <t>-</t>
        </is>
      </c>
      <c r="M152" t="inlineStr">
        <is>
          <t>-</t>
        </is>
      </c>
      <c r="N152" t="inlineStr">
        <is>
          <t>-</t>
        </is>
      </c>
      <c r="O152">
        <f>MID("甲乙丙丁戊己庚辛壬癸",MOD(T152-4,10)+1,1)</f>
        <v/>
      </c>
      <c r="P152">
        <f>MID("庚辛壬癸甲乙丙丁戊己",MOD(T152,10)+1,1)</f>
        <v/>
      </c>
      <c r="Q152">
        <f>MID("甲乙丙丁戊己庚辛壬癸",MOD(T152-3,10)+1,1)</f>
        <v/>
      </c>
      <c r="R152">
        <f>CHOOSE(MOD(T152-3,10),"甲","乙","丙","丁","戊","己","庚","辛","壬","癸")</f>
        <v/>
      </c>
      <c r="S152">
        <f>MID("甲乙丙丁戊己庚辛壬癸",MOD(T152-4,10)+1,1)&amp;MID("子丑寅卯辰巳午未申酉戌亥",MOD(T152-4,12)+1,1)</f>
        <v/>
      </c>
      <c r="T152" t="n">
        <v>2022</v>
      </c>
      <c r="U152">
        <f>W152="未"</f>
        <v/>
      </c>
      <c r="V152" s="14" t="n">
        <v>46510</v>
      </c>
      <c r="W152">
        <f>MID("申酉戌亥子丑寅卯辰巳午未",MOD(V152,12)+1,1)</f>
        <v/>
      </c>
    </row>
    <row r="153">
      <c r="A153">
        <f>INDEX('4_六十干支'!$B$5:$B$64,MOD(T153-1924,60)+1)</f>
        <v/>
      </c>
      <c r="B153">
        <f>RIGHT(A153,1)</f>
        <v/>
      </c>
      <c r="C153">
        <f>LEFT(A153,1)</f>
        <v/>
      </c>
      <c r="D153">
        <f>MID("申酉戌亥子丑寅卯辰巳午未",MOD(T153,12)+1,1)</f>
        <v/>
      </c>
      <c r="E153">
        <f>CHOOSE(MOD(T153,12)+1,"申","酉","戌","亥","子","丑","寅","卯","辰","巳","午","未")</f>
        <v/>
      </c>
      <c r="F153">
        <f>MID("子丑寅卯辰巳午未申酉戌亥",MOD(T153-4,12)+1,1)</f>
        <v/>
      </c>
      <c r="G153">
        <f>CHOOSE(MOD(T153-3,12),"子","丑","寅","卯","辰","巳","午","未","申","酉","戌","亥")</f>
        <v/>
      </c>
      <c r="H153">
        <f>CHOOSE(MOD(T153,12),"申","酉","戌","亥","子","丑","寅","卯","辰","巳","午","未")</f>
        <v/>
      </c>
      <c r="I153">
        <f>MID("子丑寅卯辰巳午未申酉戌亥",MOD(T153-3,12)+1,1)</f>
        <v/>
      </c>
      <c r="J153">
        <f>MID("子丑寅卯辰巳午未申酉戌亥",MOD(T153-4,12),1)</f>
        <v/>
      </c>
      <c r="K153">
        <f>MID("申酉戌亥子丑寅卯辰巳午未",MOD(YEAR(T153),12)+1,1)</f>
        <v/>
      </c>
      <c r="L153" t="inlineStr">
        <is>
          <t>-</t>
        </is>
      </c>
      <c r="M153" t="inlineStr">
        <is>
          <t>-</t>
        </is>
      </c>
      <c r="N153" t="inlineStr">
        <is>
          <t>-</t>
        </is>
      </c>
      <c r="O153">
        <f>MID("甲乙丙丁戊己庚辛壬癸",MOD(T153-4,10)+1,1)</f>
        <v/>
      </c>
      <c r="P153">
        <f>MID("庚辛壬癸甲乙丙丁戊己",MOD(T153,10)+1,1)</f>
        <v/>
      </c>
      <c r="Q153">
        <f>MID("甲乙丙丁戊己庚辛壬癸",MOD(T153-3,10)+1,1)</f>
        <v/>
      </c>
      <c r="R153">
        <f>CHOOSE(MOD(T153-3,10),"甲","乙","丙","丁","戊","己","庚","辛","壬","癸")</f>
        <v/>
      </c>
      <c r="S153">
        <f>MID("甲乙丙丁戊己庚辛壬癸",MOD(T153-4,10)+1,1)&amp;MID("子丑寅卯辰巳午未申酉戌亥",MOD(T153-4,12)+1,1)</f>
        <v/>
      </c>
      <c r="T153" t="n">
        <v>2023</v>
      </c>
      <c r="U153">
        <f>W153="未"</f>
        <v/>
      </c>
      <c r="V153" s="14" t="n">
        <v>46511</v>
      </c>
      <c r="W153">
        <f>MID("申酉戌亥子丑寅卯辰巳午未",MOD(V153,12)+1,1)</f>
        <v/>
      </c>
    </row>
    <row r="154">
      <c r="A154">
        <f>INDEX('4_六十干支'!$B$5:$B$64,MOD(T154-1924,60)+1)</f>
        <v/>
      </c>
      <c r="B154">
        <f>RIGHT(A154,1)</f>
        <v/>
      </c>
      <c r="C154">
        <f>LEFT(A154,1)</f>
        <v/>
      </c>
      <c r="D154">
        <f>MID("申酉戌亥子丑寅卯辰巳午未",MOD(T154,12)+1,1)</f>
        <v/>
      </c>
      <c r="E154">
        <f>CHOOSE(MOD(T154,12)+1,"申","酉","戌","亥","子","丑","寅","卯","辰","巳","午","未")</f>
        <v/>
      </c>
      <c r="F154">
        <f>MID("子丑寅卯辰巳午未申酉戌亥",MOD(T154-4,12)+1,1)</f>
        <v/>
      </c>
      <c r="G154">
        <f>CHOOSE(MOD(T154-3,12),"子","丑","寅","卯","辰","巳","午","未","申","酉","戌","亥")</f>
        <v/>
      </c>
      <c r="H154">
        <f>CHOOSE(MOD(T154,12),"申","酉","戌","亥","子","丑","寅","卯","辰","巳","午","未")</f>
        <v/>
      </c>
      <c r="I154">
        <f>MID("子丑寅卯辰巳午未申酉戌亥",MOD(T154-3,12)+1,1)</f>
        <v/>
      </c>
      <c r="J154">
        <f>MID("子丑寅卯辰巳午未申酉戌亥",MOD(T154-4,12),1)</f>
        <v/>
      </c>
      <c r="K154">
        <f>MID("申酉戌亥子丑寅卯辰巳午未",MOD(YEAR(T154),12)+1,1)</f>
        <v/>
      </c>
      <c r="L154" t="inlineStr">
        <is>
          <t>-</t>
        </is>
      </c>
      <c r="M154" t="inlineStr">
        <is>
          <t>-</t>
        </is>
      </c>
      <c r="N154" t="inlineStr">
        <is>
          <t>-</t>
        </is>
      </c>
      <c r="O154">
        <f>MID("甲乙丙丁戊己庚辛壬癸",MOD(T154-4,10)+1,1)</f>
        <v/>
      </c>
      <c r="P154">
        <f>MID("庚辛壬癸甲乙丙丁戊己",MOD(T154,10)+1,1)</f>
        <v/>
      </c>
      <c r="Q154">
        <f>MID("甲乙丙丁戊己庚辛壬癸",MOD(T154-3,10)+1,1)</f>
        <v/>
      </c>
      <c r="R154">
        <f>CHOOSE(MOD(T154-3,10),"甲","乙","丙","丁","戊","己","庚","辛","壬","癸")</f>
        <v/>
      </c>
      <c r="S154">
        <f>MID("甲乙丙丁戊己庚辛壬癸",MOD(T154-4,10)+1,1)&amp;MID("子丑寅卯辰巳午未申酉戌亥",MOD(T154-4,12)+1,1)</f>
        <v/>
      </c>
      <c r="T154" t="n">
        <v>2024</v>
      </c>
      <c r="U154">
        <f>W154="未"</f>
        <v/>
      </c>
      <c r="V154" s="14" t="n">
        <v>46512</v>
      </c>
      <c r="W154">
        <f>MID("申酉戌亥子丑寅卯辰巳午未",MOD(V154,12)+1,1)</f>
        <v/>
      </c>
    </row>
    <row r="155">
      <c r="A155">
        <f>INDEX('4_六十干支'!$B$5:$B$64,MOD(T155-1924,60)+1)</f>
        <v/>
      </c>
      <c r="B155">
        <f>RIGHT(A155,1)</f>
        <v/>
      </c>
      <c r="C155">
        <f>LEFT(A155,1)</f>
        <v/>
      </c>
      <c r="D155">
        <f>MID("申酉戌亥子丑寅卯辰巳午未",MOD(T155,12)+1,1)</f>
        <v/>
      </c>
      <c r="E155">
        <f>CHOOSE(MOD(T155,12)+1,"申","酉","戌","亥","子","丑","寅","卯","辰","巳","午","未")</f>
        <v/>
      </c>
      <c r="F155">
        <f>MID("子丑寅卯辰巳午未申酉戌亥",MOD(T155-4,12)+1,1)</f>
        <v/>
      </c>
      <c r="G155">
        <f>CHOOSE(MOD(T155-3,12),"子","丑","寅","卯","辰","巳","午","未","申","酉","戌","亥")</f>
        <v/>
      </c>
      <c r="H155">
        <f>CHOOSE(MOD(T155,12),"申","酉","戌","亥","子","丑","寅","卯","辰","巳","午","未")</f>
        <v/>
      </c>
      <c r="I155">
        <f>MID("子丑寅卯辰巳午未申酉戌亥",MOD(T155-3,12)+1,1)</f>
        <v/>
      </c>
      <c r="J155">
        <f>MID("子丑寅卯辰巳午未申酉戌亥",MOD(T155-4,12),1)</f>
        <v/>
      </c>
      <c r="K155">
        <f>MID("申酉戌亥子丑寅卯辰巳午未",MOD(YEAR(T155),12)+1,1)</f>
        <v/>
      </c>
      <c r="L155" t="inlineStr">
        <is>
          <t>-</t>
        </is>
      </c>
      <c r="M155" t="inlineStr">
        <is>
          <t>-</t>
        </is>
      </c>
      <c r="N155" t="inlineStr">
        <is>
          <t>-</t>
        </is>
      </c>
      <c r="O155">
        <f>MID("甲乙丙丁戊己庚辛壬癸",MOD(T155-4,10)+1,1)</f>
        <v/>
      </c>
      <c r="P155">
        <f>MID("庚辛壬癸甲乙丙丁戊己",MOD(T155,10)+1,1)</f>
        <v/>
      </c>
      <c r="Q155">
        <f>MID("甲乙丙丁戊己庚辛壬癸",MOD(T155-3,10)+1,1)</f>
        <v/>
      </c>
      <c r="R155">
        <f>CHOOSE(MOD(T155-3,10),"甲","乙","丙","丁","戊","己","庚","辛","壬","癸")</f>
        <v/>
      </c>
      <c r="S155">
        <f>MID("甲乙丙丁戊己庚辛壬癸",MOD(T155-4,10)+1,1)&amp;MID("子丑寅卯辰巳午未申酉戌亥",MOD(T155-4,12)+1,1)</f>
        <v/>
      </c>
      <c r="T155" t="n">
        <v>2025</v>
      </c>
      <c r="U155">
        <f>W155="未"</f>
        <v/>
      </c>
      <c r="V155" s="14" t="n">
        <v>46513</v>
      </c>
      <c r="W155">
        <f>MID("申酉戌亥子丑寅卯辰巳午未",MOD(V155,12)+1,1)</f>
        <v/>
      </c>
    </row>
    <row r="156">
      <c r="A156">
        <f>INDEX('4_六十干支'!$B$5:$B$64,MOD(T156-1924,60)+1)</f>
        <v/>
      </c>
      <c r="B156">
        <f>RIGHT(A156,1)</f>
        <v/>
      </c>
      <c r="C156">
        <f>LEFT(A156,1)</f>
        <v/>
      </c>
      <c r="D156">
        <f>MID("申酉戌亥子丑寅卯辰巳午未",MOD(T156,12)+1,1)</f>
        <v/>
      </c>
      <c r="E156">
        <f>CHOOSE(MOD(T156,12)+1,"申","酉","戌","亥","子","丑","寅","卯","辰","巳","午","未")</f>
        <v/>
      </c>
      <c r="F156">
        <f>MID("子丑寅卯辰巳午未申酉戌亥",MOD(T156-4,12)+1,1)</f>
        <v/>
      </c>
      <c r="G156">
        <f>CHOOSE(MOD(T156-3,12),"子","丑","寅","卯","辰","巳","午","未","申","酉","戌","亥")</f>
        <v/>
      </c>
      <c r="H156">
        <f>CHOOSE(MOD(T156,12),"申","酉","戌","亥","子","丑","寅","卯","辰","巳","午","未")</f>
        <v/>
      </c>
      <c r="I156">
        <f>MID("子丑寅卯辰巳午未申酉戌亥",MOD(T156-3,12)+1,1)</f>
        <v/>
      </c>
      <c r="J156">
        <f>MID("子丑寅卯辰巳午未申酉戌亥",MOD(T156-4,12),1)</f>
        <v/>
      </c>
      <c r="K156">
        <f>MID("申酉戌亥子丑寅卯辰巳午未",MOD(YEAR(T156),12)+1,1)</f>
        <v/>
      </c>
      <c r="L156" t="inlineStr">
        <is>
          <t>-</t>
        </is>
      </c>
      <c r="M156" t="inlineStr">
        <is>
          <t>-</t>
        </is>
      </c>
      <c r="N156" t="inlineStr">
        <is>
          <t>-</t>
        </is>
      </c>
      <c r="O156">
        <f>MID("甲乙丙丁戊己庚辛壬癸",MOD(T156-4,10)+1,1)</f>
        <v/>
      </c>
      <c r="P156">
        <f>MID("庚辛壬癸甲乙丙丁戊己",MOD(T156,10)+1,1)</f>
        <v/>
      </c>
      <c r="Q156">
        <f>MID("甲乙丙丁戊己庚辛壬癸",MOD(T156-3,10)+1,1)</f>
        <v/>
      </c>
      <c r="R156">
        <f>CHOOSE(MOD(T156-3,10),"甲","乙","丙","丁","戊","己","庚","辛","壬","癸")</f>
        <v/>
      </c>
      <c r="S156">
        <f>MID("甲乙丙丁戊己庚辛壬癸",MOD(T156-4,10)+1,1)&amp;MID("子丑寅卯辰巳午未申酉戌亥",MOD(T156-4,12)+1,1)</f>
        <v/>
      </c>
      <c r="T156" t="n">
        <v>2026</v>
      </c>
      <c r="U156">
        <f>W156="未"</f>
        <v/>
      </c>
      <c r="V156" s="14" t="n">
        <v>46514</v>
      </c>
      <c r="W156">
        <f>MID("申酉戌亥子丑寅卯辰巳午未",MOD(V156,12)+1,1)</f>
        <v/>
      </c>
    </row>
    <row r="157">
      <c r="A157">
        <f>INDEX('4_六十干支'!$B$5:$B$64,MOD(T157-1924,60)+1)</f>
        <v/>
      </c>
      <c r="B157">
        <f>RIGHT(A157,1)</f>
        <v/>
      </c>
      <c r="C157">
        <f>LEFT(A157,1)</f>
        <v/>
      </c>
      <c r="D157">
        <f>MID("申酉戌亥子丑寅卯辰巳午未",MOD(T157,12)+1,1)</f>
        <v/>
      </c>
      <c r="E157">
        <f>CHOOSE(MOD(T157,12)+1,"申","酉","戌","亥","子","丑","寅","卯","辰","巳","午","未")</f>
        <v/>
      </c>
      <c r="F157">
        <f>MID("子丑寅卯辰巳午未申酉戌亥",MOD(T157-4,12)+1,1)</f>
        <v/>
      </c>
      <c r="G157">
        <f>CHOOSE(MOD(T157-3,12),"子","丑","寅","卯","辰","巳","午","未","申","酉","戌","亥")</f>
        <v/>
      </c>
      <c r="H157">
        <f>CHOOSE(MOD(T157,12),"申","酉","戌","亥","子","丑","寅","卯","辰","巳","午","未")</f>
        <v/>
      </c>
      <c r="I157">
        <f>MID("子丑寅卯辰巳午未申酉戌亥",MOD(T157-3,12)+1,1)</f>
        <v/>
      </c>
      <c r="J157">
        <f>MID("子丑寅卯辰巳午未申酉戌亥",MOD(T157-4,12),1)</f>
        <v/>
      </c>
      <c r="K157">
        <f>MID("申酉戌亥子丑寅卯辰巳午未",MOD(YEAR(T157),12)+1,1)</f>
        <v/>
      </c>
      <c r="L157" t="inlineStr">
        <is>
          <t>-</t>
        </is>
      </c>
      <c r="M157" t="inlineStr">
        <is>
          <t>-</t>
        </is>
      </c>
      <c r="N157" t="inlineStr">
        <is>
          <t>-</t>
        </is>
      </c>
      <c r="O157">
        <f>MID("甲乙丙丁戊己庚辛壬癸",MOD(T157-4,10)+1,1)</f>
        <v/>
      </c>
      <c r="P157">
        <f>MID("庚辛壬癸甲乙丙丁戊己",MOD(T157,10)+1,1)</f>
        <v/>
      </c>
      <c r="Q157">
        <f>MID("甲乙丙丁戊己庚辛壬癸",MOD(T157-3,10)+1,1)</f>
        <v/>
      </c>
      <c r="R157">
        <f>CHOOSE(MOD(T157-3,10),"甲","乙","丙","丁","戊","己","庚","辛","壬","癸")</f>
        <v/>
      </c>
      <c r="S157">
        <f>MID("甲乙丙丁戊己庚辛壬癸",MOD(T157-4,10)+1,1)&amp;MID("子丑寅卯辰巳午未申酉戌亥",MOD(T157-4,12)+1,1)</f>
        <v/>
      </c>
      <c r="T157" t="n">
        <v>2027</v>
      </c>
      <c r="U157">
        <f>W157="未"</f>
        <v/>
      </c>
      <c r="V157" s="14" t="n">
        <v>46515</v>
      </c>
      <c r="W157">
        <f>MID("申酉戌亥子丑寅卯辰巳午未",MOD(V157,12)+1,1)</f>
        <v/>
      </c>
    </row>
    <row r="158">
      <c r="A158">
        <f>INDEX('4_六十干支'!$B$5:$B$64,MOD(T158-1924,60)+1)</f>
        <v/>
      </c>
      <c r="B158">
        <f>RIGHT(A158,1)</f>
        <v/>
      </c>
      <c r="C158">
        <f>LEFT(A158,1)</f>
        <v/>
      </c>
      <c r="D158">
        <f>MID("申酉戌亥子丑寅卯辰巳午未",MOD(T158,12)+1,1)</f>
        <v/>
      </c>
      <c r="E158">
        <f>CHOOSE(MOD(T158,12)+1,"申","酉","戌","亥","子","丑","寅","卯","辰","巳","午","未")</f>
        <v/>
      </c>
      <c r="F158">
        <f>MID("子丑寅卯辰巳午未申酉戌亥",MOD(T158-4,12)+1,1)</f>
        <v/>
      </c>
      <c r="G158">
        <f>CHOOSE(MOD(T158-3,12),"子","丑","寅","卯","辰","巳","午","未","申","酉","戌","亥")</f>
        <v/>
      </c>
      <c r="H158">
        <f>CHOOSE(MOD(T158,12),"申","酉","戌","亥","子","丑","寅","卯","辰","巳","午","未")</f>
        <v/>
      </c>
      <c r="I158">
        <f>MID("子丑寅卯辰巳午未申酉戌亥",MOD(T158-3,12)+1,1)</f>
        <v/>
      </c>
      <c r="J158">
        <f>MID("子丑寅卯辰巳午未申酉戌亥",MOD(T158-4,12),1)</f>
        <v/>
      </c>
      <c r="K158">
        <f>MID("申酉戌亥子丑寅卯辰巳午未",MOD(YEAR(T158),12)+1,1)</f>
        <v/>
      </c>
      <c r="L158" t="inlineStr">
        <is>
          <t>-</t>
        </is>
      </c>
      <c r="M158" t="inlineStr">
        <is>
          <t>-</t>
        </is>
      </c>
      <c r="N158" t="inlineStr">
        <is>
          <t>-</t>
        </is>
      </c>
      <c r="O158">
        <f>MID("甲乙丙丁戊己庚辛壬癸",MOD(T158-4,10)+1,1)</f>
        <v/>
      </c>
      <c r="P158">
        <f>MID("庚辛壬癸甲乙丙丁戊己",MOD(T158,10)+1,1)</f>
        <v/>
      </c>
      <c r="Q158">
        <f>MID("甲乙丙丁戊己庚辛壬癸",MOD(T158-3,10)+1,1)</f>
        <v/>
      </c>
      <c r="R158">
        <f>CHOOSE(MOD(T158-3,10),"甲","乙","丙","丁","戊","己","庚","辛","壬","癸")</f>
        <v/>
      </c>
      <c r="S158">
        <f>MID("甲乙丙丁戊己庚辛壬癸",MOD(T158-4,10)+1,1)&amp;MID("子丑寅卯辰巳午未申酉戌亥",MOD(T158-4,12)+1,1)</f>
        <v/>
      </c>
      <c r="T158" t="n">
        <v>2028</v>
      </c>
      <c r="U158">
        <f>W158="未"</f>
        <v/>
      </c>
      <c r="V158" s="14" t="n">
        <v>46516</v>
      </c>
      <c r="W158">
        <f>MID("申酉戌亥子丑寅卯辰巳午未",MOD(V158,12)+1,1)</f>
        <v/>
      </c>
    </row>
    <row r="159">
      <c r="A159">
        <f>INDEX('4_六十干支'!$B$5:$B$64,MOD(T159-1924,60)+1)</f>
        <v/>
      </c>
      <c r="B159">
        <f>RIGHT(A159,1)</f>
        <v/>
      </c>
      <c r="C159">
        <f>LEFT(A159,1)</f>
        <v/>
      </c>
      <c r="D159">
        <f>MID("申酉戌亥子丑寅卯辰巳午未",MOD(T159,12)+1,1)</f>
        <v/>
      </c>
      <c r="E159">
        <f>CHOOSE(MOD(T159,12)+1,"申","酉","戌","亥","子","丑","寅","卯","辰","巳","午","未")</f>
        <v/>
      </c>
      <c r="F159">
        <f>MID("子丑寅卯辰巳午未申酉戌亥",MOD(T159-4,12)+1,1)</f>
        <v/>
      </c>
      <c r="G159">
        <f>CHOOSE(MOD(T159-3,12),"子","丑","寅","卯","辰","巳","午","未","申","酉","戌","亥")</f>
        <v/>
      </c>
      <c r="H159">
        <f>CHOOSE(MOD(T159,12),"申","酉","戌","亥","子","丑","寅","卯","辰","巳","午","未")</f>
        <v/>
      </c>
      <c r="I159">
        <f>MID("子丑寅卯辰巳午未申酉戌亥",MOD(T159-3,12)+1,1)</f>
        <v/>
      </c>
      <c r="J159">
        <f>MID("子丑寅卯辰巳午未申酉戌亥",MOD(T159-4,12),1)</f>
        <v/>
      </c>
      <c r="K159">
        <f>MID("申酉戌亥子丑寅卯辰巳午未",MOD(YEAR(T159),12)+1,1)</f>
        <v/>
      </c>
      <c r="L159" t="inlineStr">
        <is>
          <t>-</t>
        </is>
      </c>
      <c r="M159" t="inlineStr">
        <is>
          <t>-</t>
        </is>
      </c>
      <c r="N159" t="inlineStr">
        <is>
          <t>-</t>
        </is>
      </c>
      <c r="O159">
        <f>MID("甲乙丙丁戊己庚辛壬癸",MOD(T159-4,10)+1,1)</f>
        <v/>
      </c>
      <c r="P159">
        <f>MID("庚辛壬癸甲乙丙丁戊己",MOD(T159,10)+1,1)</f>
        <v/>
      </c>
      <c r="Q159">
        <f>MID("甲乙丙丁戊己庚辛壬癸",MOD(T159-3,10)+1,1)</f>
        <v/>
      </c>
      <c r="R159">
        <f>CHOOSE(MOD(T159-3,10),"甲","乙","丙","丁","戊","己","庚","辛","壬","癸")</f>
        <v/>
      </c>
      <c r="S159">
        <f>MID("甲乙丙丁戊己庚辛壬癸",MOD(T159-4,10)+1,1)&amp;MID("子丑寅卯辰巳午未申酉戌亥",MOD(T159-4,12)+1,1)</f>
        <v/>
      </c>
      <c r="T159" t="n">
        <v>2029</v>
      </c>
      <c r="U159">
        <f>W159="未"</f>
        <v/>
      </c>
      <c r="V159" s="14" t="n">
        <v>46517</v>
      </c>
      <c r="W159">
        <f>MID("申酉戌亥子丑寅卯辰巳午未",MOD(V159,12)+1,1)</f>
        <v/>
      </c>
    </row>
    <row r="160">
      <c r="A160">
        <f>INDEX('4_六十干支'!$B$5:$B$64,MOD(T160-1924,60)+1)</f>
        <v/>
      </c>
      <c r="B160">
        <f>RIGHT(A160,1)</f>
        <v/>
      </c>
      <c r="C160">
        <f>LEFT(A160,1)</f>
        <v/>
      </c>
      <c r="D160">
        <f>MID("申酉戌亥子丑寅卯辰巳午未",MOD(T160,12)+1,1)</f>
        <v/>
      </c>
      <c r="E160">
        <f>CHOOSE(MOD(T160,12)+1,"申","酉","戌","亥","子","丑","寅","卯","辰","巳","午","未")</f>
        <v/>
      </c>
      <c r="F160">
        <f>MID("子丑寅卯辰巳午未申酉戌亥",MOD(T160-4,12)+1,1)</f>
        <v/>
      </c>
      <c r="G160">
        <f>CHOOSE(MOD(T160-3,12),"子","丑","寅","卯","辰","巳","午","未","申","酉","戌","亥")</f>
        <v/>
      </c>
      <c r="H160">
        <f>CHOOSE(MOD(T160,12),"申","酉","戌","亥","子","丑","寅","卯","辰","巳","午","未")</f>
        <v/>
      </c>
      <c r="I160">
        <f>MID("子丑寅卯辰巳午未申酉戌亥",MOD(T160-3,12)+1,1)</f>
        <v/>
      </c>
      <c r="J160">
        <f>MID("子丑寅卯辰巳午未申酉戌亥",MOD(T160-4,12),1)</f>
        <v/>
      </c>
      <c r="K160">
        <f>MID("申酉戌亥子丑寅卯辰巳午未",MOD(YEAR(T160),12)+1,1)</f>
        <v/>
      </c>
      <c r="L160" t="inlineStr">
        <is>
          <t>-</t>
        </is>
      </c>
      <c r="M160" t="inlineStr">
        <is>
          <t>-</t>
        </is>
      </c>
      <c r="N160" t="inlineStr">
        <is>
          <t>-</t>
        </is>
      </c>
      <c r="O160">
        <f>MID("甲乙丙丁戊己庚辛壬癸",MOD(T160-4,10)+1,1)</f>
        <v/>
      </c>
      <c r="P160">
        <f>MID("庚辛壬癸甲乙丙丁戊己",MOD(T160,10)+1,1)</f>
        <v/>
      </c>
      <c r="Q160">
        <f>MID("甲乙丙丁戊己庚辛壬癸",MOD(T160-3,10)+1,1)</f>
        <v/>
      </c>
      <c r="R160">
        <f>CHOOSE(MOD(T160-3,10),"甲","乙","丙","丁","戊","己","庚","辛","壬","癸")</f>
        <v/>
      </c>
      <c r="S160">
        <f>MID("甲乙丙丁戊己庚辛壬癸",MOD(T160-4,10)+1,1)&amp;MID("子丑寅卯辰巳午未申酉戌亥",MOD(T160-4,12)+1,1)</f>
        <v/>
      </c>
      <c r="T160" t="n">
        <v>2030</v>
      </c>
      <c r="U160">
        <f>W160="未"</f>
        <v/>
      </c>
      <c r="V160" s="14" t="n">
        <v>46518</v>
      </c>
      <c r="W160">
        <f>MID("申酉戌亥子丑寅卯辰巳午未",MOD(V160,12)+1,1)</f>
        <v/>
      </c>
    </row>
    <row r="161">
      <c r="A161">
        <f>INDEX('4_六十干支'!$B$5:$B$64,MOD(T161-1924,60)+1)</f>
        <v/>
      </c>
      <c r="B161">
        <f>RIGHT(A161,1)</f>
        <v/>
      </c>
      <c r="C161">
        <f>LEFT(A161,1)</f>
        <v/>
      </c>
      <c r="D161">
        <f>MID("申酉戌亥子丑寅卯辰巳午未",MOD(T161,12)+1,1)</f>
        <v/>
      </c>
      <c r="E161">
        <f>CHOOSE(MOD(T161,12)+1,"申","酉","戌","亥","子","丑","寅","卯","辰","巳","午","未")</f>
        <v/>
      </c>
      <c r="F161">
        <f>MID("子丑寅卯辰巳午未申酉戌亥",MOD(T161-4,12)+1,1)</f>
        <v/>
      </c>
      <c r="G161">
        <f>CHOOSE(MOD(T161-3,12),"子","丑","寅","卯","辰","巳","午","未","申","酉","戌","亥")</f>
        <v/>
      </c>
      <c r="H161">
        <f>CHOOSE(MOD(T161,12),"申","酉","戌","亥","子","丑","寅","卯","辰","巳","午","未")</f>
        <v/>
      </c>
      <c r="I161">
        <f>MID("子丑寅卯辰巳午未申酉戌亥",MOD(T161-3,12)+1,1)</f>
        <v/>
      </c>
      <c r="J161">
        <f>MID("子丑寅卯辰巳午未申酉戌亥",MOD(T161-4,12),1)</f>
        <v/>
      </c>
      <c r="K161">
        <f>MID("申酉戌亥子丑寅卯辰巳午未",MOD(YEAR(T161),12)+1,1)</f>
        <v/>
      </c>
      <c r="L161" t="inlineStr">
        <is>
          <t>-</t>
        </is>
      </c>
      <c r="M161" t="inlineStr">
        <is>
          <t>-</t>
        </is>
      </c>
      <c r="N161" t="inlineStr">
        <is>
          <t>-</t>
        </is>
      </c>
      <c r="O161">
        <f>MID("甲乙丙丁戊己庚辛壬癸",MOD(T161-4,10)+1,1)</f>
        <v/>
      </c>
      <c r="P161">
        <f>MID("庚辛壬癸甲乙丙丁戊己",MOD(T161,10)+1,1)</f>
        <v/>
      </c>
      <c r="Q161">
        <f>MID("甲乙丙丁戊己庚辛壬癸",MOD(T161-3,10)+1,1)</f>
        <v/>
      </c>
      <c r="R161">
        <f>CHOOSE(MOD(T161-3,10),"甲","乙","丙","丁","戊","己","庚","辛","壬","癸")</f>
        <v/>
      </c>
      <c r="S161">
        <f>MID("甲乙丙丁戊己庚辛壬癸",MOD(T161-4,10)+1,1)&amp;MID("子丑寅卯辰巳午未申酉戌亥",MOD(T161-4,12)+1,1)</f>
        <v/>
      </c>
      <c r="T161" t="n">
        <v>2031</v>
      </c>
      <c r="U161">
        <f>W161="未"</f>
        <v/>
      </c>
      <c r="V161" s="14" t="n">
        <v>46519</v>
      </c>
      <c r="W161">
        <f>MID("申酉戌亥子丑寅卯辰巳午未",MOD(V161,12)+1,1)</f>
        <v/>
      </c>
    </row>
    <row r="162">
      <c r="A162">
        <f>INDEX('4_六十干支'!$B$5:$B$64,MOD(T162-1924,60)+1)</f>
        <v/>
      </c>
      <c r="B162">
        <f>RIGHT(A162,1)</f>
        <v/>
      </c>
      <c r="C162">
        <f>LEFT(A162,1)</f>
        <v/>
      </c>
      <c r="D162">
        <f>MID("申酉戌亥子丑寅卯辰巳午未",MOD(T162,12)+1,1)</f>
        <v/>
      </c>
      <c r="E162">
        <f>CHOOSE(MOD(T162,12)+1,"申","酉","戌","亥","子","丑","寅","卯","辰","巳","午","未")</f>
        <v/>
      </c>
      <c r="F162">
        <f>MID("子丑寅卯辰巳午未申酉戌亥",MOD(T162-4,12)+1,1)</f>
        <v/>
      </c>
      <c r="G162">
        <f>CHOOSE(MOD(T162-3,12),"子","丑","寅","卯","辰","巳","午","未","申","酉","戌","亥")</f>
        <v/>
      </c>
      <c r="H162">
        <f>CHOOSE(MOD(T162,12),"申","酉","戌","亥","子","丑","寅","卯","辰","巳","午","未")</f>
        <v/>
      </c>
      <c r="I162">
        <f>MID("子丑寅卯辰巳午未申酉戌亥",MOD(T162-3,12)+1,1)</f>
        <v/>
      </c>
      <c r="J162">
        <f>MID("子丑寅卯辰巳午未申酉戌亥",MOD(T162-4,12),1)</f>
        <v/>
      </c>
      <c r="K162">
        <f>MID("申酉戌亥子丑寅卯辰巳午未",MOD(YEAR(T162),12)+1,1)</f>
        <v/>
      </c>
      <c r="L162" t="inlineStr">
        <is>
          <t>-</t>
        </is>
      </c>
      <c r="M162" t="inlineStr">
        <is>
          <t>-</t>
        </is>
      </c>
      <c r="N162" t="inlineStr">
        <is>
          <t>-</t>
        </is>
      </c>
      <c r="O162">
        <f>MID("甲乙丙丁戊己庚辛壬癸",MOD(T162-4,10)+1,1)</f>
        <v/>
      </c>
      <c r="P162">
        <f>MID("庚辛壬癸甲乙丙丁戊己",MOD(T162,10)+1,1)</f>
        <v/>
      </c>
      <c r="Q162">
        <f>MID("甲乙丙丁戊己庚辛壬癸",MOD(T162-3,10)+1,1)</f>
        <v/>
      </c>
      <c r="R162">
        <f>CHOOSE(MOD(T162-3,10),"甲","乙","丙","丁","戊","己","庚","辛","壬","癸")</f>
        <v/>
      </c>
      <c r="S162">
        <f>MID("甲乙丙丁戊己庚辛壬癸",MOD(T162-4,10)+1,1)&amp;MID("子丑寅卯辰巳午未申酉戌亥",MOD(T162-4,12)+1,1)</f>
        <v/>
      </c>
      <c r="T162" t="n">
        <v>2032</v>
      </c>
      <c r="U162">
        <f>W162="未"</f>
        <v/>
      </c>
      <c r="V162" s="14" t="n">
        <v>46520</v>
      </c>
      <c r="W162">
        <f>MID("申酉戌亥子丑寅卯辰巳午未",MOD(V162,12)+1,1)</f>
        <v/>
      </c>
    </row>
    <row r="163">
      <c r="A163">
        <f>INDEX('4_六十干支'!$B$5:$B$64,MOD(T163-1924,60)+1)</f>
        <v/>
      </c>
      <c r="B163">
        <f>RIGHT(A163,1)</f>
        <v/>
      </c>
      <c r="C163">
        <f>LEFT(A163,1)</f>
        <v/>
      </c>
      <c r="D163">
        <f>MID("申酉戌亥子丑寅卯辰巳午未",MOD(T163,12)+1,1)</f>
        <v/>
      </c>
      <c r="E163">
        <f>CHOOSE(MOD(T163,12)+1,"申","酉","戌","亥","子","丑","寅","卯","辰","巳","午","未")</f>
        <v/>
      </c>
      <c r="F163">
        <f>MID("子丑寅卯辰巳午未申酉戌亥",MOD(T163-4,12)+1,1)</f>
        <v/>
      </c>
      <c r="G163">
        <f>CHOOSE(MOD(T163-3,12),"子","丑","寅","卯","辰","巳","午","未","申","酉","戌","亥")</f>
        <v/>
      </c>
      <c r="H163">
        <f>CHOOSE(MOD(T163,12),"申","酉","戌","亥","子","丑","寅","卯","辰","巳","午","未")</f>
        <v/>
      </c>
      <c r="I163">
        <f>MID("子丑寅卯辰巳午未申酉戌亥",MOD(T163-3,12)+1,1)</f>
        <v/>
      </c>
      <c r="J163">
        <f>MID("子丑寅卯辰巳午未申酉戌亥",MOD(T163-4,12),1)</f>
        <v/>
      </c>
      <c r="K163">
        <f>MID("申酉戌亥子丑寅卯辰巳午未",MOD(YEAR(T163),12)+1,1)</f>
        <v/>
      </c>
      <c r="L163" t="inlineStr">
        <is>
          <t>-</t>
        </is>
      </c>
      <c r="M163" t="inlineStr">
        <is>
          <t>-</t>
        </is>
      </c>
      <c r="N163" t="inlineStr">
        <is>
          <t>-</t>
        </is>
      </c>
      <c r="O163">
        <f>MID("甲乙丙丁戊己庚辛壬癸",MOD(T163-4,10)+1,1)</f>
        <v/>
      </c>
      <c r="P163">
        <f>MID("庚辛壬癸甲乙丙丁戊己",MOD(T163,10)+1,1)</f>
        <v/>
      </c>
      <c r="Q163">
        <f>MID("甲乙丙丁戊己庚辛壬癸",MOD(T163-3,10)+1,1)</f>
        <v/>
      </c>
      <c r="R163">
        <f>CHOOSE(MOD(T163-3,10),"甲","乙","丙","丁","戊","己","庚","辛","壬","癸")</f>
        <v/>
      </c>
      <c r="S163">
        <f>MID("甲乙丙丁戊己庚辛壬癸",MOD(T163-4,10)+1,1)&amp;MID("子丑寅卯辰巳午未申酉戌亥",MOD(T163-4,12)+1,1)</f>
        <v/>
      </c>
      <c r="T163" t="n">
        <v>2033</v>
      </c>
      <c r="U163">
        <f>W163="未"</f>
        <v/>
      </c>
      <c r="V163" s="14" t="n">
        <v>46521</v>
      </c>
      <c r="W163">
        <f>MID("申酉戌亥子丑寅卯辰巳午未",MOD(V163,12)+1,1)</f>
        <v/>
      </c>
    </row>
    <row r="164">
      <c r="A164">
        <f>INDEX('4_六十干支'!$B$5:$B$64,MOD(T164-1924,60)+1)</f>
        <v/>
      </c>
      <c r="B164">
        <f>RIGHT(A164,1)</f>
        <v/>
      </c>
      <c r="C164">
        <f>LEFT(A164,1)</f>
        <v/>
      </c>
      <c r="D164">
        <f>MID("申酉戌亥子丑寅卯辰巳午未",MOD(T164,12)+1,1)</f>
        <v/>
      </c>
      <c r="E164">
        <f>CHOOSE(MOD(T164,12)+1,"申","酉","戌","亥","子","丑","寅","卯","辰","巳","午","未")</f>
        <v/>
      </c>
      <c r="F164">
        <f>MID("子丑寅卯辰巳午未申酉戌亥",MOD(T164-4,12)+1,1)</f>
        <v/>
      </c>
      <c r="G164">
        <f>CHOOSE(MOD(T164-3,12),"子","丑","寅","卯","辰","巳","午","未","申","酉","戌","亥")</f>
        <v/>
      </c>
      <c r="H164">
        <f>CHOOSE(MOD(T164,12),"申","酉","戌","亥","子","丑","寅","卯","辰","巳","午","未")</f>
        <v/>
      </c>
      <c r="I164">
        <f>MID("子丑寅卯辰巳午未申酉戌亥",MOD(T164-3,12)+1,1)</f>
        <v/>
      </c>
      <c r="J164">
        <f>MID("子丑寅卯辰巳午未申酉戌亥",MOD(T164-4,12),1)</f>
        <v/>
      </c>
      <c r="K164">
        <f>MID("申酉戌亥子丑寅卯辰巳午未",MOD(YEAR(T164),12)+1,1)</f>
        <v/>
      </c>
      <c r="L164" t="inlineStr">
        <is>
          <t>-</t>
        </is>
      </c>
      <c r="M164" t="inlineStr">
        <is>
          <t>-</t>
        </is>
      </c>
      <c r="N164" t="inlineStr">
        <is>
          <t>-</t>
        </is>
      </c>
      <c r="O164">
        <f>MID("甲乙丙丁戊己庚辛壬癸",MOD(T164-4,10)+1,1)</f>
        <v/>
      </c>
      <c r="P164">
        <f>MID("庚辛壬癸甲乙丙丁戊己",MOD(T164,10)+1,1)</f>
        <v/>
      </c>
      <c r="Q164">
        <f>MID("甲乙丙丁戊己庚辛壬癸",MOD(T164-3,10)+1,1)</f>
        <v/>
      </c>
      <c r="R164">
        <f>CHOOSE(MOD(T164-3,10),"甲","乙","丙","丁","戊","己","庚","辛","壬","癸")</f>
        <v/>
      </c>
      <c r="S164">
        <f>MID("甲乙丙丁戊己庚辛壬癸",MOD(T164-4,10)+1,1)&amp;MID("子丑寅卯辰巳午未申酉戌亥",MOD(T164-4,12)+1,1)</f>
        <v/>
      </c>
      <c r="T164" t="n">
        <v>2034</v>
      </c>
      <c r="U164">
        <f>W164="未"</f>
        <v/>
      </c>
      <c r="V164" s="14" t="n">
        <v>46522</v>
      </c>
      <c r="W164">
        <f>MID("申酉戌亥子丑寅卯辰巳午未",MOD(V164,12)+1,1)</f>
        <v/>
      </c>
    </row>
    <row r="165">
      <c r="A165">
        <f>INDEX('4_六十干支'!$B$5:$B$64,MOD(T165-1924,60)+1)</f>
        <v/>
      </c>
      <c r="B165">
        <f>RIGHT(A165,1)</f>
        <v/>
      </c>
      <c r="C165">
        <f>LEFT(A165,1)</f>
        <v/>
      </c>
      <c r="D165">
        <f>MID("申酉戌亥子丑寅卯辰巳午未",MOD(T165,12)+1,1)</f>
        <v/>
      </c>
      <c r="E165">
        <f>CHOOSE(MOD(T165,12)+1,"申","酉","戌","亥","子","丑","寅","卯","辰","巳","午","未")</f>
        <v/>
      </c>
      <c r="F165">
        <f>MID("子丑寅卯辰巳午未申酉戌亥",MOD(T165-4,12)+1,1)</f>
        <v/>
      </c>
      <c r="G165">
        <f>CHOOSE(MOD(T165-3,12),"子","丑","寅","卯","辰","巳","午","未","申","酉","戌","亥")</f>
        <v/>
      </c>
      <c r="H165">
        <f>CHOOSE(MOD(T165,12),"申","酉","戌","亥","子","丑","寅","卯","辰","巳","午","未")</f>
        <v/>
      </c>
      <c r="I165">
        <f>MID("子丑寅卯辰巳午未申酉戌亥",MOD(T165-3,12)+1,1)</f>
        <v/>
      </c>
      <c r="J165">
        <f>MID("子丑寅卯辰巳午未申酉戌亥",MOD(T165-4,12),1)</f>
        <v/>
      </c>
      <c r="K165">
        <f>MID("申酉戌亥子丑寅卯辰巳午未",MOD(YEAR(T165),12)+1,1)</f>
        <v/>
      </c>
      <c r="L165" t="inlineStr">
        <is>
          <t>-</t>
        </is>
      </c>
      <c r="M165" t="inlineStr">
        <is>
          <t>-</t>
        </is>
      </c>
      <c r="N165" t="inlineStr">
        <is>
          <t>-</t>
        </is>
      </c>
      <c r="O165">
        <f>MID("甲乙丙丁戊己庚辛壬癸",MOD(T165-4,10)+1,1)</f>
        <v/>
      </c>
      <c r="P165">
        <f>MID("庚辛壬癸甲乙丙丁戊己",MOD(T165,10)+1,1)</f>
        <v/>
      </c>
      <c r="Q165">
        <f>MID("甲乙丙丁戊己庚辛壬癸",MOD(T165-3,10)+1,1)</f>
        <v/>
      </c>
      <c r="R165">
        <f>CHOOSE(MOD(T165-3,10),"甲","乙","丙","丁","戊","己","庚","辛","壬","癸")</f>
        <v/>
      </c>
      <c r="S165">
        <f>MID("甲乙丙丁戊己庚辛壬癸",MOD(T165-4,10)+1,1)&amp;MID("子丑寅卯辰巳午未申酉戌亥",MOD(T165-4,12)+1,1)</f>
        <v/>
      </c>
      <c r="T165" t="n">
        <v>2035</v>
      </c>
      <c r="U165">
        <f>W165="未"</f>
        <v/>
      </c>
      <c r="V165" s="14" t="n">
        <v>46523</v>
      </c>
      <c r="W165">
        <f>MID("申酉戌亥子丑寅卯辰巳午未",MOD(V165,12)+1,1)</f>
        <v/>
      </c>
    </row>
    <row r="166">
      <c r="A166">
        <f>INDEX('4_六十干支'!$B$5:$B$64,MOD(T166-1924,60)+1)</f>
        <v/>
      </c>
      <c r="B166">
        <f>RIGHT(A166,1)</f>
        <v/>
      </c>
      <c r="C166">
        <f>LEFT(A166,1)</f>
        <v/>
      </c>
      <c r="D166">
        <f>MID("申酉戌亥子丑寅卯辰巳午未",MOD(T166,12)+1,1)</f>
        <v/>
      </c>
      <c r="E166">
        <f>CHOOSE(MOD(T166,12)+1,"申","酉","戌","亥","子","丑","寅","卯","辰","巳","午","未")</f>
        <v/>
      </c>
      <c r="F166">
        <f>MID("子丑寅卯辰巳午未申酉戌亥",MOD(T166-4,12)+1,1)</f>
        <v/>
      </c>
      <c r="G166">
        <f>CHOOSE(MOD(T166-3,12),"子","丑","寅","卯","辰","巳","午","未","申","酉","戌","亥")</f>
        <v/>
      </c>
      <c r="H166">
        <f>CHOOSE(MOD(T166,12),"申","酉","戌","亥","子","丑","寅","卯","辰","巳","午","未")</f>
        <v/>
      </c>
      <c r="I166">
        <f>MID("子丑寅卯辰巳午未申酉戌亥",MOD(T166-3,12)+1,1)</f>
        <v/>
      </c>
      <c r="J166">
        <f>MID("子丑寅卯辰巳午未申酉戌亥",MOD(T166-4,12),1)</f>
        <v/>
      </c>
      <c r="K166">
        <f>MID("申酉戌亥子丑寅卯辰巳午未",MOD(YEAR(T166),12)+1,1)</f>
        <v/>
      </c>
      <c r="L166" t="inlineStr">
        <is>
          <t>-</t>
        </is>
      </c>
      <c r="M166" t="inlineStr">
        <is>
          <t>-</t>
        </is>
      </c>
      <c r="N166" t="inlineStr">
        <is>
          <t>-</t>
        </is>
      </c>
      <c r="O166">
        <f>MID("甲乙丙丁戊己庚辛壬癸",MOD(T166-4,10)+1,1)</f>
        <v/>
      </c>
      <c r="P166">
        <f>MID("庚辛壬癸甲乙丙丁戊己",MOD(T166,10)+1,1)</f>
        <v/>
      </c>
      <c r="Q166">
        <f>MID("甲乙丙丁戊己庚辛壬癸",MOD(T166-3,10)+1,1)</f>
        <v/>
      </c>
      <c r="R166">
        <f>CHOOSE(MOD(T166-3,10),"甲","乙","丙","丁","戊","己","庚","辛","壬","癸")</f>
        <v/>
      </c>
      <c r="S166">
        <f>MID("甲乙丙丁戊己庚辛壬癸",MOD(T166-4,10)+1,1)&amp;MID("子丑寅卯辰巳午未申酉戌亥",MOD(T166-4,12)+1,1)</f>
        <v/>
      </c>
      <c r="T166" t="n">
        <v>2036</v>
      </c>
      <c r="U166">
        <f>W166="未"</f>
        <v/>
      </c>
      <c r="V166" s="14" t="n">
        <v>46524</v>
      </c>
      <c r="W166">
        <f>MID("申酉戌亥子丑寅卯辰巳午未",MOD(V166,12)+1,1)</f>
        <v/>
      </c>
    </row>
    <row r="167">
      <c r="A167">
        <f>INDEX('4_六十干支'!$B$5:$B$64,MOD(T167-1924,60)+1)</f>
        <v/>
      </c>
      <c r="B167">
        <f>RIGHT(A167,1)</f>
        <v/>
      </c>
      <c r="C167">
        <f>LEFT(A167,1)</f>
        <v/>
      </c>
      <c r="D167">
        <f>MID("申酉戌亥子丑寅卯辰巳午未",MOD(T167,12)+1,1)</f>
        <v/>
      </c>
      <c r="E167">
        <f>CHOOSE(MOD(T167,12)+1,"申","酉","戌","亥","子","丑","寅","卯","辰","巳","午","未")</f>
        <v/>
      </c>
      <c r="F167">
        <f>MID("子丑寅卯辰巳午未申酉戌亥",MOD(T167-4,12)+1,1)</f>
        <v/>
      </c>
      <c r="G167">
        <f>CHOOSE(MOD(T167-3,12),"子","丑","寅","卯","辰","巳","午","未","申","酉","戌","亥")</f>
        <v/>
      </c>
      <c r="H167">
        <f>CHOOSE(MOD(T167,12),"申","酉","戌","亥","子","丑","寅","卯","辰","巳","午","未")</f>
        <v/>
      </c>
      <c r="I167">
        <f>MID("子丑寅卯辰巳午未申酉戌亥",MOD(T167-3,12)+1,1)</f>
        <v/>
      </c>
      <c r="J167">
        <f>MID("子丑寅卯辰巳午未申酉戌亥",MOD(T167-4,12),1)</f>
        <v/>
      </c>
      <c r="K167">
        <f>MID("申酉戌亥子丑寅卯辰巳午未",MOD(YEAR(T167),12)+1,1)</f>
        <v/>
      </c>
      <c r="L167" t="inlineStr">
        <is>
          <t>-</t>
        </is>
      </c>
      <c r="M167" t="inlineStr">
        <is>
          <t>-</t>
        </is>
      </c>
      <c r="N167" t="inlineStr">
        <is>
          <t>-</t>
        </is>
      </c>
      <c r="O167">
        <f>MID("甲乙丙丁戊己庚辛壬癸",MOD(T167-4,10)+1,1)</f>
        <v/>
      </c>
      <c r="P167">
        <f>MID("庚辛壬癸甲乙丙丁戊己",MOD(T167,10)+1,1)</f>
        <v/>
      </c>
      <c r="Q167">
        <f>MID("甲乙丙丁戊己庚辛壬癸",MOD(T167-3,10)+1,1)</f>
        <v/>
      </c>
      <c r="R167">
        <f>CHOOSE(MOD(T167-3,10),"甲","乙","丙","丁","戊","己","庚","辛","壬","癸")</f>
        <v/>
      </c>
      <c r="S167">
        <f>MID("甲乙丙丁戊己庚辛壬癸",MOD(T167-4,10)+1,1)&amp;MID("子丑寅卯辰巳午未申酉戌亥",MOD(T167-4,12)+1,1)</f>
        <v/>
      </c>
      <c r="T167" t="n">
        <v>2037</v>
      </c>
      <c r="U167">
        <f>W167="未"</f>
        <v/>
      </c>
      <c r="V167" s="14" t="n">
        <v>46525</v>
      </c>
      <c r="W167">
        <f>MID("申酉戌亥子丑寅卯辰巳午未",MOD(V167,12)+1,1)</f>
        <v/>
      </c>
    </row>
    <row r="168">
      <c r="A168">
        <f>INDEX('4_六十干支'!$B$5:$B$64,MOD(T168-1924,60)+1)</f>
        <v/>
      </c>
      <c r="B168">
        <f>RIGHT(A168,1)</f>
        <v/>
      </c>
      <c r="C168">
        <f>LEFT(A168,1)</f>
        <v/>
      </c>
      <c r="D168">
        <f>MID("申酉戌亥子丑寅卯辰巳午未",MOD(T168,12)+1,1)</f>
        <v/>
      </c>
      <c r="E168">
        <f>CHOOSE(MOD(T168,12)+1,"申","酉","戌","亥","子","丑","寅","卯","辰","巳","午","未")</f>
        <v/>
      </c>
      <c r="F168">
        <f>MID("子丑寅卯辰巳午未申酉戌亥",MOD(T168-4,12)+1,1)</f>
        <v/>
      </c>
      <c r="G168">
        <f>CHOOSE(MOD(T168-3,12),"子","丑","寅","卯","辰","巳","午","未","申","酉","戌","亥")</f>
        <v/>
      </c>
      <c r="H168">
        <f>CHOOSE(MOD(T168,12),"申","酉","戌","亥","子","丑","寅","卯","辰","巳","午","未")</f>
        <v/>
      </c>
      <c r="I168">
        <f>MID("子丑寅卯辰巳午未申酉戌亥",MOD(T168-3,12)+1,1)</f>
        <v/>
      </c>
      <c r="J168">
        <f>MID("子丑寅卯辰巳午未申酉戌亥",MOD(T168-4,12),1)</f>
        <v/>
      </c>
      <c r="K168">
        <f>MID("申酉戌亥子丑寅卯辰巳午未",MOD(YEAR(T168),12)+1,1)</f>
        <v/>
      </c>
      <c r="L168" t="inlineStr">
        <is>
          <t>-</t>
        </is>
      </c>
      <c r="M168" t="inlineStr">
        <is>
          <t>-</t>
        </is>
      </c>
      <c r="N168" t="inlineStr">
        <is>
          <t>-</t>
        </is>
      </c>
      <c r="O168">
        <f>MID("甲乙丙丁戊己庚辛壬癸",MOD(T168-4,10)+1,1)</f>
        <v/>
      </c>
      <c r="P168">
        <f>MID("庚辛壬癸甲乙丙丁戊己",MOD(T168,10)+1,1)</f>
        <v/>
      </c>
      <c r="Q168">
        <f>MID("甲乙丙丁戊己庚辛壬癸",MOD(T168-3,10)+1,1)</f>
        <v/>
      </c>
      <c r="R168">
        <f>CHOOSE(MOD(T168-3,10),"甲","乙","丙","丁","戊","己","庚","辛","壬","癸")</f>
        <v/>
      </c>
      <c r="S168">
        <f>MID("甲乙丙丁戊己庚辛壬癸",MOD(T168-4,10)+1,1)&amp;MID("子丑寅卯辰巳午未申酉戌亥",MOD(T168-4,12)+1,1)</f>
        <v/>
      </c>
      <c r="T168" t="n">
        <v>2038</v>
      </c>
      <c r="U168">
        <f>W168="未"</f>
        <v/>
      </c>
      <c r="V168" s="14" t="n">
        <v>46526</v>
      </c>
      <c r="W168">
        <f>MID("申酉戌亥子丑寅卯辰巳午未",MOD(V168,12)+1,1)</f>
        <v/>
      </c>
    </row>
    <row r="169">
      <c r="A169">
        <f>INDEX('4_六十干支'!$B$5:$B$64,MOD(T169-1924,60)+1)</f>
        <v/>
      </c>
      <c r="B169">
        <f>RIGHT(A169,1)</f>
        <v/>
      </c>
      <c r="C169">
        <f>LEFT(A169,1)</f>
        <v/>
      </c>
      <c r="D169">
        <f>MID("申酉戌亥子丑寅卯辰巳午未",MOD(T169,12)+1,1)</f>
        <v/>
      </c>
      <c r="E169">
        <f>CHOOSE(MOD(T169,12)+1,"申","酉","戌","亥","子","丑","寅","卯","辰","巳","午","未")</f>
        <v/>
      </c>
      <c r="F169">
        <f>MID("子丑寅卯辰巳午未申酉戌亥",MOD(T169-4,12)+1,1)</f>
        <v/>
      </c>
      <c r="G169">
        <f>CHOOSE(MOD(T169-3,12),"子","丑","寅","卯","辰","巳","午","未","申","酉","戌","亥")</f>
        <v/>
      </c>
      <c r="H169">
        <f>CHOOSE(MOD(T169,12),"申","酉","戌","亥","子","丑","寅","卯","辰","巳","午","未")</f>
        <v/>
      </c>
      <c r="I169">
        <f>MID("子丑寅卯辰巳午未申酉戌亥",MOD(T169-3,12)+1,1)</f>
        <v/>
      </c>
      <c r="J169">
        <f>MID("子丑寅卯辰巳午未申酉戌亥",MOD(T169-4,12),1)</f>
        <v/>
      </c>
      <c r="K169">
        <f>MID("申酉戌亥子丑寅卯辰巳午未",MOD(YEAR(T169),12)+1,1)</f>
        <v/>
      </c>
      <c r="L169" t="inlineStr">
        <is>
          <t>-</t>
        </is>
      </c>
      <c r="M169" t="inlineStr">
        <is>
          <t>-</t>
        </is>
      </c>
      <c r="N169" t="inlineStr">
        <is>
          <t>-</t>
        </is>
      </c>
      <c r="O169">
        <f>MID("甲乙丙丁戊己庚辛壬癸",MOD(T169-4,10)+1,1)</f>
        <v/>
      </c>
      <c r="P169">
        <f>MID("庚辛壬癸甲乙丙丁戊己",MOD(T169,10)+1,1)</f>
        <v/>
      </c>
      <c r="Q169">
        <f>MID("甲乙丙丁戊己庚辛壬癸",MOD(T169-3,10)+1,1)</f>
        <v/>
      </c>
      <c r="R169">
        <f>CHOOSE(MOD(T169-3,10),"甲","乙","丙","丁","戊","己","庚","辛","壬","癸")</f>
        <v/>
      </c>
      <c r="S169">
        <f>MID("甲乙丙丁戊己庚辛壬癸",MOD(T169-4,10)+1,1)&amp;MID("子丑寅卯辰巳午未申酉戌亥",MOD(T169-4,12)+1,1)</f>
        <v/>
      </c>
      <c r="T169" t="n">
        <v>2039</v>
      </c>
      <c r="U169">
        <f>W169="未"</f>
        <v/>
      </c>
      <c r="V169" s="14" t="n">
        <v>46527</v>
      </c>
      <c r="W169">
        <f>MID("申酉戌亥子丑寅卯辰巳午未",MOD(V169,12)+1,1)</f>
        <v/>
      </c>
    </row>
    <row r="170">
      <c r="A170">
        <f>INDEX('4_六十干支'!$B$5:$B$64,MOD(T170-1924,60)+1)</f>
        <v/>
      </c>
      <c r="B170">
        <f>RIGHT(A170,1)</f>
        <v/>
      </c>
      <c r="C170">
        <f>LEFT(A170,1)</f>
        <v/>
      </c>
      <c r="D170">
        <f>MID("申酉戌亥子丑寅卯辰巳午未",MOD(T170,12)+1,1)</f>
        <v/>
      </c>
      <c r="E170">
        <f>CHOOSE(MOD(T170,12)+1,"申","酉","戌","亥","子","丑","寅","卯","辰","巳","午","未")</f>
        <v/>
      </c>
      <c r="F170">
        <f>MID("子丑寅卯辰巳午未申酉戌亥",MOD(T170-4,12)+1,1)</f>
        <v/>
      </c>
      <c r="G170">
        <f>CHOOSE(MOD(T170-3,12),"子","丑","寅","卯","辰","巳","午","未","申","酉","戌","亥")</f>
        <v/>
      </c>
      <c r="H170">
        <f>CHOOSE(MOD(T170,12),"申","酉","戌","亥","子","丑","寅","卯","辰","巳","午","未")</f>
        <v/>
      </c>
      <c r="I170">
        <f>MID("子丑寅卯辰巳午未申酉戌亥",MOD(T170-3,12)+1,1)</f>
        <v/>
      </c>
      <c r="J170">
        <f>MID("子丑寅卯辰巳午未申酉戌亥",MOD(T170-4,12),1)</f>
        <v/>
      </c>
      <c r="K170">
        <f>MID("申酉戌亥子丑寅卯辰巳午未",MOD(YEAR(T170),12)+1,1)</f>
        <v/>
      </c>
      <c r="L170" t="inlineStr">
        <is>
          <t>-</t>
        </is>
      </c>
      <c r="M170" t="inlineStr">
        <is>
          <t>-</t>
        </is>
      </c>
      <c r="N170" t="inlineStr">
        <is>
          <t>-</t>
        </is>
      </c>
      <c r="O170">
        <f>MID("甲乙丙丁戊己庚辛壬癸",MOD(T170-4,10)+1,1)</f>
        <v/>
      </c>
      <c r="P170">
        <f>MID("庚辛壬癸甲乙丙丁戊己",MOD(T170,10)+1,1)</f>
        <v/>
      </c>
      <c r="Q170">
        <f>MID("甲乙丙丁戊己庚辛壬癸",MOD(T170-3,10)+1,1)</f>
        <v/>
      </c>
      <c r="R170">
        <f>CHOOSE(MOD(T170-3,10),"甲","乙","丙","丁","戊","己","庚","辛","壬","癸")</f>
        <v/>
      </c>
      <c r="S170">
        <f>MID("甲乙丙丁戊己庚辛壬癸",MOD(T170-4,10)+1,1)&amp;MID("子丑寅卯辰巳午未申酉戌亥",MOD(T170-4,12)+1,1)</f>
        <v/>
      </c>
      <c r="T170" t="n">
        <v>2040</v>
      </c>
      <c r="U170">
        <f>W170="未"</f>
        <v/>
      </c>
      <c r="V170" s="14" t="n">
        <v>46528</v>
      </c>
      <c r="W170">
        <f>MID("申酉戌亥子丑寅卯辰巳午未",MOD(V170,12)+1,1)</f>
        <v/>
      </c>
    </row>
    <row r="171">
      <c r="A171">
        <f>INDEX('4_六十干支'!$B$5:$B$64,MOD(T171-1924,60)+1)</f>
        <v/>
      </c>
      <c r="B171">
        <f>RIGHT(A171,1)</f>
        <v/>
      </c>
      <c r="C171">
        <f>LEFT(A171,1)</f>
        <v/>
      </c>
      <c r="D171">
        <f>MID("申酉戌亥子丑寅卯辰巳午未",MOD(T171,12)+1,1)</f>
        <v/>
      </c>
      <c r="E171">
        <f>CHOOSE(MOD(T171,12)+1,"申","酉","戌","亥","子","丑","寅","卯","辰","巳","午","未")</f>
        <v/>
      </c>
      <c r="F171">
        <f>MID("子丑寅卯辰巳午未申酉戌亥",MOD(T171-4,12)+1,1)</f>
        <v/>
      </c>
      <c r="G171">
        <f>CHOOSE(MOD(T171-3,12),"子","丑","寅","卯","辰","巳","午","未","申","酉","戌","亥")</f>
        <v/>
      </c>
      <c r="H171">
        <f>CHOOSE(MOD(T171,12),"申","酉","戌","亥","子","丑","寅","卯","辰","巳","午","未")</f>
        <v/>
      </c>
      <c r="I171">
        <f>MID("子丑寅卯辰巳午未申酉戌亥",MOD(T171-3,12)+1,1)</f>
        <v/>
      </c>
      <c r="J171">
        <f>MID("子丑寅卯辰巳午未申酉戌亥",MOD(T171-4,12),1)</f>
        <v/>
      </c>
      <c r="K171">
        <f>MID("申酉戌亥子丑寅卯辰巳午未",MOD(YEAR(T171),12)+1,1)</f>
        <v/>
      </c>
      <c r="L171" t="inlineStr">
        <is>
          <t>-</t>
        </is>
      </c>
      <c r="M171" t="inlineStr">
        <is>
          <t>-</t>
        </is>
      </c>
      <c r="N171" t="inlineStr">
        <is>
          <t>-</t>
        </is>
      </c>
      <c r="O171">
        <f>MID("甲乙丙丁戊己庚辛壬癸",MOD(T171-4,10)+1,1)</f>
        <v/>
      </c>
      <c r="P171">
        <f>MID("庚辛壬癸甲乙丙丁戊己",MOD(T171,10)+1,1)</f>
        <v/>
      </c>
      <c r="Q171">
        <f>MID("甲乙丙丁戊己庚辛壬癸",MOD(T171-3,10)+1,1)</f>
        <v/>
      </c>
      <c r="R171">
        <f>CHOOSE(MOD(T171-3,10),"甲","乙","丙","丁","戊","己","庚","辛","壬","癸")</f>
        <v/>
      </c>
      <c r="S171">
        <f>MID("甲乙丙丁戊己庚辛壬癸",MOD(T171-4,10)+1,1)&amp;MID("子丑寅卯辰巳午未申酉戌亥",MOD(T171-4,12)+1,1)</f>
        <v/>
      </c>
      <c r="T171" t="n">
        <v>2041</v>
      </c>
      <c r="U171">
        <f>W171="未"</f>
        <v/>
      </c>
      <c r="V171" s="14" t="n">
        <v>46529</v>
      </c>
      <c r="W171">
        <f>MID("申酉戌亥子丑寅卯辰巳午未",MOD(V171,12)+1,1)</f>
        <v/>
      </c>
    </row>
    <row r="172">
      <c r="A172">
        <f>INDEX('4_六十干支'!$B$5:$B$64,MOD(T172-1924,60)+1)</f>
        <v/>
      </c>
      <c r="B172">
        <f>RIGHT(A172,1)</f>
        <v/>
      </c>
      <c r="C172">
        <f>LEFT(A172,1)</f>
        <v/>
      </c>
      <c r="D172">
        <f>MID("申酉戌亥子丑寅卯辰巳午未",MOD(T172,12)+1,1)</f>
        <v/>
      </c>
      <c r="E172">
        <f>CHOOSE(MOD(T172,12)+1,"申","酉","戌","亥","子","丑","寅","卯","辰","巳","午","未")</f>
        <v/>
      </c>
      <c r="F172">
        <f>MID("子丑寅卯辰巳午未申酉戌亥",MOD(T172-4,12)+1,1)</f>
        <v/>
      </c>
      <c r="G172">
        <f>CHOOSE(MOD(T172-3,12),"子","丑","寅","卯","辰","巳","午","未","申","酉","戌","亥")</f>
        <v/>
      </c>
      <c r="H172">
        <f>CHOOSE(MOD(T172,12),"申","酉","戌","亥","子","丑","寅","卯","辰","巳","午","未")</f>
        <v/>
      </c>
      <c r="I172">
        <f>MID("子丑寅卯辰巳午未申酉戌亥",MOD(T172-3,12)+1,1)</f>
        <v/>
      </c>
      <c r="J172">
        <f>MID("子丑寅卯辰巳午未申酉戌亥",MOD(T172-4,12),1)</f>
        <v/>
      </c>
      <c r="K172">
        <f>MID("申酉戌亥子丑寅卯辰巳午未",MOD(YEAR(T172),12)+1,1)</f>
        <v/>
      </c>
      <c r="L172" t="inlineStr">
        <is>
          <t>-</t>
        </is>
      </c>
      <c r="M172" t="inlineStr">
        <is>
          <t>-</t>
        </is>
      </c>
      <c r="N172" t="inlineStr">
        <is>
          <t>-</t>
        </is>
      </c>
      <c r="O172">
        <f>MID("甲乙丙丁戊己庚辛壬癸",MOD(T172-4,10)+1,1)</f>
        <v/>
      </c>
      <c r="P172">
        <f>MID("庚辛壬癸甲乙丙丁戊己",MOD(T172,10)+1,1)</f>
        <v/>
      </c>
      <c r="Q172">
        <f>MID("甲乙丙丁戊己庚辛壬癸",MOD(T172-3,10)+1,1)</f>
        <v/>
      </c>
      <c r="R172">
        <f>CHOOSE(MOD(T172-3,10),"甲","乙","丙","丁","戊","己","庚","辛","壬","癸")</f>
        <v/>
      </c>
      <c r="S172">
        <f>MID("甲乙丙丁戊己庚辛壬癸",MOD(T172-4,10)+1,1)&amp;MID("子丑寅卯辰巳午未申酉戌亥",MOD(T172-4,12)+1,1)</f>
        <v/>
      </c>
      <c r="T172" t="n">
        <v>2042</v>
      </c>
      <c r="U172">
        <f>W172="未"</f>
        <v/>
      </c>
      <c r="V172" s="14" t="n">
        <v>46530</v>
      </c>
      <c r="W172">
        <f>MID("申酉戌亥子丑寅卯辰巳午未",MOD(V172,12)+1,1)</f>
        <v/>
      </c>
    </row>
    <row r="173">
      <c r="A173">
        <f>INDEX('4_六十干支'!$B$5:$B$64,MOD(T173-1924,60)+1)</f>
        <v/>
      </c>
      <c r="B173">
        <f>RIGHT(A173,1)</f>
        <v/>
      </c>
      <c r="C173">
        <f>LEFT(A173,1)</f>
        <v/>
      </c>
      <c r="D173">
        <f>MID("申酉戌亥子丑寅卯辰巳午未",MOD(T173,12)+1,1)</f>
        <v/>
      </c>
      <c r="E173">
        <f>CHOOSE(MOD(T173,12)+1,"申","酉","戌","亥","子","丑","寅","卯","辰","巳","午","未")</f>
        <v/>
      </c>
      <c r="F173">
        <f>MID("子丑寅卯辰巳午未申酉戌亥",MOD(T173-4,12)+1,1)</f>
        <v/>
      </c>
      <c r="G173">
        <f>CHOOSE(MOD(T173-3,12),"子","丑","寅","卯","辰","巳","午","未","申","酉","戌","亥")</f>
        <v/>
      </c>
      <c r="H173">
        <f>CHOOSE(MOD(T173,12),"申","酉","戌","亥","子","丑","寅","卯","辰","巳","午","未")</f>
        <v/>
      </c>
      <c r="I173">
        <f>MID("子丑寅卯辰巳午未申酉戌亥",MOD(T173-3,12)+1,1)</f>
        <v/>
      </c>
      <c r="J173">
        <f>MID("子丑寅卯辰巳午未申酉戌亥",MOD(T173-4,12),1)</f>
        <v/>
      </c>
      <c r="K173">
        <f>MID("申酉戌亥子丑寅卯辰巳午未",MOD(YEAR(T173),12)+1,1)</f>
        <v/>
      </c>
      <c r="L173" t="inlineStr">
        <is>
          <t>-</t>
        </is>
      </c>
      <c r="M173" t="inlineStr">
        <is>
          <t>-</t>
        </is>
      </c>
      <c r="N173" t="inlineStr">
        <is>
          <t>-</t>
        </is>
      </c>
      <c r="O173">
        <f>MID("甲乙丙丁戊己庚辛壬癸",MOD(T173-4,10)+1,1)</f>
        <v/>
      </c>
      <c r="P173">
        <f>MID("庚辛壬癸甲乙丙丁戊己",MOD(T173,10)+1,1)</f>
        <v/>
      </c>
      <c r="Q173">
        <f>MID("甲乙丙丁戊己庚辛壬癸",MOD(T173-3,10)+1,1)</f>
        <v/>
      </c>
      <c r="R173">
        <f>CHOOSE(MOD(T173-3,10),"甲","乙","丙","丁","戊","己","庚","辛","壬","癸")</f>
        <v/>
      </c>
      <c r="S173">
        <f>MID("甲乙丙丁戊己庚辛壬癸",MOD(T173-4,10)+1,1)&amp;MID("子丑寅卯辰巳午未申酉戌亥",MOD(T173-4,12)+1,1)</f>
        <v/>
      </c>
      <c r="T173" t="n">
        <v>2043</v>
      </c>
      <c r="U173">
        <f>W173="未"</f>
        <v/>
      </c>
      <c r="V173" s="14" t="n">
        <v>46531</v>
      </c>
      <c r="W173">
        <f>MID("申酉戌亥子丑寅卯辰巳午未",MOD(V173,12)+1,1)</f>
        <v/>
      </c>
    </row>
    <row r="174">
      <c r="A174">
        <f>INDEX('4_六十干支'!$B$5:$B$64,MOD(T174-1924,60)+1)</f>
        <v/>
      </c>
      <c r="B174">
        <f>RIGHT(A174,1)</f>
        <v/>
      </c>
      <c r="C174">
        <f>LEFT(A174,1)</f>
        <v/>
      </c>
      <c r="D174">
        <f>MID("申酉戌亥子丑寅卯辰巳午未",MOD(T174,12)+1,1)</f>
        <v/>
      </c>
      <c r="E174">
        <f>CHOOSE(MOD(T174,12)+1,"申","酉","戌","亥","子","丑","寅","卯","辰","巳","午","未")</f>
        <v/>
      </c>
      <c r="F174">
        <f>MID("子丑寅卯辰巳午未申酉戌亥",MOD(T174-4,12)+1,1)</f>
        <v/>
      </c>
      <c r="G174">
        <f>CHOOSE(MOD(T174-3,12),"子","丑","寅","卯","辰","巳","午","未","申","酉","戌","亥")</f>
        <v/>
      </c>
      <c r="H174">
        <f>CHOOSE(MOD(T174,12),"申","酉","戌","亥","子","丑","寅","卯","辰","巳","午","未")</f>
        <v/>
      </c>
      <c r="I174">
        <f>MID("子丑寅卯辰巳午未申酉戌亥",MOD(T174-3,12)+1,1)</f>
        <v/>
      </c>
      <c r="J174">
        <f>MID("子丑寅卯辰巳午未申酉戌亥",MOD(T174-4,12),1)</f>
        <v/>
      </c>
      <c r="K174">
        <f>MID("申酉戌亥子丑寅卯辰巳午未",MOD(YEAR(T174),12)+1,1)</f>
        <v/>
      </c>
      <c r="L174" t="inlineStr">
        <is>
          <t>-</t>
        </is>
      </c>
      <c r="M174" t="inlineStr">
        <is>
          <t>-</t>
        </is>
      </c>
      <c r="N174" t="inlineStr">
        <is>
          <t>-</t>
        </is>
      </c>
      <c r="O174">
        <f>MID("甲乙丙丁戊己庚辛壬癸",MOD(T174-4,10)+1,1)</f>
        <v/>
      </c>
      <c r="P174">
        <f>MID("庚辛壬癸甲乙丙丁戊己",MOD(T174,10)+1,1)</f>
        <v/>
      </c>
      <c r="Q174">
        <f>MID("甲乙丙丁戊己庚辛壬癸",MOD(T174-3,10)+1,1)</f>
        <v/>
      </c>
      <c r="R174">
        <f>CHOOSE(MOD(T174-3,10),"甲","乙","丙","丁","戊","己","庚","辛","壬","癸")</f>
        <v/>
      </c>
      <c r="S174">
        <f>MID("甲乙丙丁戊己庚辛壬癸",MOD(T174-4,10)+1,1)&amp;MID("子丑寅卯辰巳午未申酉戌亥",MOD(T174-4,12)+1,1)</f>
        <v/>
      </c>
      <c r="T174" t="n">
        <v>2044</v>
      </c>
      <c r="U174">
        <f>W174="未"</f>
        <v/>
      </c>
      <c r="V174" s="14" t="n">
        <v>46532</v>
      </c>
      <c r="W174">
        <f>MID("申酉戌亥子丑寅卯辰巳午未",MOD(V174,12)+1,1)</f>
        <v/>
      </c>
    </row>
    <row r="175">
      <c r="A175">
        <f>INDEX('4_六十干支'!$B$5:$B$64,MOD(T175-1924,60)+1)</f>
        <v/>
      </c>
      <c r="B175">
        <f>RIGHT(A175,1)</f>
        <v/>
      </c>
      <c r="C175">
        <f>LEFT(A175,1)</f>
        <v/>
      </c>
      <c r="D175">
        <f>MID("申酉戌亥子丑寅卯辰巳午未",MOD(T175,12)+1,1)</f>
        <v/>
      </c>
      <c r="E175">
        <f>CHOOSE(MOD(T175,12)+1,"申","酉","戌","亥","子","丑","寅","卯","辰","巳","午","未")</f>
        <v/>
      </c>
      <c r="F175">
        <f>MID("子丑寅卯辰巳午未申酉戌亥",MOD(T175-4,12)+1,1)</f>
        <v/>
      </c>
      <c r="G175">
        <f>CHOOSE(MOD(T175-3,12),"子","丑","寅","卯","辰","巳","午","未","申","酉","戌","亥")</f>
        <v/>
      </c>
      <c r="H175">
        <f>CHOOSE(MOD(T175,12),"申","酉","戌","亥","子","丑","寅","卯","辰","巳","午","未")</f>
        <v/>
      </c>
      <c r="I175">
        <f>MID("子丑寅卯辰巳午未申酉戌亥",MOD(T175-3,12)+1,1)</f>
        <v/>
      </c>
      <c r="J175">
        <f>MID("子丑寅卯辰巳午未申酉戌亥",MOD(T175-4,12),1)</f>
        <v/>
      </c>
      <c r="K175">
        <f>MID("申酉戌亥子丑寅卯辰巳午未",MOD(YEAR(T175),12)+1,1)</f>
        <v/>
      </c>
      <c r="L175" t="inlineStr">
        <is>
          <t>-</t>
        </is>
      </c>
      <c r="M175" t="inlineStr">
        <is>
          <t>-</t>
        </is>
      </c>
      <c r="N175" t="inlineStr">
        <is>
          <t>-</t>
        </is>
      </c>
      <c r="O175">
        <f>MID("甲乙丙丁戊己庚辛壬癸",MOD(T175-4,10)+1,1)</f>
        <v/>
      </c>
      <c r="P175">
        <f>MID("庚辛壬癸甲乙丙丁戊己",MOD(T175,10)+1,1)</f>
        <v/>
      </c>
      <c r="Q175">
        <f>MID("甲乙丙丁戊己庚辛壬癸",MOD(T175-3,10)+1,1)</f>
        <v/>
      </c>
      <c r="R175">
        <f>CHOOSE(MOD(T175-3,10),"甲","乙","丙","丁","戊","己","庚","辛","壬","癸")</f>
        <v/>
      </c>
      <c r="S175">
        <f>MID("甲乙丙丁戊己庚辛壬癸",MOD(T175-4,10)+1,1)&amp;MID("子丑寅卯辰巳午未申酉戌亥",MOD(T175-4,12)+1,1)</f>
        <v/>
      </c>
      <c r="T175" t="n">
        <v>2045</v>
      </c>
      <c r="U175">
        <f>W175="未"</f>
        <v/>
      </c>
      <c r="V175" s="14" t="n">
        <v>46533</v>
      </c>
      <c r="W175">
        <f>MID("申酉戌亥子丑寅卯辰巳午未",MOD(V175,12)+1,1)</f>
        <v/>
      </c>
    </row>
    <row r="176">
      <c r="A176">
        <f>INDEX('4_六十干支'!$B$5:$B$64,MOD(T176-1924,60)+1)</f>
        <v/>
      </c>
      <c r="B176">
        <f>RIGHT(A176,1)</f>
        <v/>
      </c>
      <c r="C176">
        <f>LEFT(A176,1)</f>
        <v/>
      </c>
      <c r="D176">
        <f>MID("申酉戌亥子丑寅卯辰巳午未",MOD(T176,12)+1,1)</f>
        <v/>
      </c>
      <c r="E176">
        <f>CHOOSE(MOD(T176,12)+1,"申","酉","戌","亥","子","丑","寅","卯","辰","巳","午","未")</f>
        <v/>
      </c>
      <c r="F176">
        <f>MID("子丑寅卯辰巳午未申酉戌亥",MOD(T176-4,12)+1,1)</f>
        <v/>
      </c>
      <c r="G176">
        <f>CHOOSE(MOD(T176-3,12),"子","丑","寅","卯","辰","巳","午","未","申","酉","戌","亥")</f>
        <v/>
      </c>
      <c r="H176">
        <f>CHOOSE(MOD(T176,12),"申","酉","戌","亥","子","丑","寅","卯","辰","巳","午","未")</f>
        <v/>
      </c>
      <c r="I176">
        <f>MID("子丑寅卯辰巳午未申酉戌亥",MOD(T176-3,12)+1,1)</f>
        <v/>
      </c>
      <c r="J176">
        <f>MID("子丑寅卯辰巳午未申酉戌亥",MOD(T176-4,12),1)</f>
        <v/>
      </c>
      <c r="K176">
        <f>MID("申酉戌亥子丑寅卯辰巳午未",MOD(YEAR(T176),12)+1,1)</f>
        <v/>
      </c>
      <c r="L176" t="inlineStr">
        <is>
          <t>-</t>
        </is>
      </c>
      <c r="M176" t="inlineStr">
        <is>
          <t>-</t>
        </is>
      </c>
      <c r="N176" t="inlineStr">
        <is>
          <t>-</t>
        </is>
      </c>
      <c r="O176">
        <f>MID("甲乙丙丁戊己庚辛壬癸",MOD(T176-4,10)+1,1)</f>
        <v/>
      </c>
      <c r="P176">
        <f>MID("庚辛壬癸甲乙丙丁戊己",MOD(T176,10)+1,1)</f>
        <v/>
      </c>
      <c r="Q176">
        <f>MID("甲乙丙丁戊己庚辛壬癸",MOD(T176-3,10)+1,1)</f>
        <v/>
      </c>
      <c r="R176">
        <f>CHOOSE(MOD(T176-3,10),"甲","乙","丙","丁","戊","己","庚","辛","壬","癸")</f>
        <v/>
      </c>
      <c r="S176">
        <f>MID("甲乙丙丁戊己庚辛壬癸",MOD(T176-4,10)+1,1)&amp;MID("子丑寅卯辰巳午未申酉戌亥",MOD(T176-4,12)+1,1)</f>
        <v/>
      </c>
      <c r="T176" t="n">
        <v>2046</v>
      </c>
      <c r="U176">
        <f>W176="未"</f>
        <v/>
      </c>
      <c r="V176" s="14" t="n">
        <v>46534</v>
      </c>
      <c r="W176">
        <f>MID("申酉戌亥子丑寅卯辰巳午未",MOD(V176,12)+1,1)</f>
        <v/>
      </c>
    </row>
    <row r="177">
      <c r="A177">
        <f>INDEX('4_六十干支'!$B$5:$B$64,MOD(T177-1924,60)+1)</f>
        <v/>
      </c>
      <c r="B177">
        <f>RIGHT(A177,1)</f>
        <v/>
      </c>
      <c r="C177">
        <f>LEFT(A177,1)</f>
        <v/>
      </c>
      <c r="D177">
        <f>MID("申酉戌亥子丑寅卯辰巳午未",MOD(T177,12)+1,1)</f>
        <v/>
      </c>
      <c r="E177">
        <f>CHOOSE(MOD(T177,12)+1,"申","酉","戌","亥","子","丑","寅","卯","辰","巳","午","未")</f>
        <v/>
      </c>
      <c r="F177">
        <f>MID("子丑寅卯辰巳午未申酉戌亥",MOD(T177-4,12)+1,1)</f>
        <v/>
      </c>
      <c r="G177">
        <f>CHOOSE(MOD(T177-3,12),"子","丑","寅","卯","辰","巳","午","未","申","酉","戌","亥")</f>
        <v/>
      </c>
      <c r="H177">
        <f>CHOOSE(MOD(T177,12),"申","酉","戌","亥","子","丑","寅","卯","辰","巳","午","未")</f>
        <v/>
      </c>
      <c r="I177">
        <f>MID("子丑寅卯辰巳午未申酉戌亥",MOD(T177-3,12)+1,1)</f>
        <v/>
      </c>
      <c r="J177">
        <f>MID("子丑寅卯辰巳午未申酉戌亥",MOD(T177-4,12),1)</f>
        <v/>
      </c>
      <c r="K177">
        <f>MID("申酉戌亥子丑寅卯辰巳午未",MOD(YEAR(T177),12)+1,1)</f>
        <v/>
      </c>
      <c r="L177" t="inlineStr">
        <is>
          <t>-</t>
        </is>
      </c>
      <c r="M177" t="inlineStr">
        <is>
          <t>-</t>
        </is>
      </c>
      <c r="N177" t="inlineStr">
        <is>
          <t>-</t>
        </is>
      </c>
      <c r="O177">
        <f>MID("甲乙丙丁戊己庚辛壬癸",MOD(T177-4,10)+1,1)</f>
        <v/>
      </c>
      <c r="P177">
        <f>MID("庚辛壬癸甲乙丙丁戊己",MOD(T177,10)+1,1)</f>
        <v/>
      </c>
      <c r="Q177">
        <f>MID("甲乙丙丁戊己庚辛壬癸",MOD(T177-3,10)+1,1)</f>
        <v/>
      </c>
      <c r="R177">
        <f>CHOOSE(MOD(T177-3,10),"甲","乙","丙","丁","戊","己","庚","辛","壬","癸")</f>
        <v/>
      </c>
      <c r="S177">
        <f>MID("甲乙丙丁戊己庚辛壬癸",MOD(T177-4,10)+1,1)&amp;MID("子丑寅卯辰巳午未申酉戌亥",MOD(T177-4,12)+1,1)</f>
        <v/>
      </c>
      <c r="T177" t="n">
        <v>2047</v>
      </c>
      <c r="U177">
        <f>W177="未"</f>
        <v/>
      </c>
      <c r="V177" s="14" t="n">
        <v>46535</v>
      </c>
      <c r="W177">
        <f>MID("申酉戌亥子丑寅卯辰巳午未",MOD(V177,12)+1,1)</f>
        <v/>
      </c>
    </row>
    <row r="178">
      <c r="A178">
        <f>INDEX('4_六十干支'!$B$5:$B$64,MOD(T178-1924,60)+1)</f>
        <v/>
      </c>
      <c r="B178">
        <f>RIGHT(A178,1)</f>
        <v/>
      </c>
      <c r="C178">
        <f>LEFT(A178,1)</f>
        <v/>
      </c>
      <c r="D178">
        <f>MID("申酉戌亥子丑寅卯辰巳午未",MOD(T178,12)+1,1)</f>
        <v/>
      </c>
      <c r="E178">
        <f>CHOOSE(MOD(T178,12)+1,"申","酉","戌","亥","子","丑","寅","卯","辰","巳","午","未")</f>
        <v/>
      </c>
      <c r="F178">
        <f>MID("子丑寅卯辰巳午未申酉戌亥",MOD(T178-4,12)+1,1)</f>
        <v/>
      </c>
      <c r="G178">
        <f>CHOOSE(MOD(T178-3,12),"子","丑","寅","卯","辰","巳","午","未","申","酉","戌","亥")</f>
        <v/>
      </c>
      <c r="H178">
        <f>CHOOSE(MOD(T178,12),"申","酉","戌","亥","子","丑","寅","卯","辰","巳","午","未")</f>
        <v/>
      </c>
      <c r="I178">
        <f>MID("子丑寅卯辰巳午未申酉戌亥",MOD(T178-3,12)+1,1)</f>
        <v/>
      </c>
      <c r="J178">
        <f>MID("子丑寅卯辰巳午未申酉戌亥",MOD(T178-4,12),1)</f>
        <v/>
      </c>
      <c r="K178">
        <f>MID("申酉戌亥子丑寅卯辰巳午未",MOD(YEAR(T178),12)+1,1)</f>
        <v/>
      </c>
      <c r="L178" t="inlineStr">
        <is>
          <t>-</t>
        </is>
      </c>
      <c r="M178" t="inlineStr">
        <is>
          <t>-</t>
        </is>
      </c>
      <c r="N178" t="inlineStr">
        <is>
          <t>-</t>
        </is>
      </c>
      <c r="O178">
        <f>MID("甲乙丙丁戊己庚辛壬癸",MOD(T178-4,10)+1,1)</f>
        <v/>
      </c>
      <c r="P178">
        <f>MID("庚辛壬癸甲乙丙丁戊己",MOD(T178,10)+1,1)</f>
        <v/>
      </c>
      <c r="Q178">
        <f>MID("甲乙丙丁戊己庚辛壬癸",MOD(T178-3,10)+1,1)</f>
        <v/>
      </c>
      <c r="R178">
        <f>CHOOSE(MOD(T178-3,10),"甲","乙","丙","丁","戊","己","庚","辛","壬","癸")</f>
        <v/>
      </c>
      <c r="S178">
        <f>MID("甲乙丙丁戊己庚辛壬癸",MOD(T178-4,10)+1,1)&amp;MID("子丑寅卯辰巳午未申酉戌亥",MOD(T178-4,12)+1,1)</f>
        <v/>
      </c>
      <c r="T178" t="n">
        <v>2048</v>
      </c>
      <c r="U178">
        <f>W178="未"</f>
        <v/>
      </c>
      <c r="V178" s="14" t="n">
        <v>46536</v>
      </c>
      <c r="W178">
        <f>MID("申酉戌亥子丑寅卯辰巳午未",MOD(V178,12)+1,1)</f>
        <v/>
      </c>
    </row>
    <row r="179">
      <c r="A179">
        <f>INDEX('4_六十干支'!$B$5:$B$64,MOD(T179-1924,60)+1)</f>
        <v/>
      </c>
      <c r="B179">
        <f>RIGHT(A179,1)</f>
        <v/>
      </c>
      <c r="C179">
        <f>LEFT(A179,1)</f>
        <v/>
      </c>
      <c r="D179">
        <f>MID("申酉戌亥子丑寅卯辰巳午未",MOD(T179,12)+1,1)</f>
        <v/>
      </c>
      <c r="E179">
        <f>CHOOSE(MOD(T179,12)+1,"申","酉","戌","亥","子","丑","寅","卯","辰","巳","午","未")</f>
        <v/>
      </c>
      <c r="F179">
        <f>MID("子丑寅卯辰巳午未申酉戌亥",MOD(T179-4,12)+1,1)</f>
        <v/>
      </c>
      <c r="G179">
        <f>CHOOSE(MOD(T179-3,12),"子","丑","寅","卯","辰","巳","午","未","申","酉","戌","亥")</f>
        <v/>
      </c>
      <c r="H179">
        <f>CHOOSE(MOD(T179,12),"申","酉","戌","亥","子","丑","寅","卯","辰","巳","午","未")</f>
        <v/>
      </c>
      <c r="I179">
        <f>MID("子丑寅卯辰巳午未申酉戌亥",MOD(T179-3,12)+1,1)</f>
        <v/>
      </c>
      <c r="J179">
        <f>MID("子丑寅卯辰巳午未申酉戌亥",MOD(T179-4,12),1)</f>
        <v/>
      </c>
      <c r="K179">
        <f>MID("申酉戌亥子丑寅卯辰巳午未",MOD(YEAR(T179),12)+1,1)</f>
        <v/>
      </c>
      <c r="L179" t="inlineStr">
        <is>
          <t>-</t>
        </is>
      </c>
      <c r="M179" t="inlineStr">
        <is>
          <t>-</t>
        </is>
      </c>
      <c r="N179" t="inlineStr">
        <is>
          <t>-</t>
        </is>
      </c>
      <c r="O179">
        <f>MID("甲乙丙丁戊己庚辛壬癸",MOD(T179-4,10)+1,1)</f>
        <v/>
      </c>
      <c r="P179">
        <f>MID("庚辛壬癸甲乙丙丁戊己",MOD(T179,10)+1,1)</f>
        <v/>
      </c>
      <c r="Q179">
        <f>MID("甲乙丙丁戊己庚辛壬癸",MOD(T179-3,10)+1,1)</f>
        <v/>
      </c>
      <c r="R179">
        <f>CHOOSE(MOD(T179-3,10),"甲","乙","丙","丁","戊","己","庚","辛","壬","癸")</f>
        <v/>
      </c>
      <c r="S179">
        <f>MID("甲乙丙丁戊己庚辛壬癸",MOD(T179-4,10)+1,1)&amp;MID("子丑寅卯辰巳午未申酉戌亥",MOD(T179-4,12)+1,1)</f>
        <v/>
      </c>
      <c r="T179" t="n">
        <v>2049</v>
      </c>
      <c r="U179">
        <f>W179="未"</f>
        <v/>
      </c>
      <c r="V179" s="14" t="n">
        <v>46537</v>
      </c>
      <c r="W179">
        <f>MID("申酉戌亥子丑寅卯辰巳午未",MOD(V179,12)+1,1)</f>
        <v/>
      </c>
    </row>
    <row r="180">
      <c r="A180">
        <f>INDEX('4_六十干支'!$B$5:$B$64,MOD(T180-1924,60)+1)</f>
        <v/>
      </c>
      <c r="B180">
        <f>RIGHT(A180,1)</f>
        <v/>
      </c>
      <c r="C180">
        <f>LEFT(A180,1)</f>
        <v/>
      </c>
      <c r="D180">
        <f>MID("申酉戌亥子丑寅卯辰巳午未",MOD(T180,12)+1,1)</f>
        <v/>
      </c>
      <c r="E180">
        <f>CHOOSE(MOD(T180,12)+1,"申","酉","戌","亥","子","丑","寅","卯","辰","巳","午","未")</f>
        <v/>
      </c>
      <c r="F180">
        <f>MID("子丑寅卯辰巳午未申酉戌亥",MOD(T180-4,12)+1,1)</f>
        <v/>
      </c>
      <c r="G180">
        <f>CHOOSE(MOD(T180-3,12),"子","丑","寅","卯","辰","巳","午","未","申","酉","戌","亥")</f>
        <v/>
      </c>
      <c r="H180">
        <f>CHOOSE(MOD(T180,12),"申","酉","戌","亥","子","丑","寅","卯","辰","巳","午","未")</f>
        <v/>
      </c>
      <c r="I180">
        <f>MID("子丑寅卯辰巳午未申酉戌亥",MOD(T180-3,12)+1,1)</f>
        <v/>
      </c>
      <c r="J180">
        <f>MID("子丑寅卯辰巳午未申酉戌亥",MOD(T180-4,12),1)</f>
        <v/>
      </c>
      <c r="K180">
        <f>MID("申酉戌亥子丑寅卯辰巳午未",MOD(YEAR(T180),12)+1,1)</f>
        <v/>
      </c>
      <c r="L180" t="inlineStr">
        <is>
          <t>-</t>
        </is>
      </c>
      <c r="M180" t="inlineStr">
        <is>
          <t>-</t>
        </is>
      </c>
      <c r="N180" t="inlineStr">
        <is>
          <t>-</t>
        </is>
      </c>
      <c r="O180">
        <f>MID("甲乙丙丁戊己庚辛壬癸",MOD(T180-4,10)+1,1)</f>
        <v/>
      </c>
      <c r="P180">
        <f>MID("庚辛壬癸甲乙丙丁戊己",MOD(T180,10)+1,1)</f>
        <v/>
      </c>
      <c r="Q180">
        <f>MID("甲乙丙丁戊己庚辛壬癸",MOD(T180-3,10)+1,1)</f>
        <v/>
      </c>
      <c r="R180">
        <f>CHOOSE(MOD(T180-3,10),"甲","乙","丙","丁","戊","己","庚","辛","壬","癸")</f>
        <v/>
      </c>
      <c r="S180">
        <f>MID("甲乙丙丁戊己庚辛壬癸",MOD(T180-4,10)+1,1)&amp;MID("子丑寅卯辰巳午未申酉戌亥",MOD(T180-4,12)+1,1)</f>
        <v/>
      </c>
      <c r="T180" t="n">
        <v>2050</v>
      </c>
      <c r="U180">
        <f>W180="未"</f>
        <v/>
      </c>
      <c r="V180" s="14" t="n">
        <v>46538</v>
      </c>
      <c r="W180">
        <f>MID("申酉戌亥子丑寅卯辰巳午未",MOD(V180,12)+1,1)</f>
        <v/>
      </c>
    </row>
    <row r="181">
      <c r="A181">
        <f>INDEX('4_六十干支'!$B$5:$B$64,MOD(T181-1924,60)+1)</f>
        <v/>
      </c>
      <c r="B181">
        <f>RIGHT(A181,1)</f>
        <v/>
      </c>
      <c r="C181">
        <f>LEFT(A181,1)</f>
        <v/>
      </c>
      <c r="D181">
        <f>MID("申酉戌亥子丑寅卯辰巳午未",MOD(T181,12)+1,1)</f>
        <v/>
      </c>
      <c r="E181">
        <f>CHOOSE(MOD(T181,12)+1,"申","酉","戌","亥","子","丑","寅","卯","辰","巳","午","未")</f>
        <v/>
      </c>
      <c r="F181">
        <f>MID("子丑寅卯辰巳午未申酉戌亥",MOD(T181-4,12)+1,1)</f>
        <v/>
      </c>
      <c r="G181">
        <f>CHOOSE(MOD(T181-3,12),"子","丑","寅","卯","辰","巳","午","未","申","酉","戌","亥")</f>
        <v/>
      </c>
      <c r="H181">
        <f>CHOOSE(MOD(T181,12),"申","酉","戌","亥","子","丑","寅","卯","辰","巳","午","未")</f>
        <v/>
      </c>
      <c r="I181">
        <f>MID("子丑寅卯辰巳午未申酉戌亥",MOD(T181-3,12)+1,1)</f>
        <v/>
      </c>
      <c r="J181">
        <f>MID("子丑寅卯辰巳午未申酉戌亥",MOD(T181-4,12),1)</f>
        <v/>
      </c>
      <c r="K181">
        <f>MID("申酉戌亥子丑寅卯辰巳午未",MOD(YEAR(T181),12)+1,1)</f>
        <v/>
      </c>
      <c r="L181" t="inlineStr">
        <is>
          <t>-</t>
        </is>
      </c>
      <c r="M181" t="inlineStr">
        <is>
          <t>-</t>
        </is>
      </c>
      <c r="N181" t="inlineStr">
        <is>
          <t>-</t>
        </is>
      </c>
      <c r="O181">
        <f>MID("甲乙丙丁戊己庚辛壬癸",MOD(T181-4,10)+1,1)</f>
        <v/>
      </c>
      <c r="P181">
        <f>MID("庚辛壬癸甲乙丙丁戊己",MOD(T181,10)+1,1)</f>
        <v/>
      </c>
      <c r="Q181">
        <f>MID("甲乙丙丁戊己庚辛壬癸",MOD(T181-3,10)+1,1)</f>
        <v/>
      </c>
      <c r="R181">
        <f>CHOOSE(MOD(T181-3,10),"甲","乙","丙","丁","戊","己","庚","辛","壬","癸")</f>
        <v/>
      </c>
      <c r="S181">
        <f>MID("甲乙丙丁戊己庚辛壬癸",MOD(T181-4,10)+1,1)&amp;MID("子丑寅卯辰巳午未申酉戌亥",MOD(T181-4,12)+1,1)</f>
        <v/>
      </c>
      <c r="T181" t="n">
        <v>2051</v>
      </c>
      <c r="U181">
        <f>W181="未"</f>
        <v/>
      </c>
      <c r="V181" s="14" t="n">
        <v>46539</v>
      </c>
      <c r="W181">
        <f>MID("申酉戌亥子丑寅卯辰巳午未",MOD(V181,12)+1,1)</f>
        <v/>
      </c>
    </row>
    <row r="182">
      <c r="A182">
        <f>INDEX('4_六十干支'!$B$5:$B$64,MOD(T182-1924,60)+1)</f>
        <v/>
      </c>
      <c r="B182">
        <f>RIGHT(A182,1)</f>
        <v/>
      </c>
      <c r="C182">
        <f>LEFT(A182,1)</f>
        <v/>
      </c>
      <c r="D182">
        <f>MID("申酉戌亥子丑寅卯辰巳午未",MOD(T182,12)+1,1)</f>
        <v/>
      </c>
      <c r="E182">
        <f>CHOOSE(MOD(T182,12)+1,"申","酉","戌","亥","子","丑","寅","卯","辰","巳","午","未")</f>
        <v/>
      </c>
      <c r="F182">
        <f>MID("子丑寅卯辰巳午未申酉戌亥",MOD(T182-4,12)+1,1)</f>
        <v/>
      </c>
      <c r="G182">
        <f>CHOOSE(MOD(T182-3,12),"子","丑","寅","卯","辰","巳","午","未","申","酉","戌","亥")</f>
        <v/>
      </c>
      <c r="H182">
        <f>CHOOSE(MOD(T182,12),"申","酉","戌","亥","子","丑","寅","卯","辰","巳","午","未")</f>
        <v/>
      </c>
      <c r="I182">
        <f>MID("子丑寅卯辰巳午未申酉戌亥",MOD(T182-3,12)+1,1)</f>
        <v/>
      </c>
      <c r="J182">
        <f>MID("子丑寅卯辰巳午未申酉戌亥",MOD(T182-4,12),1)</f>
        <v/>
      </c>
      <c r="K182">
        <f>MID("申酉戌亥子丑寅卯辰巳午未",MOD(YEAR(T182),12)+1,1)</f>
        <v/>
      </c>
      <c r="L182" t="inlineStr">
        <is>
          <t>-</t>
        </is>
      </c>
      <c r="M182" t="inlineStr">
        <is>
          <t>-</t>
        </is>
      </c>
      <c r="N182" t="inlineStr">
        <is>
          <t>-</t>
        </is>
      </c>
      <c r="O182">
        <f>MID("甲乙丙丁戊己庚辛壬癸",MOD(T182-4,10)+1,1)</f>
        <v/>
      </c>
      <c r="P182">
        <f>MID("庚辛壬癸甲乙丙丁戊己",MOD(T182,10)+1,1)</f>
        <v/>
      </c>
      <c r="Q182">
        <f>MID("甲乙丙丁戊己庚辛壬癸",MOD(T182-3,10)+1,1)</f>
        <v/>
      </c>
      <c r="R182">
        <f>CHOOSE(MOD(T182-3,10),"甲","乙","丙","丁","戊","己","庚","辛","壬","癸")</f>
        <v/>
      </c>
      <c r="S182">
        <f>MID("甲乙丙丁戊己庚辛壬癸",MOD(T182-4,10)+1,1)&amp;MID("子丑寅卯辰巳午未申酉戌亥",MOD(T182-4,12)+1,1)</f>
        <v/>
      </c>
      <c r="T182" t="n">
        <v>2052</v>
      </c>
      <c r="U182">
        <f>W182="未"</f>
        <v/>
      </c>
      <c r="V182" s="14" t="n">
        <v>46540</v>
      </c>
      <c r="W182">
        <f>MID("申酉戌亥子丑寅卯辰巳午未",MOD(V182,12)+1,1)</f>
        <v/>
      </c>
    </row>
    <row r="183">
      <c r="A183">
        <f>INDEX('4_六十干支'!$B$5:$B$64,MOD(T183-1924,60)+1)</f>
        <v/>
      </c>
      <c r="B183">
        <f>RIGHT(A183,1)</f>
        <v/>
      </c>
      <c r="C183">
        <f>LEFT(A183,1)</f>
        <v/>
      </c>
      <c r="D183">
        <f>MID("申酉戌亥子丑寅卯辰巳午未",MOD(T183,12)+1,1)</f>
        <v/>
      </c>
      <c r="E183">
        <f>CHOOSE(MOD(T183,12)+1,"申","酉","戌","亥","子","丑","寅","卯","辰","巳","午","未")</f>
        <v/>
      </c>
      <c r="F183">
        <f>MID("子丑寅卯辰巳午未申酉戌亥",MOD(T183-4,12)+1,1)</f>
        <v/>
      </c>
      <c r="G183">
        <f>CHOOSE(MOD(T183-3,12),"子","丑","寅","卯","辰","巳","午","未","申","酉","戌","亥")</f>
        <v/>
      </c>
      <c r="H183">
        <f>CHOOSE(MOD(T183,12),"申","酉","戌","亥","子","丑","寅","卯","辰","巳","午","未")</f>
        <v/>
      </c>
      <c r="I183">
        <f>MID("子丑寅卯辰巳午未申酉戌亥",MOD(T183-3,12)+1,1)</f>
        <v/>
      </c>
      <c r="J183">
        <f>MID("子丑寅卯辰巳午未申酉戌亥",MOD(T183-4,12),1)</f>
        <v/>
      </c>
      <c r="K183">
        <f>MID("申酉戌亥子丑寅卯辰巳午未",MOD(YEAR(T183),12)+1,1)</f>
        <v/>
      </c>
      <c r="L183" t="inlineStr">
        <is>
          <t>-</t>
        </is>
      </c>
      <c r="M183" t="inlineStr">
        <is>
          <t>-</t>
        </is>
      </c>
      <c r="N183" t="inlineStr">
        <is>
          <t>-</t>
        </is>
      </c>
      <c r="O183">
        <f>MID("甲乙丙丁戊己庚辛壬癸",MOD(T183-4,10)+1,1)</f>
        <v/>
      </c>
      <c r="P183">
        <f>MID("庚辛壬癸甲乙丙丁戊己",MOD(T183,10)+1,1)</f>
        <v/>
      </c>
      <c r="Q183">
        <f>MID("甲乙丙丁戊己庚辛壬癸",MOD(T183-3,10)+1,1)</f>
        <v/>
      </c>
      <c r="R183">
        <f>CHOOSE(MOD(T183-3,10),"甲","乙","丙","丁","戊","己","庚","辛","壬","癸")</f>
        <v/>
      </c>
      <c r="S183">
        <f>MID("甲乙丙丁戊己庚辛壬癸",MOD(T183-4,10)+1,1)&amp;MID("子丑寅卯辰巳午未申酉戌亥",MOD(T183-4,12)+1,1)</f>
        <v/>
      </c>
      <c r="T183" t="n">
        <v>2053</v>
      </c>
      <c r="U183">
        <f>W183="未"</f>
        <v/>
      </c>
      <c r="V183" s="14" t="n">
        <v>46541</v>
      </c>
      <c r="W183">
        <f>MID("申酉戌亥子丑寅卯辰巳午未",MOD(V183,12)+1,1)</f>
        <v/>
      </c>
    </row>
    <row r="184">
      <c r="A184">
        <f>INDEX('4_六十干支'!$B$5:$B$64,MOD(T184-1924,60)+1)</f>
        <v/>
      </c>
      <c r="B184">
        <f>RIGHT(A184,1)</f>
        <v/>
      </c>
      <c r="C184">
        <f>LEFT(A184,1)</f>
        <v/>
      </c>
      <c r="D184">
        <f>MID("申酉戌亥子丑寅卯辰巳午未",MOD(T184,12)+1,1)</f>
        <v/>
      </c>
      <c r="E184">
        <f>CHOOSE(MOD(T184,12)+1,"申","酉","戌","亥","子","丑","寅","卯","辰","巳","午","未")</f>
        <v/>
      </c>
      <c r="F184">
        <f>MID("子丑寅卯辰巳午未申酉戌亥",MOD(T184-4,12)+1,1)</f>
        <v/>
      </c>
      <c r="G184">
        <f>CHOOSE(MOD(T184-3,12),"子","丑","寅","卯","辰","巳","午","未","申","酉","戌","亥")</f>
        <v/>
      </c>
      <c r="H184">
        <f>CHOOSE(MOD(T184,12),"申","酉","戌","亥","子","丑","寅","卯","辰","巳","午","未")</f>
        <v/>
      </c>
      <c r="I184">
        <f>MID("子丑寅卯辰巳午未申酉戌亥",MOD(T184-3,12)+1,1)</f>
        <v/>
      </c>
      <c r="J184">
        <f>MID("子丑寅卯辰巳午未申酉戌亥",MOD(T184-4,12),1)</f>
        <v/>
      </c>
      <c r="K184">
        <f>MID("申酉戌亥子丑寅卯辰巳午未",MOD(YEAR(T184),12)+1,1)</f>
        <v/>
      </c>
      <c r="L184" t="inlineStr">
        <is>
          <t>-</t>
        </is>
      </c>
      <c r="M184" t="inlineStr">
        <is>
          <t>-</t>
        </is>
      </c>
      <c r="N184" t="inlineStr">
        <is>
          <t>-</t>
        </is>
      </c>
      <c r="O184">
        <f>MID("甲乙丙丁戊己庚辛壬癸",MOD(T184-4,10)+1,1)</f>
        <v/>
      </c>
      <c r="P184">
        <f>MID("庚辛壬癸甲乙丙丁戊己",MOD(T184,10)+1,1)</f>
        <v/>
      </c>
      <c r="Q184">
        <f>MID("甲乙丙丁戊己庚辛壬癸",MOD(T184-3,10)+1,1)</f>
        <v/>
      </c>
      <c r="R184">
        <f>CHOOSE(MOD(T184-3,10),"甲","乙","丙","丁","戊","己","庚","辛","壬","癸")</f>
        <v/>
      </c>
      <c r="S184">
        <f>MID("甲乙丙丁戊己庚辛壬癸",MOD(T184-4,10)+1,1)&amp;MID("子丑寅卯辰巳午未申酉戌亥",MOD(T184-4,12)+1,1)</f>
        <v/>
      </c>
      <c r="T184" t="n">
        <v>2054</v>
      </c>
      <c r="U184">
        <f>W184="未"</f>
        <v/>
      </c>
      <c r="V184" s="14" t="n">
        <v>46542</v>
      </c>
      <c r="W184">
        <f>MID("申酉戌亥子丑寅卯辰巳午未",MOD(V184,12)+1,1)</f>
        <v/>
      </c>
    </row>
    <row r="185">
      <c r="A185">
        <f>INDEX('4_六十干支'!$B$5:$B$64,MOD(T185-1924,60)+1)</f>
        <v/>
      </c>
      <c r="B185">
        <f>RIGHT(A185,1)</f>
        <v/>
      </c>
      <c r="C185">
        <f>LEFT(A185,1)</f>
        <v/>
      </c>
      <c r="D185">
        <f>MID("申酉戌亥子丑寅卯辰巳午未",MOD(T185,12)+1,1)</f>
        <v/>
      </c>
      <c r="E185">
        <f>CHOOSE(MOD(T185,12)+1,"申","酉","戌","亥","子","丑","寅","卯","辰","巳","午","未")</f>
        <v/>
      </c>
      <c r="F185">
        <f>MID("子丑寅卯辰巳午未申酉戌亥",MOD(T185-4,12)+1,1)</f>
        <v/>
      </c>
      <c r="G185">
        <f>CHOOSE(MOD(T185-3,12),"子","丑","寅","卯","辰","巳","午","未","申","酉","戌","亥")</f>
        <v/>
      </c>
      <c r="H185">
        <f>CHOOSE(MOD(T185,12),"申","酉","戌","亥","子","丑","寅","卯","辰","巳","午","未")</f>
        <v/>
      </c>
      <c r="I185">
        <f>MID("子丑寅卯辰巳午未申酉戌亥",MOD(T185-3,12)+1,1)</f>
        <v/>
      </c>
      <c r="J185">
        <f>MID("子丑寅卯辰巳午未申酉戌亥",MOD(T185-4,12),1)</f>
        <v/>
      </c>
      <c r="K185">
        <f>MID("申酉戌亥子丑寅卯辰巳午未",MOD(YEAR(T185),12)+1,1)</f>
        <v/>
      </c>
      <c r="L185" t="inlineStr">
        <is>
          <t>-</t>
        </is>
      </c>
      <c r="M185" t="inlineStr">
        <is>
          <t>-</t>
        </is>
      </c>
      <c r="N185" t="inlineStr">
        <is>
          <t>-</t>
        </is>
      </c>
      <c r="O185">
        <f>MID("甲乙丙丁戊己庚辛壬癸",MOD(T185-4,10)+1,1)</f>
        <v/>
      </c>
      <c r="P185">
        <f>MID("庚辛壬癸甲乙丙丁戊己",MOD(T185,10)+1,1)</f>
        <v/>
      </c>
      <c r="Q185">
        <f>MID("甲乙丙丁戊己庚辛壬癸",MOD(T185-3,10)+1,1)</f>
        <v/>
      </c>
      <c r="R185">
        <f>CHOOSE(MOD(T185-3,10),"甲","乙","丙","丁","戊","己","庚","辛","壬","癸")</f>
        <v/>
      </c>
      <c r="S185">
        <f>MID("甲乙丙丁戊己庚辛壬癸",MOD(T185-4,10)+1,1)&amp;MID("子丑寅卯辰巳午未申酉戌亥",MOD(T185-4,12)+1,1)</f>
        <v/>
      </c>
      <c r="T185" t="n">
        <v>2055</v>
      </c>
      <c r="U185">
        <f>W185="未"</f>
        <v/>
      </c>
      <c r="V185" s="14" t="n">
        <v>46543</v>
      </c>
      <c r="W185">
        <f>MID("申酉戌亥子丑寅卯辰巳午未",MOD(V185,12)+1,1)</f>
        <v/>
      </c>
    </row>
    <row r="186">
      <c r="A186">
        <f>INDEX('4_六十干支'!$B$5:$B$64,MOD(T186-1924,60)+1)</f>
        <v/>
      </c>
      <c r="B186">
        <f>RIGHT(A186,1)</f>
        <v/>
      </c>
      <c r="C186">
        <f>LEFT(A186,1)</f>
        <v/>
      </c>
      <c r="D186">
        <f>MID("申酉戌亥子丑寅卯辰巳午未",MOD(T186,12)+1,1)</f>
        <v/>
      </c>
      <c r="E186">
        <f>CHOOSE(MOD(T186,12)+1,"申","酉","戌","亥","子","丑","寅","卯","辰","巳","午","未")</f>
        <v/>
      </c>
      <c r="F186">
        <f>MID("子丑寅卯辰巳午未申酉戌亥",MOD(T186-4,12)+1,1)</f>
        <v/>
      </c>
      <c r="G186">
        <f>CHOOSE(MOD(T186-3,12),"子","丑","寅","卯","辰","巳","午","未","申","酉","戌","亥")</f>
        <v/>
      </c>
      <c r="H186">
        <f>CHOOSE(MOD(T186,12),"申","酉","戌","亥","子","丑","寅","卯","辰","巳","午","未")</f>
        <v/>
      </c>
      <c r="I186">
        <f>MID("子丑寅卯辰巳午未申酉戌亥",MOD(T186-3,12)+1,1)</f>
        <v/>
      </c>
      <c r="J186">
        <f>MID("子丑寅卯辰巳午未申酉戌亥",MOD(T186-4,12),1)</f>
        <v/>
      </c>
      <c r="K186">
        <f>MID("申酉戌亥子丑寅卯辰巳午未",MOD(YEAR(T186),12)+1,1)</f>
        <v/>
      </c>
      <c r="L186" t="inlineStr">
        <is>
          <t>-</t>
        </is>
      </c>
      <c r="M186" t="inlineStr">
        <is>
          <t>-</t>
        </is>
      </c>
      <c r="N186" t="inlineStr">
        <is>
          <t>-</t>
        </is>
      </c>
      <c r="O186">
        <f>MID("甲乙丙丁戊己庚辛壬癸",MOD(T186-4,10)+1,1)</f>
        <v/>
      </c>
      <c r="P186">
        <f>MID("庚辛壬癸甲乙丙丁戊己",MOD(T186,10)+1,1)</f>
        <v/>
      </c>
      <c r="Q186">
        <f>MID("甲乙丙丁戊己庚辛壬癸",MOD(T186-3,10)+1,1)</f>
        <v/>
      </c>
      <c r="R186">
        <f>CHOOSE(MOD(T186-3,10),"甲","乙","丙","丁","戊","己","庚","辛","壬","癸")</f>
        <v/>
      </c>
      <c r="S186">
        <f>MID("甲乙丙丁戊己庚辛壬癸",MOD(T186-4,10)+1,1)&amp;MID("子丑寅卯辰巳午未申酉戌亥",MOD(T186-4,12)+1,1)</f>
        <v/>
      </c>
      <c r="T186" t="n">
        <v>2056</v>
      </c>
      <c r="U186">
        <f>W186="未"</f>
        <v/>
      </c>
      <c r="V186" s="14" t="n">
        <v>46544</v>
      </c>
      <c r="W186">
        <f>MID("申酉戌亥子丑寅卯辰巳午未",MOD(V186,12)+1,1)</f>
        <v/>
      </c>
    </row>
    <row r="187">
      <c r="A187">
        <f>INDEX('4_六十干支'!$B$5:$B$64,MOD(T187-1924,60)+1)</f>
        <v/>
      </c>
      <c r="B187">
        <f>RIGHT(A187,1)</f>
        <v/>
      </c>
      <c r="C187">
        <f>LEFT(A187,1)</f>
        <v/>
      </c>
      <c r="D187">
        <f>MID("申酉戌亥子丑寅卯辰巳午未",MOD(T187,12)+1,1)</f>
        <v/>
      </c>
      <c r="E187">
        <f>CHOOSE(MOD(T187,12)+1,"申","酉","戌","亥","子","丑","寅","卯","辰","巳","午","未")</f>
        <v/>
      </c>
      <c r="F187">
        <f>MID("子丑寅卯辰巳午未申酉戌亥",MOD(T187-4,12)+1,1)</f>
        <v/>
      </c>
      <c r="G187">
        <f>CHOOSE(MOD(T187-3,12),"子","丑","寅","卯","辰","巳","午","未","申","酉","戌","亥")</f>
        <v/>
      </c>
      <c r="H187">
        <f>CHOOSE(MOD(T187,12),"申","酉","戌","亥","子","丑","寅","卯","辰","巳","午","未")</f>
        <v/>
      </c>
      <c r="I187">
        <f>MID("子丑寅卯辰巳午未申酉戌亥",MOD(T187-3,12)+1,1)</f>
        <v/>
      </c>
      <c r="J187">
        <f>MID("子丑寅卯辰巳午未申酉戌亥",MOD(T187-4,12),1)</f>
        <v/>
      </c>
      <c r="K187">
        <f>MID("申酉戌亥子丑寅卯辰巳午未",MOD(YEAR(T187),12)+1,1)</f>
        <v/>
      </c>
      <c r="L187" t="inlineStr">
        <is>
          <t>-</t>
        </is>
      </c>
      <c r="M187" t="inlineStr">
        <is>
          <t>-</t>
        </is>
      </c>
      <c r="N187" t="inlineStr">
        <is>
          <t>-</t>
        </is>
      </c>
      <c r="O187">
        <f>MID("甲乙丙丁戊己庚辛壬癸",MOD(T187-4,10)+1,1)</f>
        <v/>
      </c>
      <c r="P187">
        <f>MID("庚辛壬癸甲乙丙丁戊己",MOD(T187,10)+1,1)</f>
        <v/>
      </c>
      <c r="Q187">
        <f>MID("甲乙丙丁戊己庚辛壬癸",MOD(T187-3,10)+1,1)</f>
        <v/>
      </c>
      <c r="R187">
        <f>CHOOSE(MOD(T187-3,10),"甲","乙","丙","丁","戊","己","庚","辛","壬","癸")</f>
        <v/>
      </c>
      <c r="S187">
        <f>MID("甲乙丙丁戊己庚辛壬癸",MOD(T187-4,10)+1,1)&amp;MID("子丑寅卯辰巳午未申酉戌亥",MOD(T187-4,12)+1,1)</f>
        <v/>
      </c>
      <c r="T187" t="n">
        <v>2057</v>
      </c>
      <c r="U187">
        <f>W187="未"</f>
        <v/>
      </c>
      <c r="V187" s="14" t="n">
        <v>46545</v>
      </c>
      <c r="W187">
        <f>MID("申酉戌亥子丑寅卯辰巳午未",MOD(V187,12)+1,1)</f>
        <v/>
      </c>
    </row>
    <row r="188">
      <c r="A188">
        <f>INDEX('4_六十干支'!$B$5:$B$64,MOD(T188-1924,60)+1)</f>
        <v/>
      </c>
      <c r="B188">
        <f>RIGHT(A188,1)</f>
        <v/>
      </c>
      <c r="C188">
        <f>LEFT(A188,1)</f>
        <v/>
      </c>
      <c r="D188">
        <f>MID("申酉戌亥子丑寅卯辰巳午未",MOD(T188,12)+1,1)</f>
        <v/>
      </c>
      <c r="E188">
        <f>CHOOSE(MOD(T188,12)+1,"申","酉","戌","亥","子","丑","寅","卯","辰","巳","午","未")</f>
        <v/>
      </c>
      <c r="F188">
        <f>MID("子丑寅卯辰巳午未申酉戌亥",MOD(T188-4,12)+1,1)</f>
        <v/>
      </c>
      <c r="G188">
        <f>CHOOSE(MOD(T188-3,12),"子","丑","寅","卯","辰","巳","午","未","申","酉","戌","亥")</f>
        <v/>
      </c>
      <c r="H188">
        <f>CHOOSE(MOD(T188,12),"申","酉","戌","亥","子","丑","寅","卯","辰","巳","午","未")</f>
        <v/>
      </c>
      <c r="I188">
        <f>MID("子丑寅卯辰巳午未申酉戌亥",MOD(T188-3,12)+1,1)</f>
        <v/>
      </c>
      <c r="J188">
        <f>MID("子丑寅卯辰巳午未申酉戌亥",MOD(T188-4,12),1)</f>
        <v/>
      </c>
      <c r="K188">
        <f>MID("申酉戌亥子丑寅卯辰巳午未",MOD(YEAR(T188),12)+1,1)</f>
        <v/>
      </c>
      <c r="L188" t="inlineStr">
        <is>
          <t>-</t>
        </is>
      </c>
      <c r="M188" t="inlineStr">
        <is>
          <t>-</t>
        </is>
      </c>
      <c r="N188" t="inlineStr">
        <is>
          <t>-</t>
        </is>
      </c>
      <c r="O188">
        <f>MID("甲乙丙丁戊己庚辛壬癸",MOD(T188-4,10)+1,1)</f>
        <v/>
      </c>
      <c r="P188">
        <f>MID("庚辛壬癸甲乙丙丁戊己",MOD(T188,10)+1,1)</f>
        <v/>
      </c>
      <c r="Q188">
        <f>MID("甲乙丙丁戊己庚辛壬癸",MOD(T188-3,10)+1,1)</f>
        <v/>
      </c>
      <c r="R188">
        <f>CHOOSE(MOD(T188-3,10),"甲","乙","丙","丁","戊","己","庚","辛","壬","癸")</f>
        <v/>
      </c>
      <c r="S188">
        <f>MID("甲乙丙丁戊己庚辛壬癸",MOD(T188-4,10)+1,1)&amp;MID("子丑寅卯辰巳午未申酉戌亥",MOD(T188-4,12)+1,1)</f>
        <v/>
      </c>
      <c r="T188" t="n">
        <v>2058</v>
      </c>
      <c r="U188">
        <f>W188="未"</f>
        <v/>
      </c>
      <c r="V188" s="14" t="n">
        <v>46546</v>
      </c>
      <c r="W188">
        <f>MID("申酉戌亥子丑寅卯辰巳午未",MOD(V188,12)+1,1)</f>
        <v/>
      </c>
    </row>
    <row r="189">
      <c r="A189">
        <f>INDEX('4_六十干支'!$B$5:$B$64,MOD(T189-1924,60)+1)</f>
        <v/>
      </c>
      <c r="B189">
        <f>RIGHT(A189,1)</f>
        <v/>
      </c>
      <c r="C189">
        <f>LEFT(A189,1)</f>
        <v/>
      </c>
      <c r="D189">
        <f>MID("申酉戌亥子丑寅卯辰巳午未",MOD(T189,12)+1,1)</f>
        <v/>
      </c>
      <c r="E189">
        <f>CHOOSE(MOD(T189,12)+1,"申","酉","戌","亥","子","丑","寅","卯","辰","巳","午","未")</f>
        <v/>
      </c>
      <c r="F189">
        <f>MID("子丑寅卯辰巳午未申酉戌亥",MOD(T189-4,12)+1,1)</f>
        <v/>
      </c>
      <c r="G189">
        <f>CHOOSE(MOD(T189-3,12),"子","丑","寅","卯","辰","巳","午","未","申","酉","戌","亥")</f>
        <v/>
      </c>
      <c r="H189">
        <f>CHOOSE(MOD(T189,12),"申","酉","戌","亥","子","丑","寅","卯","辰","巳","午","未")</f>
        <v/>
      </c>
      <c r="I189">
        <f>MID("子丑寅卯辰巳午未申酉戌亥",MOD(T189-3,12)+1,1)</f>
        <v/>
      </c>
      <c r="J189">
        <f>MID("子丑寅卯辰巳午未申酉戌亥",MOD(T189-4,12),1)</f>
        <v/>
      </c>
      <c r="K189">
        <f>MID("申酉戌亥子丑寅卯辰巳午未",MOD(YEAR(T189),12)+1,1)</f>
        <v/>
      </c>
      <c r="L189" t="inlineStr">
        <is>
          <t>-</t>
        </is>
      </c>
      <c r="M189" t="inlineStr">
        <is>
          <t>-</t>
        </is>
      </c>
      <c r="N189" t="inlineStr">
        <is>
          <t>-</t>
        </is>
      </c>
      <c r="O189">
        <f>MID("甲乙丙丁戊己庚辛壬癸",MOD(T189-4,10)+1,1)</f>
        <v/>
      </c>
      <c r="P189">
        <f>MID("庚辛壬癸甲乙丙丁戊己",MOD(T189,10)+1,1)</f>
        <v/>
      </c>
      <c r="Q189">
        <f>MID("甲乙丙丁戊己庚辛壬癸",MOD(T189-3,10)+1,1)</f>
        <v/>
      </c>
      <c r="R189">
        <f>CHOOSE(MOD(T189-3,10),"甲","乙","丙","丁","戊","己","庚","辛","壬","癸")</f>
        <v/>
      </c>
      <c r="S189">
        <f>MID("甲乙丙丁戊己庚辛壬癸",MOD(T189-4,10)+1,1)&amp;MID("子丑寅卯辰巳午未申酉戌亥",MOD(T189-4,12)+1,1)</f>
        <v/>
      </c>
      <c r="T189" t="n">
        <v>2059</v>
      </c>
      <c r="U189">
        <f>W189="未"</f>
        <v/>
      </c>
      <c r="V189" s="14" t="n">
        <v>46547</v>
      </c>
      <c r="W189">
        <f>MID("申酉戌亥子丑寅卯辰巳午未",MOD(V189,12)+1,1)</f>
        <v/>
      </c>
    </row>
    <row r="190">
      <c r="A190">
        <f>INDEX('4_六十干支'!$B$5:$B$64,MOD(T190-1924,60)+1)</f>
        <v/>
      </c>
      <c r="B190">
        <f>RIGHT(A190,1)</f>
        <v/>
      </c>
      <c r="C190">
        <f>LEFT(A190,1)</f>
        <v/>
      </c>
      <c r="D190">
        <f>MID("申酉戌亥子丑寅卯辰巳午未",MOD(T190,12)+1,1)</f>
        <v/>
      </c>
      <c r="E190">
        <f>CHOOSE(MOD(T190,12)+1,"申","酉","戌","亥","子","丑","寅","卯","辰","巳","午","未")</f>
        <v/>
      </c>
      <c r="F190">
        <f>MID("子丑寅卯辰巳午未申酉戌亥",MOD(T190-4,12)+1,1)</f>
        <v/>
      </c>
      <c r="G190">
        <f>CHOOSE(MOD(T190-3,12),"子","丑","寅","卯","辰","巳","午","未","申","酉","戌","亥")</f>
        <v/>
      </c>
      <c r="H190">
        <f>CHOOSE(MOD(T190,12),"申","酉","戌","亥","子","丑","寅","卯","辰","巳","午","未")</f>
        <v/>
      </c>
      <c r="I190">
        <f>MID("子丑寅卯辰巳午未申酉戌亥",MOD(T190-3,12)+1,1)</f>
        <v/>
      </c>
      <c r="J190">
        <f>MID("子丑寅卯辰巳午未申酉戌亥",MOD(T190-4,12),1)</f>
        <v/>
      </c>
      <c r="K190">
        <f>MID("申酉戌亥子丑寅卯辰巳午未",MOD(YEAR(T190),12)+1,1)</f>
        <v/>
      </c>
      <c r="L190" t="inlineStr">
        <is>
          <t>-</t>
        </is>
      </c>
      <c r="M190" t="inlineStr">
        <is>
          <t>-</t>
        </is>
      </c>
      <c r="N190" t="inlineStr">
        <is>
          <t>-</t>
        </is>
      </c>
      <c r="O190">
        <f>MID("甲乙丙丁戊己庚辛壬癸",MOD(T190-4,10)+1,1)</f>
        <v/>
      </c>
      <c r="P190">
        <f>MID("庚辛壬癸甲乙丙丁戊己",MOD(T190,10)+1,1)</f>
        <v/>
      </c>
      <c r="Q190">
        <f>MID("甲乙丙丁戊己庚辛壬癸",MOD(T190-3,10)+1,1)</f>
        <v/>
      </c>
      <c r="R190">
        <f>CHOOSE(MOD(T190-3,10),"甲","乙","丙","丁","戊","己","庚","辛","壬","癸")</f>
        <v/>
      </c>
      <c r="S190">
        <f>MID("甲乙丙丁戊己庚辛壬癸",MOD(T190-4,10)+1,1)&amp;MID("子丑寅卯辰巳午未申酉戌亥",MOD(T190-4,12)+1,1)</f>
        <v/>
      </c>
      <c r="T190" t="n">
        <v>2060</v>
      </c>
      <c r="U190">
        <f>W190="未"</f>
        <v/>
      </c>
      <c r="V190" s="14" t="n">
        <v>46548</v>
      </c>
      <c r="W190">
        <f>MID("申酉戌亥子丑寅卯辰巳午未",MOD(V190,12)+1,1)</f>
        <v/>
      </c>
    </row>
    <row r="191">
      <c r="A191">
        <f>INDEX('4_六十干支'!$B$5:$B$64,MOD(T191-1924,60)+1)</f>
        <v/>
      </c>
      <c r="B191">
        <f>RIGHT(A191,1)</f>
        <v/>
      </c>
      <c r="C191">
        <f>LEFT(A191,1)</f>
        <v/>
      </c>
      <c r="D191">
        <f>MID("申酉戌亥子丑寅卯辰巳午未",MOD(T191,12)+1,1)</f>
        <v/>
      </c>
      <c r="E191">
        <f>CHOOSE(MOD(T191,12)+1,"申","酉","戌","亥","子","丑","寅","卯","辰","巳","午","未")</f>
        <v/>
      </c>
      <c r="F191">
        <f>MID("子丑寅卯辰巳午未申酉戌亥",MOD(T191-4,12)+1,1)</f>
        <v/>
      </c>
      <c r="G191">
        <f>CHOOSE(MOD(T191-3,12),"子","丑","寅","卯","辰","巳","午","未","申","酉","戌","亥")</f>
        <v/>
      </c>
      <c r="H191">
        <f>CHOOSE(MOD(T191,12),"申","酉","戌","亥","子","丑","寅","卯","辰","巳","午","未")</f>
        <v/>
      </c>
      <c r="I191">
        <f>MID("子丑寅卯辰巳午未申酉戌亥",MOD(T191-3,12)+1,1)</f>
        <v/>
      </c>
      <c r="J191">
        <f>MID("子丑寅卯辰巳午未申酉戌亥",MOD(T191-4,12),1)</f>
        <v/>
      </c>
      <c r="K191">
        <f>MID("申酉戌亥子丑寅卯辰巳午未",MOD(YEAR(T191),12)+1,1)</f>
        <v/>
      </c>
      <c r="L191" t="inlineStr">
        <is>
          <t>-</t>
        </is>
      </c>
      <c r="M191" t="inlineStr">
        <is>
          <t>-</t>
        </is>
      </c>
      <c r="N191" t="inlineStr">
        <is>
          <t>-</t>
        </is>
      </c>
      <c r="O191">
        <f>MID("甲乙丙丁戊己庚辛壬癸",MOD(T191-4,10)+1,1)</f>
        <v/>
      </c>
      <c r="P191">
        <f>MID("庚辛壬癸甲乙丙丁戊己",MOD(T191,10)+1,1)</f>
        <v/>
      </c>
      <c r="Q191">
        <f>MID("甲乙丙丁戊己庚辛壬癸",MOD(T191-3,10)+1,1)</f>
        <v/>
      </c>
      <c r="R191">
        <f>CHOOSE(MOD(T191-3,10),"甲","乙","丙","丁","戊","己","庚","辛","壬","癸")</f>
        <v/>
      </c>
      <c r="S191">
        <f>MID("甲乙丙丁戊己庚辛壬癸",MOD(T191-4,10)+1,1)&amp;MID("子丑寅卯辰巳午未申酉戌亥",MOD(T191-4,12)+1,1)</f>
        <v/>
      </c>
      <c r="T191" t="n">
        <v>2061</v>
      </c>
      <c r="U191">
        <f>W191="未"</f>
        <v/>
      </c>
      <c r="V191" s="14" t="n">
        <v>46549</v>
      </c>
      <c r="W191">
        <f>MID("申酉戌亥子丑寅卯辰巳午未",MOD(V191,12)+1,1)</f>
        <v/>
      </c>
    </row>
    <row r="192">
      <c r="A192">
        <f>INDEX('4_六十干支'!$B$5:$B$64,MOD(T192-1924,60)+1)</f>
        <v/>
      </c>
      <c r="B192">
        <f>RIGHT(A192,1)</f>
        <v/>
      </c>
      <c r="C192">
        <f>LEFT(A192,1)</f>
        <v/>
      </c>
      <c r="D192">
        <f>MID("申酉戌亥子丑寅卯辰巳午未",MOD(T192,12)+1,1)</f>
        <v/>
      </c>
      <c r="E192">
        <f>CHOOSE(MOD(T192,12)+1,"申","酉","戌","亥","子","丑","寅","卯","辰","巳","午","未")</f>
        <v/>
      </c>
      <c r="F192">
        <f>MID("子丑寅卯辰巳午未申酉戌亥",MOD(T192-4,12)+1,1)</f>
        <v/>
      </c>
      <c r="G192">
        <f>CHOOSE(MOD(T192-3,12),"子","丑","寅","卯","辰","巳","午","未","申","酉","戌","亥")</f>
        <v/>
      </c>
      <c r="H192">
        <f>CHOOSE(MOD(T192,12),"申","酉","戌","亥","子","丑","寅","卯","辰","巳","午","未")</f>
        <v/>
      </c>
      <c r="I192">
        <f>MID("子丑寅卯辰巳午未申酉戌亥",MOD(T192-3,12)+1,1)</f>
        <v/>
      </c>
      <c r="J192">
        <f>MID("子丑寅卯辰巳午未申酉戌亥",MOD(T192-4,12),1)</f>
        <v/>
      </c>
      <c r="K192">
        <f>MID("申酉戌亥子丑寅卯辰巳午未",MOD(YEAR(T192),12)+1,1)</f>
        <v/>
      </c>
      <c r="L192" t="inlineStr">
        <is>
          <t>-</t>
        </is>
      </c>
      <c r="M192" t="inlineStr">
        <is>
          <t>-</t>
        </is>
      </c>
      <c r="N192" t="inlineStr">
        <is>
          <t>-</t>
        </is>
      </c>
      <c r="O192">
        <f>MID("甲乙丙丁戊己庚辛壬癸",MOD(T192-4,10)+1,1)</f>
        <v/>
      </c>
      <c r="P192">
        <f>MID("庚辛壬癸甲乙丙丁戊己",MOD(T192,10)+1,1)</f>
        <v/>
      </c>
      <c r="Q192">
        <f>MID("甲乙丙丁戊己庚辛壬癸",MOD(T192-3,10)+1,1)</f>
        <v/>
      </c>
      <c r="R192">
        <f>CHOOSE(MOD(T192-3,10),"甲","乙","丙","丁","戊","己","庚","辛","壬","癸")</f>
        <v/>
      </c>
      <c r="S192">
        <f>MID("甲乙丙丁戊己庚辛壬癸",MOD(T192-4,10)+1,1)&amp;MID("子丑寅卯辰巳午未申酉戌亥",MOD(T192-4,12)+1,1)</f>
        <v/>
      </c>
      <c r="T192" t="n">
        <v>2062</v>
      </c>
      <c r="U192">
        <f>W192="未"</f>
        <v/>
      </c>
      <c r="V192" s="14" t="n">
        <v>46550</v>
      </c>
      <c r="W192">
        <f>MID("申酉戌亥子丑寅卯辰巳午未",MOD(V192,12)+1,1)</f>
        <v/>
      </c>
    </row>
    <row r="193">
      <c r="A193">
        <f>INDEX('4_六十干支'!$B$5:$B$64,MOD(T193-1924,60)+1)</f>
        <v/>
      </c>
      <c r="B193">
        <f>RIGHT(A193,1)</f>
        <v/>
      </c>
      <c r="C193">
        <f>LEFT(A193,1)</f>
        <v/>
      </c>
      <c r="D193">
        <f>MID("申酉戌亥子丑寅卯辰巳午未",MOD(T193,12)+1,1)</f>
        <v/>
      </c>
      <c r="E193">
        <f>CHOOSE(MOD(T193,12)+1,"申","酉","戌","亥","子","丑","寅","卯","辰","巳","午","未")</f>
        <v/>
      </c>
      <c r="F193">
        <f>MID("子丑寅卯辰巳午未申酉戌亥",MOD(T193-4,12)+1,1)</f>
        <v/>
      </c>
      <c r="G193">
        <f>CHOOSE(MOD(T193-3,12),"子","丑","寅","卯","辰","巳","午","未","申","酉","戌","亥")</f>
        <v/>
      </c>
      <c r="H193">
        <f>CHOOSE(MOD(T193,12),"申","酉","戌","亥","子","丑","寅","卯","辰","巳","午","未")</f>
        <v/>
      </c>
      <c r="I193">
        <f>MID("子丑寅卯辰巳午未申酉戌亥",MOD(T193-3,12)+1,1)</f>
        <v/>
      </c>
      <c r="J193">
        <f>MID("子丑寅卯辰巳午未申酉戌亥",MOD(T193-4,12),1)</f>
        <v/>
      </c>
      <c r="K193">
        <f>MID("申酉戌亥子丑寅卯辰巳午未",MOD(YEAR(T193),12)+1,1)</f>
        <v/>
      </c>
      <c r="L193" t="inlineStr">
        <is>
          <t>-</t>
        </is>
      </c>
      <c r="M193" t="inlineStr">
        <is>
          <t>-</t>
        </is>
      </c>
      <c r="N193" t="inlineStr">
        <is>
          <t>-</t>
        </is>
      </c>
      <c r="O193">
        <f>MID("甲乙丙丁戊己庚辛壬癸",MOD(T193-4,10)+1,1)</f>
        <v/>
      </c>
      <c r="P193">
        <f>MID("庚辛壬癸甲乙丙丁戊己",MOD(T193,10)+1,1)</f>
        <v/>
      </c>
      <c r="Q193">
        <f>MID("甲乙丙丁戊己庚辛壬癸",MOD(T193-3,10)+1,1)</f>
        <v/>
      </c>
      <c r="R193">
        <f>CHOOSE(MOD(T193-3,10),"甲","乙","丙","丁","戊","己","庚","辛","壬","癸")</f>
        <v/>
      </c>
      <c r="S193">
        <f>MID("甲乙丙丁戊己庚辛壬癸",MOD(T193-4,10)+1,1)&amp;MID("子丑寅卯辰巳午未申酉戌亥",MOD(T193-4,12)+1,1)</f>
        <v/>
      </c>
      <c r="T193" t="n">
        <v>2063</v>
      </c>
      <c r="U193">
        <f>W193="未"</f>
        <v/>
      </c>
      <c r="V193" s="14" t="n">
        <v>46551</v>
      </c>
      <c r="W193">
        <f>MID("申酉戌亥子丑寅卯辰巳午未",MOD(V193,12)+1,1)</f>
        <v/>
      </c>
    </row>
    <row r="194">
      <c r="A194">
        <f>INDEX('4_六十干支'!$B$5:$B$64,MOD(T194-1924,60)+1)</f>
        <v/>
      </c>
      <c r="B194">
        <f>RIGHT(A194,1)</f>
        <v/>
      </c>
      <c r="C194">
        <f>LEFT(A194,1)</f>
        <v/>
      </c>
      <c r="D194">
        <f>MID("申酉戌亥子丑寅卯辰巳午未",MOD(T194,12)+1,1)</f>
        <v/>
      </c>
      <c r="E194">
        <f>CHOOSE(MOD(T194,12)+1,"申","酉","戌","亥","子","丑","寅","卯","辰","巳","午","未")</f>
        <v/>
      </c>
      <c r="F194">
        <f>MID("子丑寅卯辰巳午未申酉戌亥",MOD(T194-4,12)+1,1)</f>
        <v/>
      </c>
      <c r="G194">
        <f>CHOOSE(MOD(T194-3,12),"子","丑","寅","卯","辰","巳","午","未","申","酉","戌","亥")</f>
        <v/>
      </c>
      <c r="H194">
        <f>CHOOSE(MOD(T194,12),"申","酉","戌","亥","子","丑","寅","卯","辰","巳","午","未")</f>
        <v/>
      </c>
      <c r="I194">
        <f>MID("子丑寅卯辰巳午未申酉戌亥",MOD(T194-3,12)+1,1)</f>
        <v/>
      </c>
      <c r="J194">
        <f>MID("子丑寅卯辰巳午未申酉戌亥",MOD(T194-4,12),1)</f>
        <v/>
      </c>
      <c r="K194">
        <f>MID("申酉戌亥子丑寅卯辰巳午未",MOD(YEAR(T194),12)+1,1)</f>
        <v/>
      </c>
      <c r="L194" t="inlineStr">
        <is>
          <t>-</t>
        </is>
      </c>
      <c r="M194" t="inlineStr">
        <is>
          <t>-</t>
        </is>
      </c>
      <c r="N194" t="inlineStr">
        <is>
          <t>-</t>
        </is>
      </c>
      <c r="O194">
        <f>MID("甲乙丙丁戊己庚辛壬癸",MOD(T194-4,10)+1,1)</f>
        <v/>
      </c>
      <c r="P194">
        <f>MID("庚辛壬癸甲乙丙丁戊己",MOD(T194,10)+1,1)</f>
        <v/>
      </c>
      <c r="Q194">
        <f>MID("甲乙丙丁戊己庚辛壬癸",MOD(T194-3,10)+1,1)</f>
        <v/>
      </c>
      <c r="R194">
        <f>CHOOSE(MOD(T194-3,10),"甲","乙","丙","丁","戊","己","庚","辛","壬","癸")</f>
        <v/>
      </c>
      <c r="S194">
        <f>MID("甲乙丙丁戊己庚辛壬癸",MOD(T194-4,10)+1,1)&amp;MID("子丑寅卯辰巳午未申酉戌亥",MOD(T194-4,12)+1,1)</f>
        <v/>
      </c>
      <c r="T194" t="n">
        <v>2064</v>
      </c>
      <c r="U194">
        <f>W194="未"</f>
        <v/>
      </c>
      <c r="V194" s="14" t="n">
        <v>46552</v>
      </c>
      <c r="W194">
        <f>MID("申酉戌亥子丑寅卯辰巳午未",MOD(V194,12)+1,1)</f>
        <v/>
      </c>
    </row>
    <row r="195">
      <c r="A195">
        <f>INDEX('4_六十干支'!$B$5:$B$64,MOD(T195-1924,60)+1)</f>
        <v/>
      </c>
      <c r="B195">
        <f>RIGHT(A195,1)</f>
        <v/>
      </c>
      <c r="C195">
        <f>LEFT(A195,1)</f>
        <v/>
      </c>
      <c r="D195">
        <f>MID("申酉戌亥子丑寅卯辰巳午未",MOD(T195,12)+1,1)</f>
        <v/>
      </c>
      <c r="E195">
        <f>CHOOSE(MOD(T195,12)+1,"申","酉","戌","亥","子","丑","寅","卯","辰","巳","午","未")</f>
        <v/>
      </c>
      <c r="F195">
        <f>MID("子丑寅卯辰巳午未申酉戌亥",MOD(T195-4,12)+1,1)</f>
        <v/>
      </c>
      <c r="G195">
        <f>CHOOSE(MOD(T195-3,12),"子","丑","寅","卯","辰","巳","午","未","申","酉","戌","亥")</f>
        <v/>
      </c>
      <c r="H195">
        <f>CHOOSE(MOD(T195,12),"申","酉","戌","亥","子","丑","寅","卯","辰","巳","午","未")</f>
        <v/>
      </c>
      <c r="I195">
        <f>MID("子丑寅卯辰巳午未申酉戌亥",MOD(T195-3,12)+1,1)</f>
        <v/>
      </c>
      <c r="J195">
        <f>MID("子丑寅卯辰巳午未申酉戌亥",MOD(T195-4,12),1)</f>
        <v/>
      </c>
      <c r="K195">
        <f>MID("申酉戌亥子丑寅卯辰巳午未",MOD(YEAR(T195),12)+1,1)</f>
        <v/>
      </c>
      <c r="L195" t="inlineStr">
        <is>
          <t>-</t>
        </is>
      </c>
      <c r="M195" t="inlineStr">
        <is>
          <t>-</t>
        </is>
      </c>
      <c r="N195" t="inlineStr">
        <is>
          <t>-</t>
        </is>
      </c>
      <c r="O195">
        <f>MID("甲乙丙丁戊己庚辛壬癸",MOD(T195-4,10)+1,1)</f>
        <v/>
      </c>
      <c r="P195">
        <f>MID("庚辛壬癸甲乙丙丁戊己",MOD(T195,10)+1,1)</f>
        <v/>
      </c>
      <c r="Q195">
        <f>MID("甲乙丙丁戊己庚辛壬癸",MOD(T195-3,10)+1,1)</f>
        <v/>
      </c>
      <c r="R195">
        <f>CHOOSE(MOD(T195-3,10),"甲","乙","丙","丁","戊","己","庚","辛","壬","癸")</f>
        <v/>
      </c>
      <c r="S195">
        <f>MID("甲乙丙丁戊己庚辛壬癸",MOD(T195-4,10)+1,1)&amp;MID("子丑寅卯辰巳午未申酉戌亥",MOD(T195-4,12)+1,1)</f>
        <v/>
      </c>
      <c r="T195" t="n">
        <v>2065</v>
      </c>
      <c r="U195">
        <f>W195="未"</f>
        <v/>
      </c>
      <c r="V195" s="14" t="n">
        <v>46553</v>
      </c>
      <c r="W195">
        <f>MID("申酉戌亥子丑寅卯辰巳午未",MOD(V195,12)+1,1)</f>
        <v/>
      </c>
    </row>
    <row r="196">
      <c r="A196">
        <f>INDEX('4_六十干支'!$B$5:$B$64,MOD(T196-1924,60)+1)</f>
        <v/>
      </c>
      <c r="B196">
        <f>RIGHT(A196,1)</f>
        <v/>
      </c>
      <c r="C196">
        <f>LEFT(A196,1)</f>
        <v/>
      </c>
      <c r="D196">
        <f>MID("申酉戌亥子丑寅卯辰巳午未",MOD(T196,12)+1,1)</f>
        <v/>
      </c>
      <c r="E196">
        <f>CHOOSE(MOD(T196,12)+1,"申","酉","戌","亥","子","丑","寅","卯","辰","巳","午","未")</f>
        <v/>
      </c>
      <c r="F196">
        <f>MID("子丑寅卯辰巳午未申酉戌亥",MOD(T196-4,12)+1,1)</f>
        <v/>
      </c>
      <c r="G196">
        <f>CHOOSE(MOD(T196-3,12),"子","丑","寅","卯","辰","巳","午","未","申","酉","戌","亥")</f>
        <v/>
      </c>
      <c r="H196">
        <f>CHOOSE(MOD(T196,12),"申","酉","戌","亥","子","丑","寅","卯","辰","巳","午","未")</f>
        <v/>
      </c>
      <c r="I196">
        <f>MID("子丑寅卯辰巳午未申酉戌亥",MOD(T196-3,12)+1,1)</f>
        <v/>
      </c>
      <c r="J196">
        <f>MID("子丑寅卯辰巳午未申酉戌亥",MOD(T196-4,12),1)</f>
        <v/>
      </c>
      <c r="K196">
        <f>MID("申酉戌亥子丑寅卯辰巳午未",MOD(YEAR(T196),12)+1,1)</f>
        <v/>
      </c>
      <c r="L196" t="inlineStr">
        <is>
          <t>-</t>
        </is>
      </c>
      <c r="M196" t="inlineStr">
        <is>
          <t>-</t>
        </is>
      </c>
      <c r="N196" t="inlineStr">
        <is>
          <t>-</t>
        </is>
      </c>
      <c r="O196">
        <f>MID("甲乙丙丁戊己庚辛壬癸",MOD(T196-4,10)+1,1)</f>
        <v/>
      </c>
      <c r="P196">
        <f>MID("庚辛壬癸甲乙丙丁戊己",MOD(T196,10)+1,1)</f>
        <v/>
      </c>
      <c r="Q196">
        <f>MID("甲乙丙丁戊己庚辛壬癸",MOD(T196-3,10)+1,1)</f>
        <v/>
      </c>
      <c r="R196">
        <f>CHOOSE(MOD(T196-3,10),"甲","乙","丙","丁","戊","己","庚","辛","壬","癸")</f>
        <v/>
      </c>
      <c r="S196">
        <f>MID("甲乙丙丁戊己庚辛壬癸",MOD(T196-4,10)+1,1)&amp;MID("子丑寅卯辰巳午未申酉戌亥",MOD(T196-4,12)+1,1)</f>
        <v/>
      </c>
      <c r="T196" t="n">
        <v>2066</v>
      </c>
      <c r="U196">
        <f>W196="未"</f>
        <v/>
      </c>
      <c r="V196" s="14" t="n">
        <v>46554</v>
      </c>
      <c r="W196">
        <f>MID("申酉戌亥子丑寅卯辰巳午未",MOD(V196,12)+1,1)</f>
        <v/>
      </c>
    </row>
    <row r="197">
      <c r="A197">
        <f>INDEX('4_六十干支'!$B$5:$B$64,MOD(T197-1924,60)+1)</f>
        <v/>
      </c>
      <c r="B197">
        <f>RIGHT(A197,1)</f>
        <v/>
      </c>
      <c r="C197">
        <f>LEFT(A197,1)</f>
        <v/>
      </c>
      <c r="D197">
        <f>MID("申酉戌亥子丑寅卯辰巳午未",MOD(T197,12)+1,1)</f>
        <v/>
      </c>
      <c r="E197">
        <f>CHOOSE(MOD(T197,12)+1,"申","酉","戌","亥","子","丑","寅","卯","辰","巳","午","未")</f>
        <v/>
      </c>
      <c r="F197">
        <f>MID("子丑寅卯辰巳午未申酉戌亥",MOD(T197-4,12)+1,1)</f>
        <v/>
      </c>
      <c r="G197">
        <f>CHOOSE(MOD(T197-3,12),"子","丑","寅","卯","辰","巳","午","未","申","酉","戌","亥")</f>
        <v/>
      </c>
      <c r="H197">
        <f>CHOOSE(MOD(T197,12),"申","酉","戌","亥","子","丑","寅","卯","辰","巳","午","未")</f>
        <v/>
      </c>
      <c r="I197">
        <f>MID("子丑寅卯辰巳午未申酉戌亥",MOD(T197-3,12)+1,1)</f>
        <v/>
      </c>
      <c r="J197">
        <f>MID("子丑寅卯辰巳午未申酉戌亥",MOD(T197-4,12),1)</f>
        <v/>
      </c>
      <c r="K197">
        <f>MID("申酉戌亥子丑寅卯辰巳午未",MOD(YEAR(T197),12)+1,1)</f>
        <v/>
      </c>
      <c r="L197" t="inlineStr">
        <is>
          <t>-</t>
        </is>
      </c>
      <c r="M197" t="inlineStr">
        <is>
          <t>-</t>
        </is>
      </c>
      <c r="N197" t="inlineStr">
        <is>
          <t>-</t>
        </is>
      </c>
      <c r="O197">
        <f>MID("甲乙丙丁戊己庚辛壬癸",MOD(T197-4,10)+1,1)</f>
        <v/>
      </c>
      <c r="P197">
        <f>MID("庚辛壬癸甲乙丙丁戊己",MOD(T197,10)+1,1)</f>
        <v/>
      </c>
      <c r="Q197">
        <f>MID("甲乙丙丁戊己庚辛壬癸",MOD(T197-3,10)+1,1)</f>
        <v/>
      </c>
      <c r="R197">
        <f>CHOOSE(MOD(T197-3,10),"甲","乙","丙","丁","戊","己","庚","辛","壬","癸")</f>
        <v/>
      </c>
      <c r="S197">
        <f>MID("甲乙丙丁戊己庚辛壬癸",MOD(T197-4,10)+1,1)&amp;MID("子丑寅卯辰巳午未申酉戌亥",MOD(T197-4,12)+1,1)</f>
        <v/>
      </c>
      <c r="T197" t="n">
        <v>2067</v>
      </c>
      <c r="U197">
        <f>W197="未"</f>
        <v/>
      </c>
      <c r="V197" s="14" t="n">
        <v>46555</v>
      </c>
      <c r="W197">
        <f>MID("申酉戌亥子丑寅卯辰巳午未",MOD(V197,12)+1,1)</f>
        <v/>
      </c>
    </row>
    <row r="198">
      <c r="A198">
        <f>INDEX('4_六十干支'!$B$5:$B$64,MOD(T198-1924,60)+1)</f>
        <v/>
      </c>
      <c r="B198">
        <f>RIGHT(A198,1)</f>
        <v/>
      </c>
      <c r="C198">
        <f>LEFT(A198,1)</f>
        <v/>
      </c>
      <c r="D198">
        <f>MID("申酉戌亥子丑寅卯辰巳午未",MOD(T198,12)+1,1)</f>
        <v/>
      </c>
      <c r="E198">
        <f>CHOOSE(MOD(T198,12)+1,"申","酉","戌","亥","子","丑","寅","卯","辰","巳","午","未")</f>
        <v/>
      </c>
      <c r="F198">
        <f>MID("子丑寅卯辰巳午未申酉戌亥",MOD(T198-4,12)+1,1)</f>
        <v/>
      </c>
      <c r="G198">
        <f>CHOOSE(MOD(T198-3,12),"子","丑","寅","卯","辰","巳","午","未","申","酉","戌","亥")</f>
        <v/>
      </c>
      <c r="H198">
        <f>CHOOSE(MOD(T198,12),"申","酉","戌","亥","子","丑","寅","卯","辰","巳","午","未")</f>
        <v/>
      </c>
      <c r="I198">
        <f>MID("子丑寅卯辰巳午未申酉戌亥",MOD(T198-3,12)+1,1)</f>
        <v/>
      </c>
      <c r="J198">
        <f>MID("子丑寅卯辰巳午未申酉戌亥",MOD(T198-4,12),1)</f>
        <v/>
      </c>
      <c r="K198">
        <f>MID("申酉戌亥子丑寅卯辰巳午未",MOD(YEAR(T198),12)+1,1)</f>
        <v/>
      </c>
      <c r="L198" t="inlineStr">
        <is>
          <t>-</t>
        </is>
      </c>
      <c r="M198" t="inlineStr">
        <is>
          <t>-</t>
        </is>
      </c>
      <c r="N198" t="inlineStr">
        <is>
          <t>-</t>
        </is>
      </c>
      <c r="O198">
        <f>MID("甲乙丙丁戊己庚辛壬癸",MOD(T198-4,10)+1,1)</f>
        <v/>
      </c>
      <c r="P198">
        <f>MID("庚辛壬癸甲乙丙丁戊己",MOD(T198,10)+1,1)</f>
        <v/>
      </c>
      <c r="Q198">
        <f>MID("甲乙丙丁戊己庚辛壬癸",MOD(T198-3,10)+1,1)</f>
        <v/>
      </c>
      <c r="R198">
        <f>CHOOSE(MOD(T198-3,10),"甲","乙","丙","丁","戊","己","庚","辛","壬","癸")</f>
        <v/>
      </c>
      <c r="S198">
        <f>MID("甲乙丙丁戊己庚辛壬癸",MOD(T198-4,10)+1,1)&amp;MID("子丑寅卯辰巳午未申酉戌亥",MOD(T198-4,12)+1,1)</f>
        <v/>
      </c>
      <c r="T198" t="n">
        <v>2068</v>
      </c>
      <c r="U198">
        <f>W198="未"</f>
        <v/>
      </c>
      <c r="V198" s="14" t="n">
        <v>46556</v>
      </c>
      <c r="W198">
        <f>MID("申酉戌亥子丑寅卯辰巳午未",MOD(V198,12)+1,1)</f>
        <v/>
      </c>
    </row>
    <row r="199">
      <c r="A199">
        <f>INDEX('4_六十干支'!$B$5:$B$64,MOD(T199-1924,60)+1)</f>
        <v/>
      </c>
      <c r="B199">
        <f>RIGHT(A199,1)</f>
        <v/>
      </c>
      <c r="C199">
        <f>LEFT(A199,1)</f>
        <v/>
      </c>
      <c r="D199">
        <f>MID("申酉戌亥子丑寅卯辰巳午未",MOD(T199,12)+1,1)</f>
        <v/>
      </c>
      <c r="E199">
        <f>CHOOSE(MOD(T199,12)+1,"申","酉","戌","亥","子","丑","寅","卯","辰","巳","午","未")</f>
        <v/>
      </c>
      <c r="F199">
        <f>MID("子丑寅卯辰巳午未申酉戌亥",MOD(T199-4,12)+1,1)</f>
        <v/>
      </c>
      <c r="G199">
        <f>CHOOSE(MOD(T199-3,12),"子","丑","寅","卯","辰","巳","午","未","申","酉","戌","亥")</f>
        <v/>
      </c>
      <c r="H199">
        <f>CHOOSE(MOD(T199,12),"申","酉","戌","亥","子","丑","寅","卯","辰","巳","午","未")</f>
        <v/>
      </c>
      <c r="I199">
        <f>MID("子丑寅卯辰巳午未申酉戌亥",MOD(T199-3,12)+1,1)</f>
        <v/>
      </c>
      <c r="J199">
        <f>MID("子丑寅卯辰巳午未申酉戌亥",MOD(T199-4,12),1)</f>
        <v/>
      </c>
      <c r="K199">
        <f>MID("申酉戌亥子丑寅卯辰巳午未",MOD(YEAR(T199),12)+1,1)</f>
        <v/>
      </c>
      <c r="L199" t="inlineStr">
        <is>
          <t>-</t>
        </is>
      </c>
      <c r="M199" t="inlineStr">
        <is>
          <t>-</t>
        </is>
      </c>
      <c r="N199" t="inlineStr">
        <is>
          <t>-</t>
        </is>
      </c>
      <c r="O199">
        <f>MID("甲乙丙丁戊己庚辛壬癸",MOD(T199-4,10)+1,1)</f>
        <v/>
      </c>
      <c r="P199">
        <f>MID("庚辛壬癸甲乙丙丁戊己",MOD(T199,10)+1,1)</f>
        <v/>
      </c>
      <c r="Q199">
        <f>MID("甲乙丙丁戊己庚辛壬癸",MOD(T199-3,10)+1,1)</f>
        <v/>
      </c>
      <c r="R199">
        <f>CHOOSE(MOD(T199-3,10),"甲","乙","丙","丁","戊","己","庚","辛","壬","癸")</f>
        <v/>
      </c>
      <c r="S199">
        <f>MID("甲乙丙丁戊己庚辛壬癸",MOD(T199-4,10)+1,1)&amp;MID("子丑寅卯辰巳午未申酉戌亥",MOD(T199-4,12)+1,1)</f>
        <v/>
      </c>
      <c r="T199" t="n">
        <v>2069</v>
      </c>
      <c r="U199">
        <f>W199="未"</f>
        <v/>
      </c>
      <c r="V199" s="14" t="n">
        <v>46557</v>
      </c>
      <c r="W199">
        <f>MID("申酉戌亥子丑寅卯辰巳午未",MOD(V199,12)+1,1)</f>
        <v/>
      </c>
    </row>
    <row r="200">
      <c r="A200">
        <f>INDEX('4_六十干支'!$B$5:$B$64,MOD(T200-1924,60)+1)</f>
        <v/>
      </c>
      <c r="B200">
        <f>RIGHT(A200,1)</f>
        <v/>
      </c>
      <c r="C200">
        <f>LEFT(A200,1)</f>
        <v/>
      </c>
      <c r="D200">
        <f>MID("申酉戌亥子丑寅卯辰巳午未",MOD(T200,12)+1,1)</f>
        <v/>
      </c>
      <c r="E200">
        <f>CHOOSE(MOD(T200,12)+1,"申","酉","戌","亥","子","丑","寅","卯","辰","巳","午","未")</f>
        <v/>
      </c>
      <c r="F200">
        <f>MID("子丑寅卯辰巳午未申酉戌亥",MOD(T200-4,12)+1,1)</f>
        <v/>
      </c>
      <c r="G200">
        <f>CHOOSE(MOD(T200-3,12),"子","丑","寅","卯","辰","巳","午","未","申","酉","戌","亥")</f>
        <v/>
      </c>
      <c r="H200">
        <f>CHOOSE(MOD(T200,12),"申","酉","戌","亥","子","丑","寅","卯","辰","巳","午","未")</f>
        <v/>
      </c>
      <c r="I200">
        <f>MID("子丑寅卯辰巳午未申酉戌亥",MOD(T200-3,12)+1,1)</f>
        <v/>
      </c>
      <c r="J200">
        <f>MID("子丑寅卯辰巳午未申酉戌亥",MOD(T200-4,12),1)</f>
        <v/>
      </c>
      <c r="K200">
        <f>MID("申酉戌亥子丑寅卯辰巳午未",MOD(YEAR(T200),12)+1,1)</f>
        <v/>
      </c>
      <c r="L200" t="inlineStr">
        <is>
          <t>-</t>
        </is>
      </c>
      <c r="M200" t="inlineStr">
        <is>
          <t>-</t>
        </is>
      </c>
      <c r="N200" t="inlineStr">
        <is>
          <t>-</t>
        </is>
      </c>
      <c r="O200">
        <f>MID("甲乙丙丁戊己庚辛壬癸",MOD(T200-4,10)+1,1)</f>
        <v/>
      </c>
      <c r="P200">
        <f>MID("庚辛壬癸甲乙丙丁戊己",MOD(T200,10)+1,1)</f>
        <v/>
      </c>
      <c r="Q200">
        <f>MID("甲乙丙丁戊己庚辛壬癸",MOD(T200-3,10)+1,1)</f>
        <v/>
      </c>
      <c r="R200">
        <f>CHOOSE(MOD(T200-3,10),"甲","乙","丙","丁","戊","己","庚","辛","壬","癸")</f>
        <v/>
      </c>
      <c r="S200">
        <f>MID("甲乙丙丁戊己庚辛壬癸",MOD(T200-4,10)+1,1)&amp;MID("子丑寅卯辰巳午未申酉戌亥",MOD(T200-4,12)+1,1)</f>
        <v/>
      </c>
      <c r="T200" t="n">
        <v>2070</v>
      </c>
      <c r="U200">
        <f>W200="未"</f>
        <v/>
      </c>
      <c r="V200" s="14" t="n">
        <v>46558</v>
      </c>
      <c r="W200">
        <f>MID("申酉戌亥子丑寅卯辰巳午未",MOD(V200,12)+1,1)</f>
        <v/>
      </c>
    </row>
    <row r="201">
      <c r="A201">
        <f>INDEX('4_六十干支'!$B$5:$B$64,MOD(T201-1924,60)+1)</f>
        <v/>
      </c>
      <c r="B201">
        <f>RIGHT(A201,1)</f>
        <v/>
      </c>
      <c r="C201">
        <f>LEFT(A201,1)</f>
        <v/>
      </c>
      <c r="D201">
        <f>MID("申酉戌亥子丑寅卯辰巳午未",MOD(T201,12)+1,1)</f>
        <v/>
      </c>
      <c r="E201">
        <f>CHOOSE(MOD(T201,12)+1,"申","酉","戌","亥","子","丑","寅","卯","辰","巳","午","未")</f>
        <v/>
      </c>
      <c r="F201">
        <f>MID("子丑寅卯辰巳午未申酉戌亥",MOD(T201-4,12)+1,1)</f>
        <v/>
      </c>
      <c r="G201">
        <f>CHOOSE(MOD(T201-3,12),"子","丑","寅","卯","辰","巳","午","未","申","酉","戌","亥")</f>
        <v/>
      </c>
      <c r="H201">
        <f>CHOOSE(MOD(T201,12),"申","酉","戌","亥","子","丑","寅","卯","辰","巳","午","未")</f>
        <v/>
      </c>
      <c r="I201">
        <f>MID("子丑寅卯辰巳午未申酉戌亥",MOD(T201-3,12)+1,1)</f>
        <v/>
      </c>
      <c r="J201">
        <f>MID("子丑寅卯辰巳午未申酉戌亥",MOD(T201-4,12),1)</f>
        <v/>
      </c>
      <c r="K201">
        <f>MID("申酉戌亥子丑寅卯辰巳午未",MOD(YEAR(T201),12)+1,1)</f>
        <v/>
      </c>
      <c r="L201" t="inlineStr">
        <is>
          <t>-</t>
        </is>
      </c>
      <c r="M201" t="inlineStr">
        <is>
          <t>-</t>
        </is>
      </c>
      <c r="N201" t="inlineStr">
        <is>
          <t>-</t>
        </is>
      </c>
      <c r="O201">
        <f>MID("甲乙丙丁戊己庚辛壬癸",MOD(T201-4,10)+1,1)</f>
        <v/>
      </c>
      <c r="P201">
        <f>MID("庚辛壬癸甲乙丙丁戊己",MOD(T201,10)+1,1)</f>
        <v/>
      </c>
      <c r="Q201">
        <f>MID("甲乙丙丁戊己庚辛壬癸",MOD(T201-3,10)+1,1)</f>
        <v/>
      </c>
      <c r="R201">
        <f>CHOOSE(MOD(T201-3,10),"甲","乙","丙","丁","戊","己","庚","辛","壬","癸")</f>
        <v/>
      </c>
      <c r="S201">
        <f>MID("甲乙丙丁戊己庚辛壬癸",MOD(T201-4,10)+1,1)&amp;MID("子丑寅卯辰巳午未申酉戌亥",MOD(T201-4,12)+1,1)</f>
        <v/>
      </c>
      <c r="T201" t="n">
        <v>2071</v>
      </c>
      <c r="U201">
        <f>W201="未"</f>
        <v/>
      </c>
      <c r="V201" s="14" t="n">
        <v>46559</v>
      </c>
      <c r="W201">
        <f>MID("申酉戌亥子丑寅卯辰巳午未",MOD(V201,12)+1,1)</f>
        <v/>
      </c>
    </row>
    <row r="202">
      <c r="A202">
        <f>INDEX('4_六十干支'!$B$5:$B$64,MOD(T202-1924,60)+1)</f>
        <v/>
      </c>
      <c r="B202">
        <f>RIGHT(A202,1)</f>
        <v/>
      </c>
      <c r="C202">
        <f>LEFT(A202,1)</f>
        <v/>
      </c>
      <c r="D202">
        <f>MID("申酉戌亥子丑寅卯辰巳午未",MOD(T202,12)+1,1)</f>
        <v/>
      </c>
      <c r="E202">
        <f>CHOOSE(MOD(T202,12)+1,"申","酉","戌","亥","子","丑","寅","卯","辰","巳","午","未")</f>
        <v/>
      </c>
      <c r="F202">
        <f>MID("子丑寅卯辰巳午未申酉戌亥",MOD(T202-4,12)+1,1)</f>
        <v/>
      </c>
      <c r="G202">
        <f>CHOOSE(MOD(T202-3,12),"子","丑","寅","卯","辰","巳","午","未","申","酉","戌","亥")</f>
        <v/>
      </c>
      <c r="H202">
        <f>CHOOSE(MOD(T202,12),"申","酉","戌","亥","子","丑","寅","卯","辰","巳","午","未")</f>
        <v/>
      </c>
      <c r="I202">
        <f>MID("子丑寅卯辰巳午未申酉戌亥",MOD(T202-3,12)+1,1)</f>
        <v/>
      </c>
      <c r="J202">
        <f>MID("子丑寅卯辰巳午未申酉戌亥",MOD(T202-4,12),1)</f>
        <v/>
      </c>
      <c r="K202">
        <f>MID("申酉戌亥子丑寅卯辰巳午未",MOD(YEAR(T202),12)+1,1)</f>
        <v/>
      </c>
      <c r="L202" t="inlineStr">
        <is>
          <t>-</t>
        </is>
      </c>
      <c r="M202" t="inlineStr">
        <is>
          <t>-</t>
        </is>
      </c>
      <c r="N202" t="inlineStr">
        <is>
          <t>-</t>
        </is>
      </c>
      <c r="O202">
        <f>MID("甲乙丙丁戊己庚辛壬癸",MOD(T202-4,10)+1,1)</f>
        <v/>
      </c>
      <c r="P202">
        <f>MID("庚辛壬癸甲乙丙丁戊己",MOD(T202,10)+1,1)</f>
        <v/>
      </c>
      <c r="Q202">
        <f>MID("甲乙丙丁戊己庚辛壬癸",MOD(T202-3,10)+1,1)</f>
        <v/>
      </c>
      <c r="R202">
        <f>CHOOSE(MOD(T202-3,10),"甲","乙","丙","丁","戊","己","庚","辛","壬","癸")</f>
        <v/>
      </c>
      <c r="S202">
        <f>MID("甲乙丙丁戊己庚辛壬癸",MOD(T202-4,10)+1,1)&amp;MID("子丑寅卯辰巳午未申酉戌亥",MOD(T202-4,12)+1,1)</f>
        <v/>
      </c>
      <c r="T202" t="n">
        <v>2072</v>
      </c>
      <c r="U202">
        <f>W202="未"</f>
        <v/>
      </c>
      <c r="V202" s="14" t="n">
        <v>46560</v>
      </c>
      <c r="W202">
        <f>MID("申酉戌亥子丑寅卯辰巳午未",MOD(V202,12)+1,1)</f>
        <v/>
      </c>
    </row>
    <row r="203">
      <c r="A203">
        <f>INDEX('4_六十干支'!$B$5:$B$64,MOD(T203-1924,60)+1)</f>
        <v/>
      </c>
      <c r="B203">
        <f>RIGHT(A203,1)</f>
        <v/>
      </c>
      <c r="C203">
        <f>LEFT(A203,1)</f>
        <v/>
      </c>
      <c r="D203">
        <f>MID("申酉戌亥子丑寅卯辰巳午未",MOD(T203,12)+1,1)</f>
        <v/>
      </c>
      <c r="E203">
        <f>CHOOSE(MOD(T203,12)+1,"申","酉","戌","亥","子","丑","寅","卯","辰","巳","午","未")</f>
        <v/>
      </c>
      <c r="F203">
        <f>MID("子丑寅卯辰巳午未申酉戌亥",MOD(T203-4,12)+1,1)</f>
        <v/>
      </c>
      <c r="G203">
        <f>CHOOSE(MOD(T203-3,12),"子","丑","寅","卯","辰","巳","午","未","申","酉","戌","亥")</f>
        <v/>
      </c>
      <c r="H203">
        <f>CHOOSE(MOD(T203,12),"申","酉","戌","亥","子","丑","寅","卯","辰","巳","午","未")</f>
        <v/>
      </c>
      <c r="I203">
        <f>MID("子丑寅卯辰巳午未申酉戌亥",MOD(T203-3,12)+1,1)</f>
        <v/>
      </c>
      <c r="J203">
        <f>MID("子丑寅卯辰巳午未申酉戌亥",MOD(T203-4,12),1)</f>
        <v/>
      </c>
      <c r="K203">
        <f>MID("申酉戌亥子丑寅卯辰巳午未",MOD(YEAR(T203),12)+1,1)</f>
        <v/>
      </c>
      <c r="L203" t="inlineStr">
        <is>
          <t>-</t>
        </is>
      </c>
      <c r="M203" t="inlineStr">
        <is>
          <t>-</t>
        </is>
      </c>
      <c r="N203" t="inlineStr">
        <is>
          <t>-</t>
        </is>
      </c>
      <c r="O203">
        <f>MID("甲乙丙丁戊己庚辛壬癸",MOD(T203-4,10)+1,1)</f>
        <v/>
      </c>
      <c r="P203">
        <f>MID("庚辛壬癸甲乙丙丁戊己",MOD(T203,10)+1,1)</f>
        <v/>
      </c>
      <c r="Q203">
        <f>MID("甲乙丙丁戊己庚辛壬癸",MOD(T203-3,10)+1,1)</f>
        <v/>
      </c>
      <c r="R203">
        <f>CHOOSE(MOD(T203-3,10),"甲","乙","丙","丁","戊","己","庚","辛","壬","癸")</f>
        <v/>
      </c>
      <c r="S203">
        <f>MID("甲乙丙丁戊己庚辛壬癸",MOD(T203-4,10)+1,1)&amp;MID("子丑寅卯辰巳午未申酉戌亥",MOD(T203-4,12)+1,1)</f>
        <v/>
      </c>
      <c r="T203" t="n">
        <v>2073</v>
      </c>
      <c r="U203">
        <f>W203="未"</f>
        <v/>
      </c>
      <c r="V203" s="14" t="n">
        <v>46561</v>
      </c>
      <c r="W203">
        <f>MID("申酉戌亥子丑寅卯辰巳午未",MOD(V203,12)+1,1)</f>
        <v/>
      </c>
    </row>
    <row r="204">
      <c r="A204">
        <f>INDEX('4_六十干支'!$B$5:$B$64,MOD(T204-1924,60)+1)</f>
        <v/>
      </c>
      <c r="B204">
        <f>RIGHT(A204,1)</f>
        <v/>
      </c>
      <c r="C204">
        <f>LEFT(A204,1)</f>
        <v/>
      </c>
      <c r="D204">
        <f>MID("申酉戌亥子丑寅卯辰巳午未",MOD(T204,12)+1,1)</f>
        <v/>
      </c>
      <c r="E204">
        <f>CHOOSE(MOD(T204,12)+1,"申","酉","戌","亥","子","丑","寅","卯","辰","巳","午","未")</f>
        <v/>
      </c>
      <c r="F204">
        <f>MID("子丑寅卯辰巳午未申酉戌亥",MOD(T204-4,12)+1,1)</f>
        <v/>
      </c>
      <c r="G204">
        <f>CHOOSE(MOD(T204-3,12),"子","丑","寅","卯","辰","巳","午","未","申","酉","戌","亥")</f>
        <v/>
      </c>
      <c r="H204">
        <f>CHOOSE(MOD(T204,12),"申","酉","戌","亥","子","丑","寅","卯","辰","巳","午","未")</f>
        <v/>
      </c>
      <c r="I204">
        <f>MID("子丑寅卯辰巳午未申酉戌亥",MOD(T204-3,12)+1,1)</f>
        <v/>
      </c>
      <c r="J204">
        <f>MID("子丑寅卯辰巳午未申酉戌亥",MOD(T204-4,12),1)</f>
        <v/>
      </c>
      <c r="K204">
        <f>MID("申酉戌亥子丑寅卯辰巳午未",MOD(YEAR(T204),12)+1,1)</f>
        <v/>
      </c>
      <c r="L204" t="inlineStr">
        <is>
          <t>-</t>
        </is>
      </c>
      <c r="M204" t="inlineStr">
        <is>
          <t>-</t>
        </is>
      </c>
      <c r="N204" t="inlineStr">
        <is>
          <t>-</t>
        </is>
      </c>
      <c r="O204">
        <f>MID("甲乙丙丁戊己庚辛壬癸",MOD(T204-4,10)+1,1)</f>
        <v/>
      </c>
      <c r="P204">
        <f>MID("庚辛壬癸甲乙丙丁戊己",MOD(T204,10)+1,1)</f>
        <v/>
      </c>
      <c r="Q204">
        <f>MID("甲乙丙丁戊己庚辛壬癸",MOD(T204-3,10)+1,1)</f>
        <v/>
      </c>
      <c r="R204">
        <f>CHOOSE(MOD(T204-3,10),"甲","乙","丙","丁","戊","己","庚","辛","壬","癸")</f>
        <v/>
      </c>
      <c r="S204">
        <f>MID("甲乙丙丁戊己庚辛壬癸",MOD(T204-4,10)+1,1)&amp;MID("子丑寅卯辰巳午未申酉戌亥",MOD(T204-4,12)+1,1)</f>
        <v/>
      </c>
      <c r="T204" t="n">
        <v>2074</v>
      </c>
      <c r="U204">
        <f>W204="未"</f>
        <v/>
      </c>
      <c r="V204" s="14" t="n">
        <v>46562</v>
      </c>
      <c r="W204">
        <f>MID("申酉戌亥子丑寅卯辰巳午未",MOD(V204,12)+1,1)</f>
        <v/>
      </c>
    </row>
    <row r="205">
      <c r="A205">
        <f>INDEX('4_六十干支'!$B$5:$B$64,MOD(T205-1924,60)+1)</f>
        <v/>
      </c>
      <c r="B205">
        <f>RIGHT(A205,1)</f>
        <v/>
      </c>
      <c r="C205">
        <f>LEFT(A205,1)</f>
        <v/>
      </c>
      <c r="D205">
        <f>MID("申酉戌亥子丑寅卯辰巳午未",MOD(T205,12)+1,1)</f>
        <v/>
      </c>
      <c r="E205">
        <f>CHOOSE(MOD(T205,12)+1,"申","酉","戌","亥","子","丑","寅","卯","辰","巳","午","未")</f>
        <v/>
      </c>
      <c r="F205">
        <f>MID("子丑寅卯辰巳午未申酉戌亥",MOD(T205-4,12)+1,1)</f>
        <v/>
      </c>
      <c r="G205">
        <f>CHOOSE(MOD(T205-3,12),"子","丑","寅","卯","辰","巳","午","未","申","酉","戌","亥")</f>
        <v/>
      </c>
      <c r="H205">
        <f>CHOOSE(MOD(T205,12),"申","酉","戌","亥","子","丑","寅","卯","辰","巳","午","未")</f>
        <v/>
      </c>
      <c r="I205">
        <f>MID("子丑寅卯辰巳午未申酉戌亥",MOD(T205-3,12)+1,1)</f>
        <v/>
      </c>
      <c r="J205">
        <f>MID("子丑寅卯辰巳午未申酉戌亥",MOD(T205-4,12),1)</f>
        <v/>
      </c>
      <c r="K205">
        <f>MID("申酉戌亥子丑寅卯辰巳午未",MOD(YEAR(T205),12)+1,1)</f>
        <v/>
      </c>
      <c r="L205" t="inlineStr">
        <is>
          <t>-</t>
        </is>
      </c>
      <c r="M205" t="inlineStr">
        <is>
          <t>-</t>
        </is>
      </c>
      <c r="N205" t="inlineStr">
        <is>
          <t>-</t>
        </is>
      </c>
      <c r="O205">
        <f>MID("甲乙丙丁戊己庚辛壬癸",MOD(T205-4,10)+1,1)</f>
        <v/>
      </c>
      <c r="P205">
        <f>MID("庚辛壬癸甲乙丙丁戊己",MOD(T205,10)+1,1)</f>
        <v/>
      </c>
      <c r="Q205">
        <f>MID("甲乙丙丁戊己庚辛壬癸",MOD(T205-3,10)+1,1)</f>
        <v/>
      </c>
      <c r="R205">
        <f>CHOOSE(MOD(T205-3,10),"甲","乙","丙","丁","戊","己","庚","辛","壬","癸")</f>
        <v/>
      </c>
      <c r="S205">
        <f>MID("甲乙丙丁戊己庚辛壬癸",MOD(T205-4,10)+1,1)&amp;MID("子丑寅卯辰巳午未申酉戌亥",MOD(T205-4,12)+1,1)</f>
        <v/>
      </c>
      <c r="T205" t="n">
        <v>2075</v>
      </c>
      <c r="U205">
        <f>W205="未"</f>
        <v/>
      </c>
      <c r="V205" s="14" t="n">
        <v>46563</v>
      </c>
      <c r="W205">
        <f>MID("申酉戌亥子丑寅卯辰巳午未",MOD(V205,12)+1,1)</f>
        <v/>
      </c>
    </row>
    <row r="206">
      <c r="A206">
        <f>INDEX('4_六十干支'!$B$5:$B$64,MOD(T206-1924,60)+1)</f>
        <v/>
      </c>
      <c r="B206">
        <f>RIGHT(A206,1)</f>
        <v/>
      </c>
      <c r="C206">
        <f>LEFT(A206,1)</f>
        <v/>
      </c>
      <c r="D206">
        <f>MID("申酉戌亥子丑寅卯辰巳午未",MOD(T206,12)+1,1)</f>
        <v/>
      </c>
      <c r="E206">
        <f>CHOOSE(MOD(T206,12)+1,"申","酉","戌","亥","子","丑","寅","卯","辰","巳","午","未")</f>
        <v/>
      </c>
      <c r="F206">
        <f>MID("子丑寅卯辰巳午未申酉戌亥",MOD(T206-4,12)+1,1)</f>
        <v/>
      </c>
      <c r="G206">
        <f>CHOOSE(MOD(T206-3,12),"子","丑","寅","卯","辰","巳","午","未","申","酉","戌","亥")</f>
        <v/>
      </c>
      <c r="H206">
        <f>CHOOSE(MOD(T206,12),"申","酉","戌","亥","子","丑","寅","卯","辰","巳","午","未")</f>
        <v/>
      </c>
      <c r="I206">
        <f>MID("子丑寅卯辰巳午未申酉戌亥",MOD(T206-3,12)+1,1)</f>
        <v/>
      </c>
      <c r="J206">
        <f>MID("子丑寅卯辰巳午未申酉戌亥",MOD(T206-4,12),1)</f>
        <v/>
      </c>
      <c r="K206">
        <f>MID("申酉戌亥子丑寅卯辰巳午未",MOD(YEAR(T206),12)+1,1)</f>
        <v/>
      </c>
      <c r="L206" t="inlineStr">
        <is>
          <t>-</t>
        </is>
      </c>
      <c r="M206" t="inlineStr">
        <is>
          <t>-</t>
        </is>
      </c>
      <c r="N206" t="inlineStr">
        <is>
          <t>-</t>
        </is>
      </c>
      <c r="O206">
        <f>MID("甲乙丙丁戊己庚辛壬癸",MOD(T206-4,10)+1,1)</f>
        <v/>
      </c>
      <c r="P206">
        <f>MID("庚辛壬癸甲乙丙丁戊己",MOD(T206,10)+1,1)</f>
        <v/>
      </c>
      <c r="Q206">
        <f>MID("甲乙丙丁戊己庚辛壬癸",MOD(T206-3,10)+1,1)</f>
        <v/>
      </c>
      <c r="R206">
        <f>CHOOSE(MOD(T206-3,10),"甲","乙","丙","丁","戊","己","庚","辛","壬","癸")</f>
        <v/>
      </c>
      <c r="S206">
        <f>MID("甲乙丙丁戊己庚辛壬癸",MOD(T206-4,10)+1,1)&amp;MID("子丑寅卯辰巳午未申酉戌亥",MOD(T206-4,12)+1,1)</f>
        <v/>
      </c>
      <c r="T206" t="n">
        <v>2076</v>
      </c>
      <c r="U206">
        <f>W206="未"</f>
        <v/>
      </c>
      <c r="V206" s="14" t="n">
        <v>46564</v>
      </c>
      <c r="W206">
        <f>MID("申酉戌亥子丑寅卯辰巳午未",MOD(V206,12)+1,1)</f>
        <v/>
      </c>
    </row>
    <row r="207">
      <c r="A207">
        <f>INDEX('4_六十干支'!$B$5:$B$64,MOD(T207-1924,60)+1)</f>
        <v/>
      </c>
      <c r="B207">
        <f>RIGHT(A207,1)</f>
        <v/>
      </c>
      <c r="C207">
        <f>LEFT(A207,1)</f>
        <v/>
      </c>
      <c r="D207">
        <f>MID("申酉戌亥子丑寅卯辰巳午未",MOD(T207,12)+1,1)</f>
        <v/>
      </c>
      <c r="E207">
        <f>CHOOSE(MOD(T207,12)+1,"申","酉","戌","亥","子","丑","寅","卯","辰","巳","午","未")</f>
        <v/>
      </c>
      <c r="F207">
        <f>MID("子丑寅卯辰巳午未申酉戌亥",MOD(T207-4,12)+1,1)</f>
        <v/>
      </c>
      <c r="G207">
        <f>CHOOSE(MOD(T207-3,12),"子","丑","寅","卯","辰","巳","午","未","申","酉","戌","亥")</f>
        <v/>
      </c>
      <c r="H207">
        <f>CHOOSE(MOD(T207,12),"申","酉","戌","亥","子","丑","寅","卯","辰","巳","午","未")</f>
        <v/>
      </c>
      <c r="I207">
        <f>MID("子丑寅卯辰巳午未申酉戌亥",MOD(T207-3,12)+1,1)</f>
        <v/>
      </c>
      <c r="J207">
        <f>MID("子丑寅卯辰巳午未申酉戌亥",MOD(T207-4,12),1)</f>
        <v/>
      </c>
      <c r="K207">
        <f>MID("申酉戌亥子丑寅卯辰巳午未",MOD(YEAR(T207),12)+1,1)</f>
        <v/>
      </c>
      <c r="L207" t="inlineStr">
        <is>
          <t>-</t>
        </is>
      </c>
      <c r="M207" t="inlineStr">
        <is>
          <t>-</t>
        </is>
      </c>
      <c r="N207" t="inlineStr">
        <is>
          <t>-</t>
        </is>
      </c>
      <c r="O207">
        <f>MID("甲乙丙丁戊己庚辛壬癸",MOD(T207-4,10)+1,1)</f>
        <v/>
      </c>
      <c r="P207">
        <f>MID("庚辛壬癸甲乙丙丁戊己",MOD(T207,10)+1,1)</f>
        <v/>
      </c>
      <c r="Q207">
        <f>MID("甲乙丙丁戊己庚辛壬癸",MOD(T207-3,10)+1,1)</f>
        <v/>
      </c>
      <c r="R207">
        <f>CHOOSE(MOD(T207-3,10),"甲","乙","丙","丁","戊","己","庚","辛","壬","癸")</f>
        <v/>
      </c>
      <c r="S207">
        <f>MID("甲乙丙丁戊己庚辛壬癸",MOD(T207-4,10)+1,1)&amp;MID("子丑寅卯辰巳午未申酉戌亥",MOD(T207-4,12)+1,1)</f>
        <v/>
      </c>
      <c r="T207" t="n">
        <v>2077</v>
      </c>
      <c r="U207">
        <f>W207="未"</f>
        <v/>
      </c>
      <c r="V207" s="14" t="n">
        <v>46565</v>
      </c>
      <c r="W207">
        <f>MID("申酉戌亥子丑寅卯辰巳午未",MOD(V207,12)+1,1)</f>
        <v/>
      </c>
    </row>
    <row r="208">
      <c r="A208">
        <f>INDEX('4_六十干支'!$B$5:$B$64,MOD(T208-1924,60)+1)</f>
        <v/>
      </c>
      <c r="B208">
        <f>RIGHT(A208,1)</f>
        <v/>
      </c>
      <c r="C208">
        <f>LEFT(A208,1)</f>
        <v/>
      </c>
      <c r="D208">
        <f>MID("申酉戌亥子丑寅卯辰巳午未",MOD(T208,12)+1,1)</f>
        <v/>
      </c>
      <c r="E208">
        <f>CHOOSE(MOD(T208,12)+1,"申","酉","戌","亥","子","丑","寅","卯","辰","巳","午","未")</f>
        <v/>
      </c>
      <c r="F208">
        <f>MID("子丑寅卯辰巳午未申酉戌亥",MOD(T208-4,12)+1,1)</f>
        <v/>
      </c>
      <c r="G208">
        <f>CHOOSE(MOD(T208-3,12),"子","丑","寅","卯","辰","巳","午","未","申","酉","戌","亥")</f>
        <v/>
      </c>
      <c r="H208">
        <f>CHOOSE(MOD(T208,12),"申","酉","戌","亥","子","丑","寅","卯","辰","巳","午","未")</f>
        <v/>
      </c>
      <c r="I208">
        <f>MID("子丑寅卯辰巳午未申酉戌亥",MOD(T208-3,12)+1,1)</f>
        <v/>
      </c>
      <c r="J208">
        <f>MID("子丑寅卯辰巳午未申酉戌亥",MOD(T208-4,12),1)</f>
        <v/>
      </c>
      <c r="K208">
        <f>MID("申酉戌亥子丑寅卯辰巳午未",MOD(YEAR(T208),12)+1,1)</f>
        <v/>
      </c>
      <c r="L208" t="inlineStr">
        <is>
          <t>-</t>
        </is>
      </c>
      <c r="M208" t="inlineStr">
        <is>
          <t>-</t>
        </is>
      </c>
      <c r="N208" t="inlineStr">
        <is>
          <t>-</t>
        </is>
      </c>
      <c r="O208">
        <f>MID("甲乙丙丁戊己庚辛壬癸",MOD(T208-4,10)+1,1)</f>
        <v/>
      </c>
      <c r="P208">
        <f>MID("庚辛壬癸甲乙丙丁戊己",MOD(T208,10)+1,1)</f>
        <v/>
      </c>
      <c r="Q208">
        <f>MID("甲乙丙丁戊己庚辛壬癸",MOD(T208-3,10)+1,1)</f>
        <v/>
      </c>
      <c r="R208">
        <f>CHOOSE(MOD(T208-3,10),"甲","乙","丙","丁","戊","己","庚","辛","壬","癸")</f>
        <v/>
      </c>
      <c r="S208">
        <f>MID("甲乙丙丁戊己庚辛壬癸",MOD(T208-4,10)+1,1)&amp;MID("子丑寅卯辰巳午未申酉戌亥",MOD(T208-4,12)+1,1)</f>
        <v/>
      </c>
      <c r="T208" t="n">
        <v>2078</v>
      </c>
      <c r="U208">
        <f>W208="未"</f>
        <v/>
      </c>
      <c r="V208" s="14" t="n">
        <v>46566</v>
      </c>
      <c r="W208">
        <f>MID("申酉戌亥子丑寅卯辰巳午未",MOD(V208,12)+1,1)</f>
        <v/>
      </c>
    </row>
    <row r="209">
      <c r="A209">
        <f>INDEX('4_六十干支'!$B$5:$B$64,MOD(T209-1924,60)+1)</f>
        <v/>
      </c>
      <c r="B209">
        <f>RIGHT(A209,1)</f>
        <v/>
      </c>
      <c r="C209">
        <f>LEFT(A209,1)</f>
        <v/>
      </c>
      <c r="D209">
        <f>MID("申酉戌亥子丑寅卯辰巳午未",MOD(T209,12)+1,1)</f>
        <v/>
      </c>
      <c r="E209">
        <f>CHOOSE(MOD(T209,12)+1,"申","酉","戌","亥","子","丑","寅","卯","辰","巳","午","未")</f>
        <v/>
      </c>
      <c r="F209">
        <f>MID("子丑寅卯辰巳午未申酉戌亥",MOD(T209-4,12)+1,1)</f>
        <v/>
      </c>
      <c r="G209">
        <f>CHOOSE(MOD(T209-3,12),"子","丑","寅","卯","辰","巳","午","未","申","酉","戌","亥")</f>
        <v/>
      </c>
      <c r="H209">
        <f>CHOOSE(MOD(T209,12),"申","酉","戌","亥","子","丑","寅","卯","辰","巳","午","未")</f>
        <v/>
      </c>
      <c r="I209">
        <f>MID("子丑寅卯辰巳午未申酉戌亥",MOD(T209-3,12)+1,1)</f>
        <v/>
      </c>
      <c r="J209">
        <f>MID("子丑寅卯辰巳午未申酉戌亥",MOD(T209-4,12),1)</f>
        <v/>
      </c>
      <c r="K209">
        <f>MID("申酉戌亥子丑寅卯辰巳午未",MOD(YEAR(T209),12)+1,1)</f>
        <v/>
      </c>
      <c r="L209" t="inlineStr">
        <is>
          <t>-</t>
        </is>
      </c>
      <c r="M209" t="inlineStr">
        <is>
          <t>-</t>
        </is>
      </c>
      <c r="N209" t="inlineStr">
        <is>
          <t>-</t>
        </is>
      </c>
      <c r="O209">
        <f>MID("甲乙丙丁戊己庚辛壬癸",MOD(T209-4,10)+1,1)</f>
        <v/>
      </c>
      <c r="P209">
        <f>MID("庚辛壬癸甲乙丙丁戊己",MOD(T209,10)+1,1)</f>
        <v/>
      </c>
      <c r="Q209">
        <f>MID("甲乙丙丁戊己庚辛壬癸",MOD(T209-3,10)+1,1)</f>
        <v/>
      </c>
      <c r="R209">
        <f>CHOOSE(MOD(T209-3,10),"甲","乙","丙","丁","戊","己","庚","辛","壬","癸")</f>
        <v/>
      </c>
      <c r="S209">
        <f>MID("甲乙丙丁戊己庚辛壬癸",MOD(T209-4,10)+1,1)&amp;MID("子丑寅卯辰巳午未申酉戌亥",MOD(T209-4,12)+1,1)</f>
        <v/>
      </c>
      <c r="T209" t="n">
        <v>2079</v>
      </c>
      <c r="U209">
        <f>W209="未"</f>
        <v/>
      </c>
      <c r="V209" s="14" t="n">
        <v>46567</v>
      </c>
      <c r="W209">
        <f>MID("申酉戌亥子丑寅卯辰巳午未",MOD(V209,12)+1,1)</f>
        <v/>
      </c>
    </row>
    <row r="210">
      <c r="A210">
        <f>INDEX('4_六十干支'!$B$5:$B$64,MOD(T210-1924,60)+1)</f>
        <v/>
      </c>
      <c r="B210">
        <f>RIGHT(A210,1)</f>
        <v/>
      </c>
      <c r="C210">
        <f>LEFT(A210,1)</f>
        <v/>
      </c>
      <c r="D210">
        <f>MID("申酉戌亥子丑寅卯辰巳午未",MOD(T210,12)+1,1)</f>
        <v/>
      </c>
      <c r="E210">
        <f>CHOOSE(MOD(T210,12)+1,"申","酉","戌","亥","子","丑","寅","卯","辰","巳","午","未")</f>
        <v/>
      </c>
      <c r="F210">
        <f>MID("子丑寅卯辰巳午未申酉戌亥",MOD(T210-4,12)+1,1)</f>
        <v/>
      </c>
      <c r="G210">
        <f>CHOOSE(MOD(T210-3,12),"子","丑","寅","卯","辰","巳","午","未","申","酉","戌","亥")</f>
        <v/>
      </c>
      <c r="H210">
        <f>CHOOSE(MOD(T210,12),"申","酉","戌","亥","子","丑","寅","卯","辰","巳","午","未")</f>
        <v/>
      </c>
      <c r="I210">
        <f>MID("子丑寅卯辰巳午未申酉戌亥",MOD(T210-3,12)+1,1)</f>
        <v/>
      </c>
      <c r="J210">
        <f>MID("子丑寅卯辰巳午未申酉戌亥",MOD(T210-4,12),1)</f>
        <v/>
      </c>
      <c r="K210">
        <f>MID("申酉戌亥子丑寅卯辰巳午未",MOD(YEAR(T210),12)+1,1)</f>
        <v/>
      </c>
      <c r="L210" t="inlineStr">
        <is>
          <t>-</t>
        </is>
      </c>
      <c r="M210" t="inlineStr">
        <is>
          <t>-</t>
        </is>
      </c>
      <c r="N210" t="inlineStr">
        <is>
          <t>-</t>
        </is>
      </c>
      <c r="O210">
        <f>MID("甲乙丙丁戊己庚辛壬癸",MOD(T210-4,10)+1,1)</f>
        <v/>
      </c>
      <c r="P210">
        <f>MID("庚辛壬癸甲乙丙丁戊己",MOD(T210,10)+1,1)</f>
        <v/>
      </c>
      <c r="Q210">
        <f>MID("甲乙丙丁戊己庚辛壬癸",MOD(T210-3,10)+1,1)</f>
        <v/>
      </c>
      <c r="R210">
        <f>CHOOSE(MOD(T210-3,10),"甲","乙","丙","丁","戊","己","庚","辛","壬","癸")</f>
        <v/>
      </c>
      <c r="S210">
        <f>MID("甲乙丙丁戊己庚辛壬癸",MOD(T210-4,10)+1,1)&amp;MID("子丑寅卯辰巳午未申酉戌亥",MOD(T210-4,12)+1,1)</f>
        <v/>
      </c>
      <c r="T210" t="n">
        <v>2080</v>
      </c>
      <c r="U210">
        <f>W210="未"</f>
        <v/>
      </c>
      <c r="V210" s="14" t="n">
        <v>46568</v>
      </c>
      <c r="W210">
        <f>MID("申酉戌亥子丑寅卯辰巳午未",MOD(V210,12)+1,1)</f>
        <v/>
      </c>
    </row>
    <row r="211">
      <c r="A211">
        <f>INDEX('4_六十干支'!$B$5:$B$64,MOD(T211-1924,60)+1)</f>
        <v/>
      </c>
      <c r="B211">
        <f>RIGHT(A211,1)</f>
        <v/>
      </c>
      <c r="C211">
        <f>LEFT(A211,1)</f>
        <v/>
      </c>
      <c r="D211">
        <f>MID("申酉戌亥子丑寅卯辰巳午未",MOD(T211,12)+1,1)</f>
        <v/>
      </c>
      <c r="E211">
        <f>CHOOSE(MOD(T211,12)+1,"申","酉","戌","亥","子","丑","寅","卯","辰","巳","午","未")</f>
        <v/>
      </c>
      <c r="F211">
        <f>MID("子丑寅卯辰巳午未申酉戌亥",MOD(T211-4,12)+1,1)</f>
        <v/>
      </c>
      <c r="G211">
        <f>CHOOSE(MOD(T211-3,12),"子","丑","寅","卯","辰","巳","午","未","申","酉","戌","亥")</f>
        <v/>
      </c>
      <c r="H211">
        <f>CHOOSE(MOD(T211,12),"申","酉","戌","亥","子","丑","寅","卯","辰","巳","午","未")</f>
        <v/>
      </c>
      <c r="I211">
        <f>MID("子丑寅卯辰巳午未申酉戌亥",MOD(T211-3,12)+1,1)</f>
        <v/>
      </c>
      <c r="J211">
        <f>MID("子丑寅卯辰巳午未申酉戌亥",MOD(T211-4,12),1)</f>
        <v/>
      </c>
      <c r="K211">
        <f>MID("申酉戌亥子丑寅卯辰巳午未",MOD(YEAR(T211),12)+1,1)</f>
        <v/>
      </c>
      <c r="L211" t="inlineStr">
        <is>
          <t>-</t>
        </is>
      </c>
      <c r="M211" t="inlineStr">
        <is>
          <t>-</t>
        </is>
      </c>
      <c r="N211" t="inlineStr">
        <is>
          <t>-</t>
        </is>
      </c>
      <c r="O211">
        <f>MID("甲乙丙丁戊己庚辛壬癸",MOD(T211-4,10)+1,1)</f>
        <v/>
      </c>
      <c r="P211">
        <f>MID("庚辛壬癸甲乙丙丁戊己",MOD(T211,10)+1,1)</f>
        <v/>
      </c>
      <c r="Q211">
        <f>MID("甲乙丙丁戊己庚辛壬癸",MOD(T211-3,10)+1,1)</f>
        <v/>
      </c>
      <c r="R211">
        <f>CHOOSE(MOD(T211-3,10),"甲","乙","丙","丁","戊","己","庚","辛","壬","癸")</f>
        <v/>
      </c>
      <c r="S211">
        <f>MID("甲乙丙丁戊己庚辛壬癸",MOD(T211-4,10)+1,1)&amp;MID("子丑寅卯辰巳午未申酉戌亥",MOD(T211-4,12)+1,1)</f>
        <v/>
      </c>
      <c r="T211" t="n">
        <v>2081</v>
      </c>
      <c r="U211">
        <f>W211="未"</f>
        <v/>
      </c>
      <c r="V211" s="14" t="n">
        <v>46569</v>
      </c>
      <c r="W211">
        <f>MID("申酉戌亥子丑寅卯辰巳午未",MOD(V211,12)+1,1)</f>
        <v/>
      </c>
    </row>
    <row r="212">
      <c r="A212">
        <f>INDEX('4_六十干支'!$B$5:$B$64,MOD(T212-1924,60)+1)</f>
        <v/>
      </c>
      <c r="B212">
        <f>RIGHT(A212,1)</f>
        <v/>
      </c>
      <c r="C212">
        <f>LEFT(A212,1)</f>
        <v/>
      </c>
      <c r="D212">
        <f>MID("申酉戌亥子丑寅卯辰巳午未",MOD(T212,12)+1,1)</f>
        <v/>
      </c>
      <c r="E212">
        <f>CHOOSE(MOD(T212,12)+1,"申","酉","戌","亥","子","丑","寅","卯","辰","巳","午","未")</f>
        <v/>
      </c>
      <c r="F212">
        <f>MID("子丑寅卯辰巳午未申酉戌亥",MOD(T212-4,12)+1,1)</f>
        <v/>
      </c>
      <c r="G212">
        <f>CHOOSE(MOD(T212-3,12),"子","丑","寅","卯","辰","巳","午","未","申","酉","戌","亥")</f>
        <v/>
      </c>
      <c r="H212">
        <f>CHOOSE(MOD(T212,12),"申","酉","戌","亥","子","丑","寅","卯","辰","巳","午","未")</f>
        <v/>
      </c>
      <c r="I212">
        <f>MID("子丑寅卯辰巳午未申酉戌亥",MOD(T212-3,12)+1,1)</f>
        <v/>
      </c>
      <c r="J212">
        <f>MID("子丑寅卯辰巳午未申酉戌亥",MOD(T212-4,12),1)</f>
        <v/>
      </c>
      <c r="K212">
        <f>MID("申酉戌亥子丑寅卯辰巳午未",MOD(YEAR(T212),12)+1,1)</f>
        <v/>
      </c>
      <c r="L212" t="inlineStr">
        <is>
          <t>-</t>
        </is>
      </c>
      <c r="M212" t="inlineStr">
        <is>
          <t>-</t>
        </is>
      </c>
      <c r="N212" t="inlineStr">
        <is>
          <t>-</t>
        </is>
      </c>
      <c r="O212">
        <f>MID("甲乙丙丁戊己庚辛壬癸",MOD(T212-4,10)+1,1)</f>
        <v/>
      </c>
      <c r="P212">
        <f>MID("庚辛壬癸甲乙丙丁戊己",MOD(T212,10)+1,1)</f>
        <v/>
      </c>
      <c r="Q212">
        <f>MID("甲乙丙丁戊己庚辛壬癸",MOD(T212-3,10)+1,1)</f>
        <v/>
      </c>
      <c r="R212">
        <f>CHOOSE(MOD(T212-3,10),"甲","乙","丙","丁","戊","己","庚","辛","壬","癸")</f>
        <v/>
      </c>
      <c r="S212">
        <f>MID("甲乙丙丁戊己庚辛壬癸",MOD(T212-4,10)+1,1)&amp;MID("子丑寅卯辰巳午未申酉戌亥",MOD(T212-4,12)+1,1)</f>
        <v/>
      </c>
      <c r="T212" t="n">
        <v>2082</v>
      </c>
      <c r="U212">
        <f>W212="未"</f>
        <v/>
      </c>
      <c r="V212" s="14" t="n">
        <v>46570</v>
      </c>
      <c r="W212">
        <f>MID("申酉戌亥子丑寅卯辰巳午未",MOD(V212,12)+1,1)</f>
        <v/>
      </c>
    </row>
    <row r="213">
      <c r="A213">
        <f>INDEX('4_六十干支'!$B$5:$B$64,MOD(T213-1924,60)+1)</f>
        <v/>
      </c>
      <c r="B213">
        <f>RIGHT(A213,1)</f>
        <v/>
      </c>
      <c r="C213">
        <f>LEFT(A213,1)</f>
        <v/>
      </c>
      <c r="D213">
        <f>MID("申酉戌亥子丑寅卯辰巳午未",MOD(T213,12)+1,1)</f>
        <v/>
      </c>
      <c r="E213">
        <f>CHOOSE(MOD(T213,12)+1,"申","酉","戌","亥","子","丑","寅","卯","辰","巳","午","未")</f>
        <v/>
      </c>
      <c r="F213">
        <f>MID("子丑寅卯辰巳午未申酉戌亥",MOD(T213-4,12)+1,1)</f>
        <v/>
      </c>
      <c r="G213">
        <f>CHOOSE(MOD(T213-3,12),"子","丑","寅","卯","辰","巳","午","未","申","酉","戌","亥")</f>
        <v/>
      </c>
      <c r="H213">
        <f>CHOOSE(MOD(T213,12),"申","酉","戌","亥","子","丑","寅","卯","辰","巳","午","未")</f>
        <v/>
      </c>
      <c r="I213">
        <f>MID("子丑寅卯辰巳午未申酉戌亥",MOD(T213-3,12)+1,1)</f>
        <v/>
      </c>
      <c r="J213">
        <f>MID("子丑寅卯辰巳午未申酉戌亥",MOD(T213-4,12),1)</f>
        <v/>
      </c>
      <c r="K213">
        <f>MID("申酉戌亥子丑寅卯辰巳午未",MOD(YEAR(T213),12)+1,1)</f>
        <v/>
      </c>
      <c r="L213" t="inlineStr">
        <is>
          <t>-</t>
        </is>
      </c>
      <c r="M213" t="inlineStr">
        <is>
          <t>-</t>
        </is>
      </c>
      <c r="N213" t="inlineStr">
        <is>
          <t>-</t>
        </is>
      </c>
      <c r="O213">
        <f>MID("甲乙丙丁戊己庚辛壬癸",MOD(T213-4,10)+1,1)</f>
        <v/>
      </c>
      <c r="P213">
        <f>MID("庚辛壬癸甲乙丙丁戊己",MOD(T213,10)+1,1)</f>
        <v/>
      </c>
      <c r="Q213">
        <f>MID("甲乙丙丁戊己庚辛壬癸",MOD(T213-3,10)+1,1)</f>
        <v/>
      </c>
      <c r="R213">
        <f>CHOOSE(MOD(T213-3,10),"甲","乙","丙","丁","戊","己","庚","辛","壬","癸")</f>
        <v/>
      </c>
      <c r="S213">
        <f>MID("甲乙丙丁戊己庚辛壬癸",MOD(T213-4,10)+1,1)&amp;MID("子丑寅卯辰巳午未申酉戌亥",MOD(T213-4,12)+1,1)</f>
        <v/>
      </c>
      <c r="T213" t="n">
        <v>2083</v>
      </c>
      <c r="U213">
        <f>W213="未"</f>
        <v/>
      </c>
      <c r="V213" s="14" t="n">
        <v>46571</v>
      </c>
      <c r="W213">
        <f>MID("申酉戌亥子丑寅卯辰巳午未",MOD(V213,12)+1,1)</f>
        <v/>
      </c>
    </row>
    <row r="214">
      <c r="A214">
        <f>INDEX('4_六十干支'!$B$5:$B$64,MOD(T214-1924,60)+1)</f>
        <v/>
      </c>
      <c r="B214">
        <f>RIGHT(A214,1)</f>
        <v/>
      </c>
      <c r="C214">
        <f>LEFT(A214,1)</f>
        <v/>
      </c>
      <c r="D214">
        <f>MID("申酉戌亥子丑寅卯辰巳午未",MOD(T214,12)+1,1)</f>
        <v/>
      </c>
      <c r="E214">
        <f>CHOOSE(MOD(T214,12)+1,"申","酉","戌","亥","子","丑","寅","卯","辰","巳","午","未")</f>
        <v/>
      </c>
      <c r="F214">
        <f>MID("子丑寅卯辰巳午未申酉戌亥",MOD(T214-4,12)+1,1)</f>
        <v/>
      </c>
      <c r="G214">
        <f>CHOOSE(MOD(T214-3,12),"子","丑","寅","卯","辰","巳","午","未","申","酉","戌","亥")</f>
        <v/>
      </c>
      <c r="H214">
        <f>CHOOSE(MOD(T214,12),"申","酉","戌","亥","子","丑","寅","卯","辰","巳","午","未")</f>
        <v/>
      </c>
      <c r="I214">
        <f>MID("子丑寅卯辰巳午未申酉戌亥",MOD(T214-3,12)+1,1)</f>
        <v/>
      </c>
      <c r="J214">
        <f>MID("子丑寅卯辰巳午未申酉戌亥",MOD(T214-4,12),1)</f>
        <v/>
      </c>
      <c r="K214">
        <f>MID("申酉戌亥子丑寅卯辰巳午未",MOD(YEAR(T214),12)+1,1)</f>
        <v/>
      </c>
      <c r="L214" t="inlineStr">
        <is>
          <t>-</t>
        </is>
      </c>
      <c r="M214" t="inlineStr">
        <is>
          <t>-</t>
        </is>
      </c>
      <c r="N214" t="inlineStr">
        <is>
          <t>-</t>
        </is>
      </c>
      <c r="O214">
        <f>MID("甲乙丙丁戊己庚辛壬癸",MOD(T214-4,10)+1,1)</f>
        <v/>
      </c>
      <c r="P214">
        <f>MID("庚辛壬癸甲乙丙丁戊己",MOD(T214,10)+1,1)</f>
        <v/>
      </c>
      <c r="Q214">
        <f>MID("甲乙丙丁戊己庚辛壬癸",MOD(T214-3,10)+1,1)</f>
        <v/>
      </c>
      <c r="R214">
        <f>CHOOSE(MOD(T214-3,10),"甲","乙","丙","丁","戊","己","庚","辛","壬","癸")</f>
        <v/>
      </c>
      <c r="S214">
        <f>MID("甲乙丙丁戊己庚辛壬癸",MOD(T214-4,10)+1,1)&amp;MID("子丑寅卯辰巳午未申酉戌亥",MOD(T214-4,12)+1,1)</f>
        <v/>
      </c>
      <c r="T214" t="n">
        <v>2084</v>
      </c>
      <c r="U214">
        <f>W214="未"</f>
        <v/>
      </c>
      <c r="V214" s="14" t="n">
        <v>46572</v>
      </c>
      <c r="W214">
        <f>MID("申酉戌亥子丑寅卯辰巳午未",MOD(V214,12)+1,1)</f>
        <v/>
      </c>
    </row>
    <row r="215">
      <c r="A215">
        <f>INDEX('4_六十干支'!$B$5:$B$64,MOD(T215-1924,60)+1)</f>
        <v/>
      </c>
      <c r="B215">
        <f>RIGHT(A215,1)</f>
        <v/>
      </c>
      <c r="C215">
        <f>LEFT(A215,1)</f>
        <v/>
      </c>
      <c r="D215">
        <f>MID("申酉戌亥子丑寅卯辰巳午未",MOD(T215,12)+1,1)</f>
        <v/>
      </c>
      <c r="E215">
        <f>CHOOSE(MOD(T215,12)+1,"申","酉","戌","亥","子","丑","寅","卯","辰","巳","午","未")</f>
        <v/>
      </c>
      <c r="F215">
        <f>MID("子丑寅卯辰巳午未申酉戌亥",MOD(T215-4,12)+1,1)</f>
        <v/>
      </c>
      <c r="G215">
        <f>CHOOSE(MOD(T215-3,12),"子","丑","寅","卯","辰","巳","午","未","申","酉","戌","亥")</f>
        <v/>
      </c>
      <c r="H215">
        <f>CHOOSE(MOD(T215,12),"申","酉","戌","亥","子","丑","寅","卯","辰","巳","午","未")</f>
        <v/>
      </c>
      <c r="I215">
        <f>MID("子丑寅卯辰巳午未申酉戌亥",MOD(T215-3,12)+1,1)</f>
        <v/>
      </c>
      <c r="J215">
        <f>MID("子丑寅卯辰巳午未申酉戌亥",MOD(T215-4,12),1)</f>
        <v/>
      </c>
      <c r="K215">
        <f>MID("申酉戌亥子丑寅卯辰巳午未",MOD(YEAR(T215),12)+1,1)</f>
        <v/>
      </c>
      <c r="L215" t="inlineStr">
        <is>
          <t>-</t>
        </is>
      </c>
      <c r="M215" t="inlineStr">
        <is>
          <t>-</t>
        </is>
      </c>
      <c r="N215" t="inlineStr">
        <is>
          <t>-</t>
        </is>
      </c>
      <c r="O215">
        <f>MID("甲乙丙丁戊己庚辛壬癸",MOD(T215-4,10)+1,1)</f>
        <v/>
      </c>
      <c r="P215">
        <f>MID("庚辛壬癸甲乙丙丁戊己",MOD(T215,10)+1,1)</f>
        <v/>
      </c>
      <c r="Q215">
        <f>MID("甲乙丙丁戊己庚辛壬癸",MOD(T215-3,10)+1,1)</f>
        <v/>
      </c>
      <c r="R215">
        <f>CHOOSE(MOD(T215-3,10),"甲","乙","丙","丁","戊","己","庚","辛","壬","癸")</f>
        <v/>
      </c>
      <c r="S215">
        <f>MID("甲乙丙丁戊己庚辛壬癸",MOD(T215-4,10)+1,1)&amp;MID("子丑寅卯辰巳午未申酉戌亥",MOD(T215-4,12)+1,1)</f>
        <v/>
      </c>
      <c r="T215" t="n">
        <v>2085</v>
      </c>
      <c r="U215">
        <f>W215="未"</f>
        <v/>
      </c>
      <c r="V215" s="14" t="n">
        <v>46573</v>
      </c>
      <c r="W215">
        <f>MID("申酉戌亥子丑寅卯辰巳午未",MOD(V215,12)+1,1)</f>
        <v/>
      </c>
    </row>
    <row r="216">
      <c r="A216">
        <f>INDEX('4_六十干支'!$B$5:$B$64,MOD(T216-1924,60)+1)</f>
        <v/>
      </c>
      <c r="B216">
        <f>RIGHT(A216,1)</f>
        <v/>
      </c>
      <c r="C216">
        <f>LEFT(A216,1)</f>
        <v/>
      </c>
      <c r="D216">
        <f>MID("申酉戌亥子丑寅卯辰巳午未",MOD(T216,12)+1,1)</f>
        <v/>
      </c>
      <c r="E216">
        <f>CHOOSE(MOD(T216,12)+1,"申","酉","戌","亥","子","丑","寅","卯","辰","巳","午","未")</f>
        <v/>
      </c>
      <c r="F216">
        <f>MID("子丑寅卯辰巳午未申酉戌亥",MOD(T216-4,12)+1,1)</f>
        <v/>
      </c>
      <c r="G216">
        <f>CHOOSE(MOD(T216-3,12),"子","丑","寅","卯","辰","巳","午","未","申","酉","戌","亥")</f>
        <v/>
      </c>
      <c r="H216">
        <f>CHOOSE(MOD(T216,12),"申","酉","戌","亥","子","丑","寅","卯","辰","巳","午","未")</f>
        <v/>
      </c>
      <c r="I216">
        <f>MID("子丑寅卯辰巳午未申酉戌亥",MOD(T216-3,12)+1,1)</f>
        <v/>
      </c>
      <c r="J216">
        <f>MID("子丑寅卯辰巳午未申酉戌亥",MOD(T216-4,12),1)</f>
        <v/>
      </c>
      <c r="K216">
        <f>MID("申酉戌亥子丑寅卯辰巳午未",MOD(YEAR(T216),12)+1,1)</f>
        <v/>
      </c>
      <c r="L216" t="inlineStr">
        <is>
          <t>-</t>
        </is>
      </c>
      <c r="M216" t="inlineStr">
        <is>
          <t>-</t>
        </is>
      </c>
      <c r="N216" t="inlineStr">
        <is>
          <t>-</t>
        </is>
      </c>
      <c r="O216">
        <f>MID("甲乙丙丁戊己庚辛壬癸",MOD(T216-4,10)+1,1)</f>
        <v/>
      </c>
      <c r="P216">
        <f>MID("庚辛壬癸甲乙丙丁戊己",MOD(T216,10)+1,1)</f>
        <v/>
      </c>
      <c r="Q216">
        <f>MID("甲乙丙丁戊己庚辛壬癸",MOD(T216-3,10)+1,1)</f>
        <v/>
      </c>
      <c r="R216">
        <f>CHOOSE(MOD(T216-3,10),"甲","乙","丙","丁","戊","己","庚","辛","壬","癸")</f>
        <v/>
      </c>
      <c r="S216">
        <f>MID("甲乙丙丁戊己庚辛壬癸",MOD(T216-4,10)+1,1)&amp;MID("子丑寅卯辰巳午未申酉戌亥",MOD(T216-4,12)+1,1)</f>
        <v/>
      </c>
      <c r="T216" t="n">
        <v>2086</v>
      </c>
      <c r="U216">
        <f>W216="未"</f>
        <v/>
      </c>
      <c r="V216" s="14" t="n">
        <v>46574</v>
      </c>
      <c r="W216">
        <f>MID("申酉戌亥子丑寅卯辰巳午未",MOD(V216,12)+1,1)</f>
        <v/>
      </c>
    </row>
    <row r="217">
      <c r="A217">
        <f>INDEX('4_六十干支'!$B$5:$B$64,MOD(T217-1924,60)+1)</f>
        <v/>
      </c>
      <c r="B217">
        <f>RIGHT(A217,1)</f>
        <v/>
      </c>
      <c r="C217">
        <f>LEFT(A217,1)</f>
        <v/>
      </c>
      <c r="D217">
        <f>MID("申酉戌亥子丑寅卯辰巳午未",MOD(T217,12)+1,1)</f>
        <v/>
      </c>
      <c r="E217">
        <f>CHOOSE(MOD(T217,12)+1,"申","酉","戌","亥","子","丑","寅","卯","辰","巳","午","未")</f>
        <v/>
      </c>
      <c r="F217">
        <f>MID("子丑寅卯辰巳午未申酉戌亥",MOD(T217-4,12)+1,1)</f>
        <v/>
      </c>
      <c r="G217">
        <f>CHOOSE(MOD(T217-3,12),"子","丑","寅","卯","辰","巳","午","未","申","酉","戌","亥")</f>
        <v/>
      </c>
      <c r="H217">
        <f>CHOOSE(MOD(T217,12),"申","酉","戌","亥","子","丑","寅","卯","辰","巳","午","未")</f>
        <v/>
      </c>
      <c r="I217">
        <f>MID("子丑寅卯辰巳午未申酉戌亥",MOD(T217-3,12)+1,1)</f>
        <v/>
      </c>
      <c r="J217">
        <f>MID("子丑寅卯辰巳午未申酉戌亥",MOD(T217-4,12),1)</f>
        <v/>
      </c>
      <c r="K217">
        <f>MID("申酉戌亥子丑寅卯辰巳午未",MOD(YEAR(T217),12)+1,1)</f>
        <v/>
      </c>
      <c r="L217" t="inlineStr">
        <is>
          <t>-</t>
        </is>
      </c>
      <c r="M217" t="inlineStr">
        <is>
          <t>-</t>
        </is>
      </c>
      <c r="N217" t="inlineStr">
        <is>
          <t>-</t>
        </is>
      </c>
      <c r="O217">
        <f>MID("甲乙丙丁戊己庚辛壬癸",MOD(T217-4,10)+1,1)</f>
        <v/>
      </c>
      <c r="P217">
        <f>MID("庚辛壬癸甲乙丙丁戊己",MOD(T217,10)+1,1)</f>
        <v/>
      </c>
      <c r="Q217">
        <f>MID("甲乙丙丁戊己庚辛壬癸",MOD(T217-3,10)+1,1)</f>
        <v/>
      </c>
      <c r="R217">
        <f>CHOOSE(MOD(T217-3,10),"甲","乙","丙","丁","戊","己","庚","辛","壬","癸")</f>
        <v/>
      </c>
      <c r="S217">
        <f>MID("甲乙丙丁戊己庚辛壬癸",MOD(T217-4,10)+1,1)&amp;MID("子丑寅卯辰巳午未申酉戌亥",MOD(T217-4,12)+1,1)</f>
        <v/>
      </c>
      <c r="T217" t="n">
        <v>2087</v>
      </c>
      <c r="U217">
        <f>W217="未"</f>
        <v/>
      </c>
      <c r="V217" s="14" t="n">
        <v>46575</v>
      </c>
      <c r="W217">
        <f>MID("申酉戌亥子丑寅卯辰巳午未",MOD(V217,12)+1,1)</f>
        <v/>
      </c>
    </row>
    <row r="218">
      <c r="A218">
        <f>INDEX('4_六十干支'!$B$5:$B$64,MOD(T218-1924,60)+1)</f>
        <v/>
      </c>
      <c r="B218">
        <f>RIGHT(A218,1)</f>
        <v/>
      </c>
      <c r="C218">
        <f>LEFT(A218,1)</f>
        <v/>
      </c>
      <c r="D218">
        <f>MID("申酉戌亥子丑寅卯辰巳午未",MOD(T218,12)+1,1)</f>
        <v/>
      </c>
      <c r="E218">
        <f>CHOOSE(MOD(T218,12)+1,"申","酉","戌","亥","子","丑","寅","卯","辰","巳","午","未")</f>
        <v/>
      </c>
      <c r="F218">
        <f>MID("子丑寅卯辰巳午未申酉戌亥",MOD(T218-4,12)+1,1)</f>
        <v/>
      </c>
      <c r="G218">
        <f>CHOOSE(MOD(T218-3,12),"子","丑","寅","卯","辰","巳","午","未","申","酉","戌","亥")</f>
        <v/>
      </c>
      <c r="H218">
        <f>CHOOSE(MOD(T218,12),"申","酉","戌","亥","子","丑","寅","卯","辰","巳","午","未")</f>
        <v/>
      </c>
      <c r="I218">
        <f>MID("子丑寅卯辰巳午未申酉戌亥",MOD(T218-3,12)+1,1)</f>
        <v/>
      </c>
      <c r="J218">
        <f>MID("子丑寅卯辰巳午未申酉戌亥",MOD(T218-4,12),1)</f>
        <v/>
      </c>
      <c r="K218">
        <f>MID("申酉戌亥子丑寅卯辰巳午未",MOD(YEAR(T218),12)+1,1)</f>
        <v/>
      </c>
      <c r="L218" t="inlineStr">
        <is>
          <t>-</t>
        </is>
      </c>
      <c r="M218" t="inlineStr">
        <is>
          <t>-</t>
        </is>
      </c>
      <c r="N218" t="inlineStr">
        <is>
          <t>-</t>
        </is>
      </c>
      <c r="O218">
        <f>MID("甲乙丙丁戊己庚辛壬癸",MOD(T218-4,10)+1,1)</f>
        <v/>
      </c>
      <c r="P218">
        <f>MID("庚辛壬癸甲乙丙丁戊己",MOD(T218,10)+1,1)</f>
        <v/>
      </c>
      <c r="Q218">
        <f>MID("甲乙丙丁戊己庚辛壬癸",MOD(T218-3,10)+1,1)</f>
        <v/>
      </c>
      <c r="R218">
        <f>CHOOSE(MOD(T218-3,10),"甲","乙","丙","丁","戊","己","庚","辛","壬","癸")</f>
        <v/>
      </c>
      <c r="S218">
        <f>MID("甲乙丙丁戊己庚辛壬癸",MOD(T218-4,10)+1,1)&amp;MID("子丑寅卯辰巳午未申酉戌亥",MOD(T218-4,12)+1,1)</f>
        <v/>
      </c>
      <c r="T218" t="n">
        <v>2088</v>
      </c>
      <c r="U218">
        <f>W218="未"</f>
        <v/>
      </c>
      <c r="V218" s="14" t="n">
        <v>46576</v>
      </c>
      <c r="W218">
        <f>MID("申酉戌亥子丑寅卯辰巳午未",MOD(V218,12)+1,1)</f>
        <v/>
      </c>
    </row>
    <row r="219">
      <c r="A219">
        <f>INDEX('4_六十干支'!$B$5:$B$64,MOD(T219-1924,60)+1)</f>
        <v/>
      </c>
      <c r="B219">
        <f>RIGHT(A219,1)</f>
        <v/>
      </c>
      <c r="C219">
        <f>LEFT(A219,1)</f>
        <v/>
      </c>
      <c r="D219">
        <f>MID("申酉戌亥子丑寅卯辰巳午未",MOD(T219,12)+1,1)</f>
        <v/>
      </c>
      <c r="E219">
        <f>CHOOSE(MOD(T219,12)+1,"申","酉","戌","亥","子","丑","寅","卯","辰","巳","午","未")</f>
        <v/>
      </c>
      <c r="F219">
        <f>MID("子丑寅卯辰巳午未申酉戌亥",MOD(T219-4,12)+1,1)</f>
        <v/>
      </c>
      <c r="G219">
        <f>CHOOSE(MOD(T219-3,12),"子","丑","寅","卯","辰","巳","午","未","申","酉","戌","亥")</f>
        <v/>
      </c>
      <c r="H219">
        <f>CHOOSE(MOD(T219,12),"申","酉","戌","亥","子","丑","寅","卯","辰","巳","午","未")</f>
        <v/>
      </c>
      <c r="I219">
        <f>MID("子丑寅卯辰巳午未申酉戌亥",MOD(T219-3,12)+1,1)</f>
        <v/>
      </c>
      <c r="J219">
        <f>MID("子丑寅卯辰巳午未申酉戌亥",MOD(T219-4,12),1)</f>
        <v/>
      </c>
      <c r="K219">
        <f>MID("申酉戌亥子丑寅卯辰巳午未",MOD(YEAR(T219),12)+1,1)</f>
        <v/>
      </c>
      <c r="L219" t="inlineStr">
        <is>
          <t>-</t>
        </is>
      </c>
      <c r="M219" t="inlineStr">
        <is>
          <t>-</t>
        </is>
      </c>
      <c r="N219" t="inlineStr">
        <is>
          <t>-</t>
        </is>
      </c>
      <c r="O219">
        <f>MID("甲乙丙丁戊己庚辛壬癸",MOD(T219-4,10)+1,1)</f>
        <v/>
      </c>
      <c r="P219">
        <f>MID("庚辛壬癸甲乙丙丁戊己",MOD(T219,10)+1,1)</f>
        <v/>
      </c>
      <c r="Q219">
        <f>MID("甲乙丙丁戊己庚辛壬癸",MOD(T219-3,10)+1,1)</f>
        <v/>
      </c>
      <c r="R219">
        <f>CHOOSE(MOD(T219-3,10),"甲","乙","丙","丁","戊","己","庚","辛","壬","癸")</f>
        <v/>
      </c>
      <c r="S219">
        <f>MID("甲乙丙丁戊己庚辛壬癸",MOD(T219-4,10)+1,1)&amp;MID("子丑寅卯辰巳午未申酉戌亥",MOD(T219-4,12)+1,1)</f>
        <v/>
      </c>
      <c r="T219" t="n">
        <v>2089</v>
      </c>
      <c r="U219">
        <f>W219="未"</f>
        <v/>
      </c>
      <c r="V219" s="14" t="n">
        <v>46577</v>
      </c>
      <c r="W219">
        <f>MID("申酉戌亥子丑寅卯辰巳午未",MOD(V219,12)+1,1)</f>
        <v/>
      </c>
    </row>
    <row r="220">
      <c r="A220">
        <f>INDEX('4_六十干支'!$B$5:$B$64,MOD(T220-1924,60)+1)</f>
        <v/>
      </c>
      <c r="B220">
        <f>RIGHT(A220,1)</f>
        <v/>
      </c>
      <c r="C220">
        <f>LEFT(A220,1)</f>
        <v/>
      </c>
      <c r="D220">
        <f>MID("申酉戌亥子丑寅卯辰巳午未",MOD(T220,12)+1,1)</f>
        <v/>
      </c>
      <c r="E220">
        <f>CHOOSE(MOD(T220,12)+1,"申","酉","戌","亥","子","丑","寅","卯","辰","巳","午","未")</f>
        <v/>
      </c>
      <c r="F220">
        <f>MID("子丑寅卯辰巳午未申酉戌亥",MOD(T220-4,12)+1,1)</f>
        <v/>
      </c>
      <c r="G220">
        <f>CHOOSE(MOD(T220-3,12),"子","丑","寅","卯","辰","巳","午","未","申","酉","戌","亥")</f>
        <v/>
      </c>
      <c r="H220">
        <f>CHOOSE(MOD(T220,12),"申","酉","戌","亥","子","丑","寅","卯","辰","巳","午","未")</f>
        <v/>
      </c>
      <c r="I220">
        <f>MID("子丑寅卯辰巳午未申酉戌亥",MOD(T220-3,12)+1,1)</f>
        <v/>
      </c>
      <c r="J220">
        <f>MID("子丑寅卯辰巳午未申酉戌亥",MOD(T220-4,12),1)</f>
        <v/>
      </c>
      <c r="K220">
        <f>MID("申酉戌亥子丑寅卯辰巳午未",MOD(YEAR(T220),12)+1,1)</f>
        <v/>
      </c>
      <c r="L220" t="inlineStr">
        <is>
          <t>-</t>
        </is>
      </c>
      <c r="M220" t="inlineStr">
        <is>
          <t>-</t>
        </is>
      </c>
      <c r="N220" t="inlineStr">
        <is>
          <t>-</t>
        </is>
      </c>
      <c r="O220">
        <f>MID("甲乙丙丁戊己庚辛壬癸",MOD(T220-4,10)+1,1)</f>
        <v/>
      </c>
      <c r="P220">
        <f>MID("庚辛壬癸甲乙丙丁戊己",MOD(T220,10)+1,1)</f>
        <v/>
      </c>
      <c r="Q220">
        <f>MID("甲乙丙丁戊己庚辛壬癸",MOD(T220-3,10)+1,1)</f>
        <v/>
      </c>
      <c r="R220">
        <f>CHOOSE(MOD(T220-3,10),"甲","乙","丙","丁","戊","己","庚","辛","壬","癸")</f>
        <v/>
      </c>
      <c r="S220">
        <f>MID("甲乙丙丁戊己庚辛壬癸",MOD(T220-4,10)+1,1)&amp;MID("子丑寅卯辰巳午未申酉戌亥",MOD(T220-4,12)+1,1)</f>
        <v/>
      </c>
      <c r="T220" t="n">
        <v>2090</v>
      </c>
      <c r="U220">
        <f>W220="未"</f>
        <v/>
      </c>
      <c r="V220" s="14" t="n">
        <v>46578</v>
      </c>
      <c r="W220">
        <f>MID("申酉戌亥子丑寅卯辰巳午未",MOD(V220,12)+1,1)</f>
        <v/>
      </c>
    </row>
    <row r="221">
      <c r="A221">
        <f>INDEX('4_六十干支'!$B$5:$B$64,MOD(T221-1924,60)+1)</f>
        <v/>
      </c>
      <c r="B221">
        <f>RIGHT(A221,1)</f>
        <v/>
      </c>
      <c r="C221">
        <f>LEFT(A221,1)</f>
        <v/>
      </c>
      <c r="D221">
        <f>MID("申酉戌亥子丑寅卯辰巳午未",MOD(T221,12)+1,1)</f>
        <v/>
      </c>
      <c r="E221">
        <f>CHOOSE(MOD(T221,12)+1,"申","酉","戌","亥","子","丑","寅","卯","辰","巳","午","未")</f>
        <v/>
      </c>
      <c r="F221">
        <f>MID("子丑寅卯辰巳午未申酉戌亥",MOD(T221-4,12)+1,1)</f>
        <v/>
      </c>
      <c r="G221">
        <f>CHOOSE(MOD(T221-3,12),"子","丑","寅","卯","辰","巳","午","未","申","酉","戌","亥")</f>
        <v/>
      </c>
      <c r="H221">
        <f>CHOOSE(MOD(T221,12),"申","酉","戌","亥","子","丑","寅","卯","辰","巳","午","未")</f>
        <v/>
      </c>
      <c r="I221">
        <f>MID("子丑寅卯辰巳午未申酉戌亥",MOD(T221-3,12)+1,1)</f>
        <v/>
      </c>
      <c r="J221">
        <f>MID("子丑寅卯辰巳午未申酉戌亥",MOD(T221-4,12),1)</f>
        <v/>
      </c>
      <c r="K221">
        <f>MID("申酉戌亥子丑寅卯辰巳午未",MOD(YEAR(T221),12)+1,1)</f>
        <v/>
      </c>
      <c r="L221" t="inlineStr">
        <is>
          <t>-</t>
        </is>
      </c>
      <c r="M221" t="inlineStr">
        <is>
          <t>-</t>
        </is>
      </c>
      <c r="N221" t="inlineStr">
        <is>
          <t>-</t>
        </is>
      </c>
      <c r="O221">
        <f>MID("甲乙丙丁戊己庚辛壬癸",MOD(T221-4,10)+1,1)</f>
        <v/>
      </c>
      <c r="P221">
        <f>MID("庚辛壬癸甲乙丙丁戊己",MOD(T221,10)+1,1)</f>
        <v/>
      </c>
      <c r="Q221">
        <f>MID("甲乙丙丁戊己庚辛壬癸",MOD(T221-3,10)+1,1)</f>
        <v/>
      </c>
      <c r="R221">
        <f>CHOOSE(MOD(T221-3,10),"甲","乙","丙","丁","戊","己","庚","辛","壬","癸")</f>
        <v/>
      </c>
      <c r="S221">
        <f>MID("甲乙丙丁戊己庚辛壬癸",MOD(T221-4,10)+1,1)&amp;MID("子丑寅卯辰巳午未申酉戌亥",MOD(T221-4,12)+1,1)</f>
        <v/>
      </c>
      <c r="T221" t="n">
        <v>2091</v>
      </c>
      <c r="U221">
        <f>W221="未"</f>
        <v/>
      </c>
      <c r="V221" s="14" t="n">
        <v>46579</v>
      </c>
      <c r="W221">
        <f>MID("申酉戌亥子丑寅卯辰巳午未",MOD(V221,12)+1,1)</f>
        <v/>
      </c>
    </row>
    <row r="222">
      <c r="A222">
        <f>INDEX('4_六十干支'!$B$5:$B$64,MOD(T222-1924,60)+1)</f>
        <v/>
      </c>
      <c r="B222">
        <f>RIGHT(A222,1)</f>
        <v/>
      </c>
      <c r="C222">
        <f>LEFT(A222,1)</f>
        <v/>
      </c>
      <c r="D222">
        <f>MID("申酉戌亥子丑寅卯辰巳午未",MOD(T222,12)+1,1)</f>
        <v/>
      </c>
      <c r="E222">
        <f>CHOOSE(MOD(T222,12)+1,"申","酉","戌","亥","子","丑","寅","卯","辰","巳","午","未")</f>
        <v/>
      </c>
      <c r="F222">
        <f>MID("子丑寅卯辰巳午未申酉戌亥",MOD(T222-4,12)+1,1)</f>
        <v/>
      </c>
      <c r="G222">
        <f>CHOOSE(MOD(T222-3,12),"子","丑","寅","卯","辰","巳","午","未","申","酉","戌","亥")</f>
        <v/>
      </c>
      <c r="H222">
        <f>CHOOSE(MOD(T222,12),"申","酉","戌","亥","子","丑","寅","卯","辰","巳","午","未")</f>
        <v/>
      </c>
      <c r="I222">
        <f>MID("子丑寅卯辰巳午未申酉戌亥",MOD(T222-3,12)+1,1)</f>
        <v/>
      </c>
      <c r="J222">
        <f>MID("子丑寅卯辰巳午未申酉戌亥",MOD(T222-4,12),1)</f>
        <v/>
      </c>
      <c r="K222">
        <f>MID("申酉戌亥子丑寅卯辰巳午未",MOD(YEAR(T222),12)+1,1)</f>
        <v/>
      </c>
      <c r="L222" t="inlineStr">
        <is>
          <t>-</t>
        </is>
      </c>
      <c r="M222" t="inlineStr">
        <is>
          <t>-</t>
        </is>
      </c>
      <c r="N222" t="inlineStr">
        <is>
          <t>-</t>
        </is>
      </c>
      <c r="O222">
        <f>MID("甲乙丙丁戊己庚辛壬癸",MOD(T222-4,10)+1,1)</f>
        <v/>
      </c>
      <c r="P222">
        <f>MID("庚辛壬癸甲乙丙丁戊己",MOD(T222,10)+1,1)</f>
        <v/>
      </c>
      <c r="Q222">
        <f>MID("甲乙丙丁戊己庚辛壬癸",MOD(T222-3,10)+1,1)</f>
        <v/>
      </c>
      <c r="R222">
        <f>CHOOSE(MOD(T222-3,10),"甲","乙","丙","丁","戊","己","庚","辛","壬","癸")</f>
        <v/>
      </c>
      <c r="S222">
        <f>MID("甲乙丙丁戊己庚辛壬癸",MOD(T222-4,10)+1,1)&amp;MID("子丑寅卯辰巳午未申酉戌亥",MOD(T222-4,12)+1,1)</f>
        <v/>
      </c>
      <c r="T222" t="n">
        <v>2092</v>
      </c>
      <c r="U222">
        <f>W222="未"</f>
        <v/>
      </c>
      <c r="V222" s="14" t="n">
        <v>46580</v>
      </c>
      <c r="W222">
        <f>MID("申酉戌亥子丑寅卯辰巳午未",MOD(V222,12)+1,1)</f>
        <v/>
      </c>
    </row>
    <row r="223">
      <c r="A223">
        <f>INDEX('4_六十干支'!$B$5:$B$64,MOD(T223-1924,60)+1)</f>
        <v/>
      </c>
      <c r="B223">
        <f>RIGHT(A223,1)</f>
        <v/>
      </c>
      <c r="C223">
        <f>LEFT(A223,1)</f>
        <v/>
      </c>
      <c r="D223">
        <f>MID("申酉戌亥子丑寅卯辰巳午未",MOD(T223,12)+1,1)</f>
        <v/>
      </c>
      <c r="E223">
        <f>CHOOSE(MOD(T223,12)+1,"申","酉","戌","亥","子","丑","寅","卯","辰","巳","午","未")</f>
        <v/>
      </c>
      <c r="F223">
        <f>MID("子丑寅卯辰巳午未申酉戌亥",MOD(T223-4,12)+1,1)</f>
        <v/>
      </c>
      <c r="G223">
        <f>CHOOSE(MOD(T223-3,12),"子","丑","寅","卯","辰","巳","午","未","申","酉","戌","亥")</f>
        <v/>
      </c>
      <c r="H223">
        <f>CHOOSE(MOD(T223,12),"申","酉","戌","亥","子","丑","寅","卯","辰","巳","午","未")</f>
        <v/>
      </c>
      <c r="I223">
        <f>MID("子丑寅卯辰巳午未申酉戌亥",MOD(T223-3,12)+1,1)</f>
        <v/>
      </c>
      <c r="J223">
        <f>MID("子丑寅卯辰巳午未申酉戌亥",MOD(T223-4,12),1)</f>
        <v/>
      </c>
      <c r="K223">
        <f>MID("申酉戌亥子丑寅卯辰巳午未",MOD(YEAR(T223),12)+1,1)</f>
        <v/>
      </c>
      <c r="L223" t="inlineStr">
        <is>
          <t>-</t>
        </is>
      </c>
      <c r="M223" t="inlineStr">
        <is>
          <t>-</t>
        </is>
      </c>
      <c r="N223" t="inlineStr">
        <is>
          <t>-</t>
        </is>
      </c>
      <c r="O223">
        <f>MID("甲乙丙丁戊己庚辛壬癸",MOD(T223-4,10)+1,1)</f>
        <v/>
      </c>
      <c r="P223">
        <f>MID("庚辛壬癸甲乙丙丁戊己",MOD(T223,10)+1,1)</f>
        <v/>
      </c>
      <c r="Q223">
        <f>MID("甲乙丙丁戊己庚辛壬癸",MOD(T223-3,10)+1,1)</f>
        <v/>
      </c>
      <c r="R223">
        <f>CHOOSE(MOD(T223-3,10),"甲","乙","丙","丁","戊","己","庚","辛","壬","癸")</f>
        <v/>
      </c>
      <c r="S223">
        <f>MID("甲乙丙丁戊己庚辛壬癸",MOD(T223-4,10)+1,1)&amp;MID("子丑寅卯辰巳午未申酉戌亥",MOD(T223-4,12)+1,1)</f>
        <v/>
      </c>
      <c r="T223" t="n">
        <v>2093</v>
      </c>
      <c r="U223">
        <f>W223="未"</f>
        <v/>
      </c>
      <c r="V223" s="14" t="n">
        <v>46581</v>
      </c>
      <c r="W223">
        <f>MID("申酉戌亥子丑寅卯辰巳午未",MOD(V223,12)+1,1)</f>
        <v/>
      </c>
    </row>
    <row r="224">
      <c r="A224">
        <f>INDEX('4_六十干支'!$B$5:$B$64,MOD(T224-1924,60)+1)</f>
        <v/>
      </c>
      <c r="B224">
        <f>RIGHT(A224,1)</f>
        <v/>
      </c>
      <c r="C224">
        <f>LEFT(A224,1)</f>
        <v/>
      </c>
      <c r="D224">
        <f>MID("申酉戌亥子丑寅卯辰巳午未",MOD(T224,12)+1,1)</f>
        <v/>
      </c>
      <c r="E224">
        <f>CHOOSE(MOD(T224,12)+1,"申","酉","戌","亥","子","丑","寅","卯","辰","巳","午","未")</f>
        <v/>
      </c>
      <c r="F224">
        <f>MID("子丑寅卯辰巳午未申酉戌亥",MOD(T224-4,12)+1,1)</f>
        <v/>
      </c>
      <c r="G224">
        <f>CHOOSE(MOD(T224-3,12),"子","丑","寅","卯","辰","巳","午","未","申","酉","戌","亥")</f>
        <v/>
      </c>
      <c r="H224">
        <f>CHOOSE(MOD(T224,12),"申","酉","戌","亥","子","丑","寅","卯","辰","巳","午","未")</f>
        <v/>
      </c>
      <c r="I224">
        <f>MID("子丑寅卯辰巳午未申酉戌亥",MOD(T224-3,12)+1,1)</f>
        <v/>
      </c>
      <c r="J224">
        <f>MID("子丑寅卯辰巳午未申酉戌亥",MOD(T224-4,12),1)</f>
        <v/>
      </c>
      <c r="K224">
        <f>MID("申酉戌亥子丑寅卯辰巳午未",MOD(YEAR(T224),12)+1,1)</f>
        <v/>
      </c>
      <c r="L224" t="inlineStr">
        <is>
          <t>-</t>
        </is>
      </c>
      <c r="M224" t="inlineStr">
        <is>
          <t>-</t>
        </is>
      </c>
      <c r="N224" t="inlineStr">
        <is>
          <t>-</t>
        </is>
      </c>
      <c r="O224">
        <f>MID("甲乙丙丁戊己庚辛壬癸",MOD(T224-4,10)+1,1)</f>
        <v/>
      </c>
      <c r="P224">
        <f>MID("庚辛壬癸甲乙丙丁戊己",MOD(T224,10)+1,1)</f>
        <v/>
      </c>
      <c r="Q224">
        <f>MID("甲乙丙丁戊己庚辛壬癸",MOD(T224-3,10)+1,1)</f>
        <v/>
      </c>
      <c r="R224">
        <f>CHOOSE(MOD(T224-3,10),"甲","乙","丙","丁","戊","己","庚","辛","壬","癸")</f>
        <v/>
      </c>
      <c r="S224">
        <f>MID("甲乙丙丁戊己庚辛壬癸",MOD(T224-4,10)+1,1)&amp;MID("子丑寅卯辰巳午未申酉戌亥",MOD(T224-4,12)+1,1)</f>
        <v/>
      </c>
      <c r="T224" t="n">
        <v>2094</v>
      </c>
      <c r="U224">
        <f>W224="未"</f>
        <v/>
      </c>
      <c r="V224" s="14" t="n">
        <v>46582</v>
      </c>
      <c r="W224">
        <f>MID("申酉戌亥子丑寅卯辰巳午未",MOD(V224,12)+1,1)</f>
        <v/>
      </c>
    </row>
    <row r="225">
      <c r="A225">
        <f>INDEX('4_六十干支'!$B$5:$B$64,MOD(T225-1924,60)+1)</f>
        <v/>
      </c>
      <c r="B225">
        <f>RIGHT(A225,1)</f>
        <v/>
      </c>
      <c r="C225">
        <f>LEFT(A225,1)</f>
        <v/>
      </c>
      <c r="D225">
        <f>MID("申酉戌亥子丑寅卯辰巳午未",MOD(T225,12)+1,1)</f>
        <v/>
      </c>
      <c r="E225">
        <f>CHOOSE(MOD(T225,12)+1,"申","酉","戌","亥","子","丑","寅","卯","辰","巳","午","未")</f>
        <v/>
      </c>
      <c r="F225">
        <f>MID("子丑寅卯辰巳午未申酉戌亥",MOD(T225-4,12)+1,1)</f>
        <v/>
      </c>
      <c r="G225">
        <f>CHOOSE(MOD(T225-3,12),"子","丑","寅","卯","辰","巳","午","未","申","酉","戌","亥")</f>
        <v/>
      </c>
      <c r="H225">
        <f>CHOOSE(MOD(T225,12),"申","酉","戌","亥","子","丑","寅","卯","辰","巳","午","未")</f>
        <v/>
      </c>
      <c r="I225">
        <f>MID("子丑寅卯辰巳午未申酉戌亥",MOD(T225-3,12)+1,1)</f>
        <v/>
      </c>
      <c r="J225">
        <f>MID("子丑寅卯辰巳午未申酉戌亥",MOD(T225-4,12),1)</f>
        <v/>
      </c>
      <c r="K225">
        <f>MID("申酉戌亥子丑寅卯辰巳午未",MOD(YEAR(T225),12)+1,1)</f>
        <v/>
      </c>
      <c r="L225" t="inlineStr">
        <is>
          <t>-</t>
        </is>
      </c>
      <c r="M225" t="inlineStr">
        <is>
          <t>-</t>
        </is>
      </c>
      <c r="N225" t="inlineStr">
        <is>
          <t>-</t>
        </is>
      </c>
      <c r="O225">
        <f>MID("甲乙丙丁戊己庚辛壬癸",MOD(T225-4,10)+1,1)</f>
        <v/>
      </c>
      <c r="P225">
        <f>MID("庚辛壬癸甲乙丙丁戊己",MOD(T225,10)+1,1)</f>
        <v/>
      </c>
      <c r="Q225">
        <f>MID("甲乙丙丁戊己庚辛壬癸",MOD(T225-3,10)+1,1)</f>
        <v/>
      </c>
      <c r="R225">
        <f>CHOOSE(MOD(T225-3,10),"甲","乙","丙","丁","戊","己","庚","辛","壬","癸")</f>
        <v/>
      </c>
      <c r="S225">
        <f>MID("甲乙丙丁戊己庚辛壬癸",MOD(T225-4,10)+1,1)&amp;MID("子丑寅卯辰巳午未申酉戌亥",MOD(T225-4,12)+1,1)</f>
        <v/>
      </c>
      <c r="T225" t="n">
        <v>2095</v>
      </c>
      <c r="U225">
        <f>W225="未"</f>
        <v/>
      </c>
      <c r="V225" s="14" t="n">
        <v>46583</v>
      </c>
      <c r="W225">
        <f>MID("申酉戌亥子丑寅卯辰巳午未",MOD(V225,12)+1,1)</f>
        <v/>
      </c>
    </row>
    <row r="226">
      <c r="A226">
        <f>INDEX('4_六十干支'!$B$5:$B$64,MOD(T226-1924,60)+1)</f>
        <v/>
      </c>
      <c r="B226">
        <f>RIGHT(A226,1)</f>
        <v/>
      </c>
      <c r="C226">
        <f>LEFT(A226,1)</f>
        <v/>
      </c>
      <c r="D226">
        <f>MID("申酉戌亥子丑寅卯辰巳午未",MOD(T226,12)+1,1)</f>
        <v/>
      </c>
      <c r="E226">
        <f>CHOOSE(MOD(T226,12)+1,"申","酉","戌","亥","子","丑","寅","卯","辰","巳","午","未")</f>
        <v/>
      </c>
      <c r="F226">
        <f>MID("子丑寅卯辰巳午未申酉戌亥",MOD(T226-4,12)+1,1)</f>
        <v/>
      </c>
      <c r="G226">
        <f>CHOOSE(MOD(T226-3,12),"子","丑","寅","卯","辰","巳","午","未","申","酉","戌","亥")</f>
        <v/>
      </c>
      <c r="H226">
        <f>CHOOSE(MOD(T226,12),"申","酉","戌","亥","子","丑","寅","卯","辰","巳","午","未")</f>
        <v/>
      </c>
      <c r="I226">
        <f>MID("子丑寅卯辰巳午未申酉戌亥",MOD(T226-3,12)+1,1)</f>
        <v/>
      </c>
      <c r="J226">
        <f>MID("子丑寅卯辰巳午未申酉戌亥",MOD(T226-4,12),1)</f>
        <v/>
      </c>
      <c r="K226">
        <f>MID("申酉戌亥子丑寅卯辰巳午未",MOD(YEAR(T226),12)+1,1)</f>
        <v/>
      </c>
      <c r="L226" t="inlineStr">
        <is>
          <t>-</t>
        </is>
      </c>
      <c r="M226" t="inlineStr">
        <is>
          <t>-</t>
        </is>
      </c>
      <c r="N226" t="inlineStr">
        <is>
          <t>-</t>
        </is>
      </c>
      <c r="O226">
        <f>MID("甲乙丙丁戊己庚辛壬癸",MOD(T226-4,10)+1,1)</f>
        <v/>
      </c>
      <c r="P226">
        <f>MID("庚辛壬癸甲乙丙丁戊己",MOD(T226,10)+1,1)</f>
        <v/>
      </c>
      <c r="Q226">
        <f>MID("甲乙丙丁戊己庚辛壬癸",MOD(T226-3,10)+1,1)</f>
        <v/>
      </c>
      <c r="R226">
        <f>CHOOSE(MOD(T226-3,10),"甲","乙","丙","丁","戊","己","庚","辛","壬","癸")</f>
        <v/>
      </c>
      <c r="S226">
        <f>MID("甲乙丙丁戊己庚辛壬癸",MOD(T226-4,10)+1,1)&amp;MID("子丑寅卯辰巳午未申酉戌亥",MOD(T226-4,12)+1,1)</f>
        <v/>
      </c>
      <c r="T226" t="n">
        <v>2096</v>
      </c>
      <c r="U226">
        <f>W226="未"</f>
        <v/>
      </c>
      <c r="V226" s="14" t="n">
        <v>46584</v>
      </c>
      <c r="W226">
        <f>MID("申酉戌亥子丑寅卯辰巳午未",MOD(V226,12)+1,1)</f>
        <v/>
      </c>
    </row>
    <row r="227">
      <c r="A227">
        <f>INDEX('4_六十干支'!$B$5:$B$64,MOD(T227-1924,60)+1)</f>
        <v/>
      </c>
      <c r="B227">
        <f>RIGHT(A227,1)</f>
        <v/>
      </c>
      <c r="C227">
        <f>LEFT(A227,1)</f>
        <v/>
      </c>
      <c r="D227">
        <f>MID("申酉戌亥子丑寅卯辰巳午未",MOD(T227,12)+1,1)</f>
        <v/>
      </c>
      <c r="E227">
        <f>CHOOSE(MOD(T227,12)+1,"申","酉","戌","亥","子","丑","寅","卯","辰","巳","午","未")</f>
        <v/>
      </c>
      <c r="F227">
        <f>MID("子丑寅卯辰巳午未申酉戌亥",MOD(T227-4,12)+1,1)</f>
        <v/>
      </c>
      <c r="G227">
        <f>CHOOSE(MOD(T227-3,12),"子","丑","寅","卯","辰","巳","午","未","申","酉","戌","亥")</f>
        <v/>
      </c>
      <c r="H227">
        <f>CHOOSE(MOD(T227,12),"申","酉","戌","亥","子","丑","寅","卯","辰","巳","午","未")</f>
        <v/>
      </c>
      <c r="I227">
        <f>MID("子丑寅卯辰巳午未申酉戌亥",MOD(T227-3,12)+1,1)</f>
        <v/>
      </c>
      <c r="J227">
        <f>MID("子丑寅卯辰巳午未申酉戌亥",MOD(T227-4,12),1)</f>
        <v/>
      </c>
      <c r="K227">
        <f>MID("申酉戌亥子丑寅卯辰巳午未",MOD(YEAR(T227),12)+1,1)</f>
        <v/>
      </c>
      <c r="L227" t="inlineStr">
        <is>
          <t>-</t>
        </is>
      </c>
      <c r="M227" t="inlineStr">
        <is>
          <t>-</t>
        </is>
      </c>
      <c r="N227" t="inlineStr">
        <is>
          <t>-</t>
        </is>
      </c>
      <c r="O227">
        <f>MID("甲乙丙丁戊己庚辛壬癸",MOD(T227-4,10)+1,1)</f>
        <v/>
      </c>
      <c r="P227">
        <f>MID("庚辛壬癸甲乙丙丁戊己",MOD(T227,10)+1,1)</f>
        <v/>
      </c>
      <c r="Q227">
        <f>MID("甲乙丙丁戊己庚辛壬癸",MOD(T227-3,10)+1,1)</f>
        <v/>
      </c>
      <c r="R227">
        <f>CHOOSE(MOD(T227-3,10),"甲","乙","丙","丁","戊","己","庚","辛","壬","癸")</f>
        <v/>
      </c>
      <c r="S227">
        <f>MID("甲乙丙丁戊己庚辛壬癸",MOD(T227-4,10)+1,1)&amp;MID("子丑寅卯辰巳午未申酉戌亥",MOD(T227-4,12)+1,1)</f>
        <v/>
      </c>
      <c r="T227" t="n">
        <v>2097</v>
      </c>
      <c r="U227">
        <f>W227="未"</f>
        <v/>
      </c>
      <c r="V227" s="14" t="n">
        <v>46585</v>
      </c>
      <c r="W227">
        <f>MID("申酉戌亥子丑寅卯辰巳午未",MOD(V227,12)+1,1)</f>
        <v/>
      </c>
    </row>
    <row r="228">
      <c r="A228">
        <f>INDEX('4_六十干支'!$B$5:$B$64,MOD(T228-1924,60)+1)</f>
        <v/>
      </c>
      <c r="B228">
        <f>RIGHT(A228,1)</f>
        <v/>
      </c>
      <c r="C228">
        <f>LEFT(A228,1)</f>
        <v/>
      </c>
      <c r="D228">
        <f>MID("申酉戌亥子丑寅卯辰巳午未",MOD(T228,12)+1,1)</f>
        <v/>
      </c>
      <c r="E228">
        <f>CHOOSE(MOD(T228,12)+1,"申","酉","戌","亥","子","丑","寅","卯","辰","巳","午","未")</f>
        <v/>
      </c>
      <c r="F228">
        <f>MID("子丑寅卯辰巳午未申酉戌亥",MOD(T228-4,12)+1,1)</f>
        <v/>
      </c>
      <c r="G228">
        <f>CHOOSE(MOD(T228-3,12),"子","丑","寅","卯","辰","巳","午","未","申","酉","戌","亥")</f>
        <v/>
      </c>
      <c r="H228">
        <f>CHOOSE(MOD(T228,12),"申","酉","戌","亥","子","丑","寅","卯","辰","巳","午","未")</f>
        <v/>
      </c>
      <c r="I228">
        <f>MID("子丑寅卯辰巳午未申酉戌亥",MOD(T228-3,12)+1,1)</f>
        <v/>
      </c>
      <c r="J228">
        <f>MID("子丑寅卯辰巳午未申酉戌亥",MOD(T228-4,12),1)</f>
        <v/>
      </c>
      <c r="K228">
        <f>MID("申酉戌亥子丑寅卯辰巳午未",MOD(YEAR(T228),12)+1,1)</f>
        <v/>
      </c>
      <c r="L228" t="inlineStr">
        <is>
          <t>-</t>
        </is>
      </c>
      <c r="M228" t="inlineStr">
        <is>
          <t>-</t>
        </is>
      </c>
      <c r="N228" t="inlineStr">
        <is>
          <t>-</t>
        </is>
      </c>
      <c r="O228">
        <f>MID("甲乙丙丁戊己庚辛壬癸",MOD(T228-4,10)+1,1)</f>
        <v/>
      </c>
      <c r="P228">
        <f>MID("庚辛壬癸甲乙丙丁戊己",MOD(T228,10)+1,1)</f>
        <v/>
      </c>
      <c r="Q228">
        <f>MID("甲乙丙丁戊己庚辛壬癸",MOD(T228-3,10)+1,1)</f>
        <v/>
      </c>
      <c r="R228">
        <f>CHOOSE(MOD(T228-3,10),"甲","乙","丙","丁","戊","己","庚","辛","壬","癸")</f>
        <v/>
      </c>
      <c r="S228">
        <f>MID("甲乙丙丁戊己庚辛壬癸",MOD(T228-4,10)+1,1)&amp;MID("子丑寅卯辰巳午未申酉戌亥",MOD(T228-4,12)+1,1)</f>
        <v/>
      </c>
      <c r="T228" t="n">
        <v>2098</v>
      </c>
      <c r="U228">
        <f>W228="未"</f>
        <v/>
      </c>
      <c r="V228" s="14" t="n">
        <v>46586</v>
      </c>
      <c r="W228">
        <f>MID("申酉戌亥子丑寅卯辰巳午未",MOD(V228,12)+1,1)</f>
        <v/>
      </c>
    </row>
    <row r="229">
      <c r="A229">
        <f>INDEX('4_六十干支'!$B$5:$B$64,MOD(T229-1924,60)+1)</f>
        <v/>
      </c>
      <c r="B229">
        <f>RIGHT(A229,1)</f>
        <v/>
      </c>
      <c r="C229">
        <f>LEFT(A229,1)</f>
        <v/>
      </c>
      <c r="D229">
        <f>MID("申酉戌亥子丑寅卯辰巳午未",MOD(T229,12)+1,1)</f>
        <v/>
      </c>
      <c r="E229">
        <f>CHOOSE(MOD(T229,12)+1,"申","酉","戌","亥","子","丑","寅","卯","辰","巳","午","未")</f>
        <v/>
      </c>
      <c r="F229">
        <f>MID("子丑寅卯辰巳午未申酉戌亥",MOD(T229-4,12)+1,1)</f>
        <v/>
      </c>
      <c r="G229">
        <f>CHOOSE(MOD(T229-3,12),"子","丑","寅","卯","辰","巳","午","未","申","酉","戌","亥")</f>
        <v/>
      </c>
      <c r="H229">
        <f>CHOOSE(MOD(T229,12),"申","酉","戌","亥","子","丑","寅","卯","辰","巳","午","未")</f>
        <v/>
      </c>
      <c r="I229">
        <f>MID("子丑寅卯辰巳午未申酉戌亥",MOD(T229-3,12)+1,1)</f>
        <v/>
      </c>
      <c r="J229">
        <f>MID("子丑寅卯辰巳午未申酉戌亥",MOD(T229-4,12),1)</f>
        <v/>
      </c>
      <c r="K229">
        <f>MID("申酉戌亥子丑寅卯辰巳午未",MOD(YEAR(T229),12)+1,1)</f>
        <v/>
      </c>
      <c r="L229" t="inlineStr">
        <is>
          <t>-</t>
        </is>
      </c>
      <c r="M229" t="inlineStr">
        <is>
          <t>-</t>
        </is>
      </c>
      <c r="N229" t="inlineStr">
        <is>
          <t>-</t>
        </is>
      </c>
      <c r="O229">
        <f>MID("甲乙丙丁戊己庚辛壬癸",MOD(T229-4,10)+1,1)</f>
        <v/>
      </c>
      <c r="P229">
        <f>MID("庚辛壬癸甲乙丙丁戊己",MOD(T229,10)+1,1)</f>
        <v/>
      </c>
      <c r="Q229">
        <f>MID("甲乙丙丁戊己庚辛壬癸",MOD(T229-3,10)+1,1)</f>
        <v/>
      </c>
      <c r="R229">
        <f>CHOOSE(MOD(T229-3,10),"甲","乙","丙","丁","戊","己","庚","辛","壬","癸")</f>
        <v/>
      </c>
      <c r="S229">
        <f>MID("甲乙丙丁戊己庚辛壬癸",MOD(T229-4,10)+1,1)&amp;MID("子丑寅卯辰巳午未申酉戌亥",MOD(T229-4,12)+1,1)</f>
        <v/>
      </c>
      <c r="T229" t="n">
        <v>2099</v>
      </c>
      <c r="U229">
        <f>W229="未"</f>
        <v/>
      </c>
      <c r="V229" s="14" t="n">
        <v>46587</v>
      </c>
      <c r="W229">
        <f>MID("申酉戌亥子丑寅卯辰巳午未",MOD(V229,12)+1,1)</f>
        <v/>
      </c>
    </row>
    <row r="230">
      <c r="A230">
        <f>INDEX('4_六十干支'!$B$5:$B$64,MOD(T230-1924,60)+1)</f>
        <v/>
      </c>
      <c r="B230">
        <f>RIGHT(A230,1)</f>
        <v/>
      </c>
      <c r="C230">
        <f>LEFT(A230,1)</f>
        <v/>
      </c>
      <c r="D230">
        <f>MID("申酉戌亥子丑寅卯辰巳午未",MOD(T230,12)+1,1)</f>
        <v/>
      </c>
      <c r="E230">
        <f>CHOOSE(MOD(T230,12)+1,"申","酉","戌","亥","子","丑","寅","卯","辰","巳","午","未")</f>
        <v/>
      </c>
      <c r="F230">
        <f>MID("子丑寅卯辰巳午未申酉戌亥",MOD(T230-4,12)+1,1)</f>
        <v/>
      </c>
      <c r="G230">
        <f>CHOOSE(MOD(T230-3,12),"子","丑","寅","卯","辰","巳","午","未","申","酉","戌","亥")</f>
        <v/>
      </c>
      <c r="H230">
        <f>CHOOSE(MOD(T230,12),"申","酉","戌","亥","子","丑","寅","卯","辰","巳","午","未")</f>
        <v/>
      </c>
      <c r="I230">
        <f>MID("子丑寅卯辰巳午未申酉戌亥",MOD(T230-3,12)+1,1)</f>
        <v/>
      </c>
      <c r="J230">
        <f>MID("子丑寅卯辰巳午未申酉戌亥",MOD(T230-4,12),1)</f>
        <v/>
      </c>
      <c r="K230">
        <f>MID("申酉戌亥子丑寅卯辰巳午未",MOD(YEAR(T230),12)+1,1)</f>
        <v/>
      </c>
      <c r="L230" t="inlineStr">
        <is>
          <t>-</t>
        </is>
      </c>
      <c r="M230" t="inlineStr">
        <is>
          <t>-</t>
        </is>
      </c>
      <c r="N230" t="inlineStr">
        <is>
          <t>-</t>
        </is>
      </c>
      <c r="O230">
        <f>MID("甲乙丙丁戊己庚辛壬癸",MOD(T230-4,10)+1,1)</f>
        <v/>
      </c>
      <c r="P230">
        <f>MID("庚辛壬癸甲乙丙丁戊己",MOD(T230,10)+1,1)</f>
        <v/>
      </c>
      <c r="Q230">
        <f>MID("甲乙丙丁戊己庚辛壬癸",MOD(T230-3,10)+1,1)</f>
        <v/>
      </c>
      <c r="R230">
        <f>CHOOSE(MOD(T230-3,10),"甲","乙","丙","丁","戊","己","庚","辛","壬","癸")</f>
        <v/>
      </c>
      <c r="S230">
        <f>MID("甲乙丙丁戊己庚辛壬癸",MOD(T230-4,10)+1,1)&amp;MID("子丑寅卯辰巳午未申酉戌亥",MOD(T230-4,12)+1,1)</f>
        <v/>
      </c>
      <c r="T230" t="n">
        <v>2100</v>
      </c>
      <c r="U230">
        <f>W230="未"</f>
        <v/>
      </c>
      <c r="V230" s="14" t="n">
        <v>46588</v>
      </c>
      <c r="W230">
        <f>MID("申酉戌亥子丑寅卯辰巳午未",MOD(V230,12)+1,1)</f>
        <v/>
      </c>
    </row>
    <row r="231">
      <c r="U231">
        <f>W231="未"</f>
        <v/>
      </c>
      <c r="V231" s="14" t="n">
        <v>46589</v>
      </c>
      <c r="W231">
        <f>MID("申酉戌亥子丑寅卯辰巳午未",MOD(V231,12)+1,1)</f>
        <v/>
      </c>
    </row>
    <row r="232">
      <c r="U232">
        <f>W232="未"</f>
        <v/>
      </c>
      <c r="V232" s="14" t="n">
        <v>46590</v>
      </c>
      <c r="W232">
        <f>MID("申酉戌亥子丑寅卯辰巳午未",MOD(V232,12)+1,1)</f>
        <v/>
      </c>
    </row>
    <row r="233">
      <c r="U233">
        <f>W233="未"</f>
        <v/>
      </c>
      <c r="V233" s="14" t="n">
        <v>46591</v>
      </c>
      <c r="W233">
        <f>MID("申酉戌亥子丑寅卯辰巳午未",MOD(V233,12)+1,1)</f>
        <v/>
      </c>
    </row>
    <row r="234">
      <c r="U234">
        <f>W234="未"</f>
        <v/>
      </c>
      <c r="V234" s="14" t="n">
        <v>46592</v>
      </c>
      <c r="W234">
        <f>MID("申酉戌亥子丑寅卯辰巳午未",MOD(V234,12)+1,1)</f>
        <v/>
      </c>
    </row>
    <row r="235">
      <c r="U235">
        <f>W235="未"</f>
        <v/>
      </c>
      <c r="V235" s="14" t="n">
        <v>46593</v>
      </c>
      <c r="W235">
        <f>MID("申酉戌亥子丑寅卯辰巳午未",MOD(V235,12)+1,1)</f>
        <v/>
      </c>
    </row>
    <row r="236">
      <c r="U236">
        <f>W236="未"</f>
        <v/>
      </c>
      <c r="V236" s="14" t="n">
        <v>46594</v>
      </c>
      <c r="W236">
        <f>MID("申酉戌亥子丑寅卯辰巳午未",MOD(V236,12)+1,1)</f>
        <v/>
      </c>
    </row>
    <row r="237">
      <c r="U237">
        <f>W237="未"</f>
        <v/>
      </c>
      <c r="V237" s="14" t="n">
        <v>46595</v>
      </c>
      <c r="W237">
        <f>MID("申酉戌亥子丑寅卯辰巳午未",MOD(V237,12)+1,1)</f>
        <v/>
      </c>
    </row>
    <row r="238">
      <c r="U238">
        <f>W238="未"</f>
        <v/>
      </c>
      <c r="V238" s="14" t="n">
        <v>46596</v>
      </c>
      <c r="W238">
        <f>MID("申酉戌亥子丑寅卯辰巳午未",MOD(V238,12)+1,1)</f>
        <v/>
      </c>
    </row>
    <row r="239">
      <c r="U239">
        <f>W239="未"</f>
        <v/>
      </c>
      <c r="V239" s="14" t="n">
        <v>46597</v>
      </c>
      <c r="W239">
        <f>MID("申酉戌亥子丑寅卯辰巳午未",MOD(V239,12)+1,1)</f>
        <v/>
      </c>
    </row>
    <row r="240">
      <c r="U240">
        <f>W240="未"</f>
        <v/>
      </c>
      <c r="V240" s="14" t="n">
        <v>46598</v>
      </c>
      <c r="W240">
        <f>MID("申酉戌亥子丑寅卯辰巳午未",MOD(V240,12)+1,1)</f>
        <v/>
      </c>
    </row>
    <row r="241">
      <c r="U241">
        <f>W241="未"</f>
        <v/>
      </c>
      <c r="V241" s="14" t="n">
        <v>46599</v>
      </c>
      <c r="W241">
        <f>MID("申酉戌亥子丑寅卯辰巳午未",MOD(V241,12)+1,1)</f>
        <v/>
      </c>
    </row>
    <row r="242">
      <c r="U242">
        <f>W242="未"</f>
        <v/>
      </c>
      <c r="V242" s="14" t="n">
        <v>46600</v>
      </c>
      <c r="W242">
        <f>MID("申酉戌亥子丑寅卯辰巳午未",MOD(V242,12)+1,1)</f>
        <v/>
      </c>
    </row>
    <row r="243">
      <c r="U243">
        <f>W243="未"</f>
        <v/>
      </c>
      <c r="V243" s="14" t="n">
        <v>46601</v>
      </c>
      <c r="W243">
        <f>MID("申酉戌亥子丑寅卯辰巳午未",MOD(V243,12)+1,1)</f>
        <v/>
      </c>
    </row>
    <row r="244">
      <c r="U244">
        <f>W244="未"</f>
        <v/>
      </c>
      <c r="V244" s="14" t="n">
        <v>46602</v>
      </c>
      <c r="W244">
        <f>MID("申酉戌亥子丑寅卯辰巳午未",MOD(V244,12)+1,1)</f>
        <v/>
      </c>
    </row>
    <row r="245">
      <c r="U245">
        <f>W245="未"</f>
        <v/>
      </c>
      <c r="V245" s="14" t="n">
        <v>46603</v>
      </c>
      <c r="W245">
        <f>MID("申酉戌亥子丑寅卯辰巳午未",MOD(V245,12)+1,1)</f>
        <v/>
      </c>
    </row>
    <row r="246">
      <c r="U246">
        <f>W246="未"</f>
        <v/>
      </c>
      <c r="V246" s="14" t="n">
        <v>46604</v>
      </c>
      <c r="W246">
        <f>MID("申酉戌亥子丑寅卯辰巳午未",MOD(V246,12)+1,1)</f>
        <v/>
      </c>
    </row>
    <row r="247">
      <c r="U247">
        <f>W247="未"</f>
        <v/>
      </c>
      <c r="V247" s="14" t="n">
        <v>46605</v>
      </c>
      <c r="W247">
        <f>MID("申酉戌亥子丑寅卯辰巳午未",MOD(V247,12)+1,1)</f>
        <v/>
      </c>
    </row>
    <row r="248">
      <c r="U248">
        <f>W248="未"</f>
        <v/>
      </c>
      <c r="V248" s="14" t="n">
        <v>46606</v>
      </c>
      <c r="W248">
        <f>MID("申酉戌亥子丑寅卯辰巳午未",MOD(V248,12)+1,1)</f>
        <v/>
      </c>
    </row>
    <row r="249">
      <c r="U249">
        <f>W249="未"</f>
        <v/>
      </c>
      <c r="V249" s="14" t="n">
        <v>46607</v>
      </c>
      <c r="W249">
        <f>MID("申酉戌亥子丑寅卯辰巳午未",MOD(V249,12)+1,1)</f>
        <v/>
      </c>
    </row>
    <row r="250">
      <c r="U250">
        <f>W250="未"</f>
        <v/>
      </c>
      <c r="V250" s="14" t="n">
        <v>46608</v>
      </c>
      <c r="W250">
        <f>MID("申酉戌亥子丑寅卯辰巳午未",MOD(V250,12)+1,1)</f>
        <v/>
      </c>
    </row>
    <row r="251">
      <c r="U251">
        <f>W251="未"</f>
        <v/>
      </c>
      <c r="V251" s="14" t="n">
        <v>46609</v>
      </c>
      <c r="W251">
        <f>MID("申酉戌亥子丑寅卯辰巳午未",MOD(V251,12)+1,1)</f>
        <v/>
      </c>
    </row>
    <row r="252">
      <c r="U252">
        <f>W252="未"</f>
        <v/>
      </c>
      <c r="V252" s="14" t="n">
        <v>46610</v>
      </c>
      <c r="W252">
        <f>MID("申酉戌亥子丑寅卯辰巳午未",MOD(V252,12)+1,1)</f>
        <v/>
      </c>
    </row>
    <row r="253">
      <c r="U253">
        <f>W253="未"</f>
        <v/>
      </c>
      <c r="V253" s="14" t="n">
        <v>46611</v>
      </c>
      <c r="W253">
        <f>MID("申酉戌亥子丑寅卯辰巳午未",MOD(V253,12)+1,1)</f>
        <v/>
      </c>
    </row>
    <row r="254">
      <c r="U254">
        <f>W254="未"</f>
        <v/>
      </c>
      <c r="V254" s="14" t="n">
        <v>46612</v>
      </c>
      <c r="W254">
        <f>MID("申酉戌亥子丑寅卯辰巳午未",MOD(V254,12)+1,1)</f>
        <v/>
      </c>
    </row>
    <row r="255">
      <c r="U255">
        <f>W255="未"</f>
        <v/>
      </c>
      <c r="V255" s="14" t="n">
        <v>46613</v>
      </c>
      <c r="W255">
        <f>MID("申酉戌亥子丑寅卯辰巳午未",MOD(V255,12)+1,1)</f>
        <v/>
      </c>
    </row>
    <row r="256">
      <c r="U256">
        <f>W256="未"</f>
        <v/>
      </c>
      <c r="V256" s="14" t="n">
        <v>46614</v>
      </c>
      <c r="W256">
        <f>MID("申酉戌亥子丑寅卯辰巳午未",MOD(V256,12)+1,1)</f>
        <v/>
      </c>
    </row>
    <row r="257">
      <c r="U257">
        <f>W257="未"</f>
        <v/>
      </c>
      <c r="V257" s="14" t="n">
        <v>46615</v>
      </c>
      <c r="W257">
        <f>MID("申酉戌亥子丑寅卯辰巳午未",MOD(V257,12)+1,1)</f>
        <v/>
      </c>
    </row>
    <row r="258">
      <c r="U258">
        <f>W258="未"</f>
        <v/>
      </c>
      <c r="V258" s="14" t="n">
        <v>46616</v>
      </c>
      <c r="W258">
        <f>MID("申酉戌亥子丑寅卯辰巳午未",MOD(V258,12)+1,1)</f>
        <v/>
      </c>
    </row>
    <row r="259">
      <c r="U259">
        <f>W259="未"</f>
        <v/>
      </c>
      <c r="V259" s="14" t="n">
        <v>46617</v>
      </c>
      <c r="W259">
        <f>MID("申酉戌亥子丑寅卯辰巳午未",MOD(V259,12)+1,1)</f>
        <v/>
      </c>
    </row>
    <row r="260">
      <c r="U260">
        <f>W260="未"</f>
        <v/>
      </c>
      <c r="V260" s="14" t="n">
        <v>46618</v>
      </c>
      <c r="W260">
        <f>MID("申酉戌亥子丑寅卯辰巳午未",MOD(V260,12)+1,1)</f>
        <v/>
      </c>
    </row>
    <row r="261">
      <c r="U261">
        <f>W261="未"</f>
        <v/>
      </c>
      <c r="V261" s="14" t="n">
        <v>46619</v>
      </c>
      <c r="W261">
        <f>MID("申酉戌亥子丑寅卯辰巳午未",MOD(V261,12)+1,1)</f>
        <v/>
      </c>
    </row>
    <row r="262">
      <c r="U262">
        <f>W262="未"</f>
        <v/>
      </c>
      <c r="V262" s="14" t="n">
        <v>46620</v>
      </c>
      <c r="W262">
        <f>MID("申酉戌亥子丑寅卯辰巳午未",MOD(V262,12)+1,1)</f>
        <v/>
      </c>
    </row>
    <row r="263">
      <c r="U263">
        <f>W263="未"</f>
        <v/>
      </c>
      <c r="V263" s="14" t="n">
        <v>46621</v>
      </c>
      <c r="W263">
        <f>MID("申酉戌亥子丑寅卯辰巳午未",MOD(V263,12)+1,1)</f>
        <v/>
      </c>
    </row>
    <row r="264">
      <c r="U264">
        <f>W264="未"</f>
        <v/>
      </c>
      <c r="V264" s="14" t="n">
        <v>46622</v>
      </c>
      <c r="W264">
        <f>MID("申酉戌亥子丑寅卯辰巳午未",MOD(V264,12)+1,1)</f>
        <v/>
      </c>
    </row>
    <row r="265">
      <c r="U265">
        <f>W265="未"</f>
        <v/>
      </c>
      <c r="V265" s="14" t="n">
        <v>46623</v>
      </c>
      <c r="W265">
        <f>MID("申酉戌亥子丑寅卯辰巳午未",MOD(V265,12)+1,1)</f>
        <v/>
      </c>
    </row>
    <row r="266">
      <c r="U266">
        <f>W266="未"</f>
        <v/>
      </c>
      <c r="V266" s="14" t="n">
        <v>46624</v>
      </c>
      <c r="W266">
        <f>MID("申酉戌亥子丑寅卯辰巳午未",MOD(V266,12)+1,1)</f>
        <v/>
      </c>
    </row>
    <row r="267">
      <c r="U267">
        <f>W267="未"</f>
        <v/>
      </c>
      <c r="V267" s="14" t="n">
        <v>46625</v>
      </c>
      <c r="W267">
        <f>MID("申酉戌亥子丑寅卯辰巳午未",MOD(V267,12)+1,1)</f>
        <v/>
      </c>
    </row>
    <row r="268">
      <c r="U268">
        <f>W268="未"</f>
        <v/>
      </c>
      <c r="V268" s="14" t="n">
        <v>46626</v>
      </c>
      <c r="W268">
        <f>MID("申酉戌亥子丑寅卯辰巳午未",MOD(V268,12)+1,1)</f>
        <v/>
      </c>
    </row>
    <row r="269">
      <c r="U269">
        <f>W269="未"</f>
        <v/>
      </c>
      <c r="V269" s="14" t="n">
        <v>46627</v>
      </c>
      <c r="W269">
        <f>MID("申酉戌亥子丑寅卯辰巳午未",MOD(V269,12)+1,1)</f>
        <v/>
      </c>
    </row>
    <row r="270">
      <c r="U270">
        <f>W270="未"</f>
        <v/>
      </c>
      <c r="V270" s="14" t="n">
        <v>46628</v>
      </c>
      <c r="W270">
        <f>MID("申酉戌亥子丑寅卯辰巳午未",MOD(V270,12)+1,1)</f>
        <v/>
      </c>
    </row>
    <row r="271">
      <c r="U271">
        <f>W271="未"</f>
        <v/>
      </c>
      <c r="V271" s="14" t="n">
        <v>46629</v>
      </c>
      <c r="W271">
        <f>MID("申酉戌亥子丑寅卯辰巳午未",MOD(V271,12)+1,1)</f>
        <v/>
      </c>
    </row>
    <row r="272">
      <c r="U272">
        <f>W272="未"</f>
        <v/>
      </c>
      <c r="V272" s="14" t="n">
        <v>46630</v>
      </c>
      <c r="W272">
        <f>MID("申酉戌亥子丑寅卯辰巳午未",MOD(V272,12)+1,1)</f>
        <v/>
      </c>
    </row>
    <row r="273">
      <c r="U273">
        <f>W273="未"</f>
        <v/>
      </c>
      <c r="V273" s="14" t="n">
        <v>46631</v>
      </c>
      <c r="W273">
        <f>MID("申酉戌亥子丑寅卯辰巳午未",MOD(V273,12)+1,1)</f>
        <v/>
      </c>
    </row>
    <row r="274">
      <c r="U274">
        <f>W274="未"</f>
        <v/>
      </c>
      <c r="V274" s="14" t="n">
        <v>46632</v>
      </c>
      <c r="W274">
        <f>MID("申酉戌亥子丑寅卯辰巳午未",MOD(V274,12)+1,1)</f>
        <v/>
      </c>
    </row>
    <row r="275">
      <c r="U275">
        <f>W275="未"</f>
        <v/>
      </c>
      <c r="V275" s="14" t="n">
        <v>46633</v>
      </c>
      <c r="W275">
        <f>MID("申酉戌亥子丑寅卯辰巳午未",MOD(V275,12)+1,1)</f>
        <v/>
      </c>
    </row>
    <row r="276">
      <c r="U276">
        <f>W276="未"</f>
        <v/>
      </c>
      <c r="V276" s="14" t="n">
        <v>46634</v>
      </c>
      <c r="W276">
        <f>MID("申酉戌亥子丑寅卯辰巳午未",MOD(V276,12)+1,1)</f>
        <v/>
      </c>
    </row>
    <row r="277">
      <c r="U277">
        <f>W277="未"</f>
        <v/>
      </c>
      <c r="V277" s="14" t="n">
        <v>46635</v>
      </c>
      <c r="W277">
        <f>MID("申酉戌亥子丑寅卯辰巳午未",MOD(V277,12)+1,1)</f>
        <v/>
      </c>
    </row>
    <row r="278">
      <c r="U278">
        <f>W278="未"</f>
        <v/>
      </c>
      <c r="V278" s="14" t="n">
        <v>46636</v>
      </c>
      <c r="W278">
        <f>MID("申酉戌亥子丑寅卯辰巳午未",MOD(V278,12)+1,1)</f>
        <v/>
      </c>
    </row>
    <row r="279">
      <c r="U279">
        <f>W279="未"</f>
        <v/>
      </c>
      <c r="V279" s="14" t="n">
        <v>46637</v>
      </c>
      <c r="W279">
        <f>MID("申酉戌亥子丑寅卯辰巳午未",MOD(V279,12)+1,1)</f>
        <v/>
      </c>
    </row>
    <row r="280">
      <c r="U280">
        <f>W280="未"</f>
        <v/>
      </c>
      <c r="V280" s="14" t="n">
        <v>46638</v>
      </c>
      <c r="W280">
        <f>MID("申酉戌亥子丑寅卯辰巳午未",MOD(V280,12)+1,1)</f>
        <v/>
      </c>
    </row>
    <row r="281">
      <c r="U281">
        <f>W281="未"</f>
        <v/>
      </c>
      <c r="V281" s="14" t="n">
        <v>46639</v>
      </c>
      <c r="W281">
        <f>MID("申酉戌亥子丑寅卯辰巳午未",MOD(V281,12)+1,1)</f>
        <v/>
      </c>
    </row>
    <row r="282">
      <c r="U282">
        <f>W282="未"</f>
        <v/>
      </c>
      <c r="V282" s="14" t="n">
        <v>46640</v>
      </c>
      <c r="W282">
        <f>MID("申酉戌亥子丑寅卯辰巳午未",MOD(V282,12)+1,1)</f>
        <v/>
      </c>
    </row>
    <row r="283">
      <c r="U283">
        <f>W283="未"</f>
        <v/>
      </c>
      <c r="V283" s="14" t="n">
        <v>46641</v>
      </c>
      <c r="W283">
        <f>MID("申酉戌亥子丑寅卯辰巳午未",MOD(V283,12)+1,1)</f>
        <v/>
      </c>
    </row>
    <row r="284">
      <c r="U284">
        <f>W284="未"</f>
        <v/>
      </c>
      <c r="V284" s="14" t="n">
        <v>46642</v>
      </c>
      <c r="W284">
        <f>MID("申酉戌亥子丑寅卯辰巳午未",MOD(V284,12)+1,1)</f>
        <v/>
      </c>
    </row>
    <row r="285">
      <c r="U285">
        <f>W285="未"</f>
        <v/>
      </c>
      <c r="V285" s="14" t="n">
        <v>46643</v>
      </c>
      <c r="W285">
        <f>MID("申酉戌亥子丑寅卯辰巳午未",MOD(V285,12)+1,1)</f>
        <v/>
      </c>
    </row>
    <row r="286">
      <c r="U286">
        <f>W286="未"</f>
        <v/>
      </c>
      <c r="V286" s="14" t="n">
        <v>46644</v>
      </c>
      <c r="W286">
        <f>MID("申酉戌亥子丑寅卯辰巳午未",MOD(V286,12)+1,1)</f>
        <v/>
      </c>
    </row>
    <row r="287">
      <c r="U287">
        <f>W287="未"</f>
        <v/>
      </c>
      <c r="V287" s="14" t="n">
        <v>46645</v>
      </c>
      <c r="W287">
        <f>MID("申酉戌亥子丑寅卯辰巳午未",MOD(V287,12)+1,1)</f>
        <v/>
      </c>
    </row>
    <row r="288">
      <c r="U288">
        <f>W288="未"</f>
        <v/>
      </c>
      <c r="V288" s="14" t="n">
        <v>46646</v>
      </c>
      <c r="W288">
        <f>MID("申酉戌亥子丑寅卯辰巳午未",MOD(V288,12)+1,1)</f>
        <v/>
      </c>
    </row>
    <row r="289">
      <c r="U289">
        <f>W289="未"</f>
        <v/>
      </c>
      <c r="V289" s="14" t="n">
        <v>46647</v>
      </c>
      <c r="W289">
        <f>MID("申酉戌亥子丑寅卯辰巳午未",MOD(V289,12)+1,1)</f>
        <v/>
      </c>
    </row>
    <row r="290">
      <c r="U290">
        <f>W290="未"</f>
        <v/>
      </c>
      <c r="V290" s="14" t="n">
        <v>46648</v>
      </c>
      <c r="W290">
        <f>MID("申酉戌亥子丑寅卯辰巳午未",MOD(V290,12)+1,1)</f>
        <v/>
      </c>
    </row>
    <row r="291">
      <c r="U291">
        <f>W291="未"</f>
        <v/>
      </c>
      <c r="V291" s="14" t="n">
        <v>46649</v>
      </c>
      <c r="W291">
        <f>MID("申酉戌亥子丑寅卯辰巳午未",MOD(V291,12)+1,1)</f>
        <v/>
      </c>
    </row>
    <row r="292">
      <c r="U292">
        <f>W292="未"</f>
        <v/>
      </c>
      <c r="V292" s="14" t="n">
        <v>46650</v>
      </c>
      <c r="W292">
        <f>MID("申酉戌亥子丑寅卯辰巳午未",MOD(V292,12)+1,1)</f>
        <v/>
      </c>
    </row>
    <row r="293">
      <c r="U293">
        <f>W293="未"</f>
        <v/>
      </c>
      <c r="V293" s="14" t="n">
        <v>46651</v>
      </c>
      <c r="W293">
        <f>MID("申酉戌亥子丑寅卯辰巳午未",MOD(V293,12)+1,1)</f>
        <v/>
      </c>
    </row>
    <row r="294">
      <c r="U294">
        <f>W294="未"</f>
        <v/>
      </c>
      <c r="V294" s="14" t="n">
        <v>46652</v>
      </c>
      <c r="W294">
        <f>MID("申酉戌亥子丑寅卯辰巳午未",MOD(V294,12)+1,1)</f>
        <v/>
      </c>
    </row>
    <row r="295">
      <c r="U295">
        <f>W295="未"</f>
        <v/>
      </c>
      <c r="V295" s="14" t="n">
        <v>46653</v>
      </c>
      <c r="W295">
        <f>MID("申酉戌亥子丑寅卯辰巳午未",MOD(V295,12)+1,1)</f>
        <v/>
      </c>
    </row>
    <row r="296">
      <c r="U296">
        <f>W296="未"</f>
        <v/>
      </c>
      <c r="V296" s="14" t="n">
        <v>46654</v>
      </c>
      <c r="W296">
        <f>MID("申酉戌亥子丑寅卯辰巳午未",MOD(V296,12)+1,1)</f>
        <v/>
      </c>
    </row>
    <row r="297">
      <c r="U297">
        <f>W297="未"</f>
        <v/>
      </c>
      <c r="V297" s="14" t="n">
        <v>46655</v>
      </c>
      <c r="W297">
        <f>MID("申酉戌亥子丑寅卯辰巳午未",MOD(V297,12)+1,1)</f>
        <v/>
      </c>
    </row>
    <row r="298">
      <c r="U298">
        <f>W298="未"</f>
        <v/>
      </c>
      <c r="V298" s="14" t="n">
        <v>46656</v>
      </c>
      <c r="W298">
        <f>MID("申酉戌亥子丑寅卯辰巳午未",MOD(V298,12)+1,1)</f>
        <v/>
      </c>
    </row>
    <row r="299">
      <c r="U299">
        <f>W299="未"</f>
        <v/>
      </c>
      <c r="V299" s="14" t="n">
        <v>46657</v>
      </c>
      <c r="W299">
        <f>MID("申酉戌亥子丑寅卯辰巳午未",MOD(V299,12)+1,1)</f>
        <v/>
      </c>
    </row>
    <row r="300">
      <c r="U300">
        <f>W300="未"</f>
        <v/>
      </c>
      <c r="V300" s="14" t="n">
        <v>46658</v>
      </c>
      <c r="W300">
        <f>MID("申酉戌亥子丑寅卯辰巳午未",MOD(V300,12)+1,1)</f>
        <v/>
      </c>
    </row>
    <row r="301">
      <c r="U301">
        <f>W301="未"</f>
        <v/>
      </c>
      <c r="V301" s="14" t="n">
        <v>46659</v>
      </c>
      <c r="W301">
        <f>MID("申酉戌亥子丑寅卯辰巳午未",MOD(V301,12)+1,1)</f>
        <v/>
      </c>
    </row>
    <row r="302">
      <c r="U302">
        <f>W302="未"</f>
        <v/>
      </c>
      <c r="V302" s="14" t="n">
        <v>46660</v>
      </c>
      <c r="W302">
        <f>MID("申酉戌亥子丑寅卯辰巳午未",MOD(V302,12)+1,1)</f>
        <v/>
      </c>
    </row>
    <row r="303">
      <c r="U303">
        <f>W303="未"</f>
        <v/>
      </c>
      <c r="V303" s="14" t="n">
        <v>46661</v>
      </c>
      <c r="W303">
        <f>MID("申酉戌亥子丑寅卯辰巳午未",MOD(V303,12)+1,1)</f>
        <v/>
      </c>
    </row>
    <row r="304">
      <c r="U304">
        <f>W304="未"</f>
        <v/>
      </c>
      <c r="V304" s="14" t="n">
        <v>46662</v>
      </c>
      <c r="W304">
        <f>MID("申酉戌亥子丑寅卯辰巳午未",MOD(V304,12)+1,1)</f>
        <v/>
      </c>
    </row>
    <row r="305">
      <c r="U305">
        <f>W305="未"</f>
        <v/>
      </c>
      <c r="V305" s="14" t="n">
        <v>46663</v>
      </c>
      <c r="W305">
        <f>MID("申酉戌亥子丑寅卯辰巳午未",MOD(V305,12)+1,1)</f>
        <v/>
      </c>
    </row>
    <row r="306">
      <c r="U306">
        <f>W306="未"</f>
        <v/>
      </c>
      <c r="V306" s="14" t="n">
        <v>46664</v>
      </c>
      <c r="W306">
        <f>MID("申酉戌亥子丑寅卯辰巳午未",MOD(V306,12)+1,1)</f>
        <v/>
      </c>
    </row>
    <row r="307">
      <c r="U307">
        <f>W307="未"</f>
        <v/>
      </c>
      <c r="V307" s="14" t="n">
        <v>46665</v>
      </c>
      <c r="W307">
        <f>MID("申酉戌亥子丑寅卯辰巳午未",MOD(V307,12)+1,1)</f>
        <v/>
      </c>
    </row>
    <row r="308">
      <c r="U308">
        <f>W308="未"</f>
        <v/>
      </c>
      <c r="V308" s="14" t="n">
        <v>46666</v>
      </c>
      <c r="W308">
        <f>MID("申酉戌亥子丑寅卯辰巳午未",MOD(V308,12)+1,1)</f>
        <v/>
      </c>
    </row>
    <row r="309">
      <c r="U309">
        <f>W309="未"</f>
        <v/>
      </c>
      <c r="V309" s="14" t="n">
        <v>46667</v>
      </c>
      <c r="W309">
        <f>MID("申酉戌亥子丑寅卯辰巳午未",MOD(V309,12)+1,1)</f>
        <v/>
      </c>
    </row>
    <row r="310">
      <c r="U310">
        <f>W310="未"</f>
        <v/>
      </c>
      <c r="V310" s="14" t="n">
        <v>46668</v>
      </c>
      <c r="W310">
        <f>MID("申酉戌亥子丑寅卯辰巳午未",MOD(V310,12)+1,1)</f>
        <v/>
      </c>
    </row>
    <row r="311">
      <c r="U311">
        <f>W311="未"</f>
        <v/>
      </c>
      <c r="V311" s="14" t="n">
        <v>46669</v>
      </c>
      <c r="W311">
        <f>MID("申酉戌亥子丑寅卯辰巳午未",MOD(V311,12)+1,1)</f>
        <v/>
      </c>
    </row>
    <row r="312">
      <c r="U312">
        <f>W312="未"</f>
        <v/>
      </c>
      <c r="V312" s="14" t="n">
        <v>46670</v>
      </c>
      <c r="W312">
        <f>MID("申酉戌亥子丑寅卯辰巳午未",MOD(V312,12)+1,1)</f>
        <v/>
      </c>
    </row>
    <row r="313">
      <c r="U313">
        <f>W313="未"</f>
        <v/>
      </c>
      <c r="V313" s="14" t="n">
        <v>46671</v>
      </c>
      <c r="W313">
        <f>MID("申酉戌亥子丑寅卯辰巳午未",MOD(V313,12)+1,1)</f>
        <v/>
      </c>
    </row>
    <row r="314">
      <c r="U314">
        <f>W314="未"</f>
        <v/>
      </c>
      <c r="V314" s="14" t="n">
        <v>46672</v>
      </c>
      <c r="W314">
        <f>MID("申酉戌亥子丑寅卯辰巳午未",MOD(V314,12)+1,1)</f>
        <v/>
      </c>
    </row>
    <row r="315">
      <c r="U315">
        <f>W315="未"</f>
        <v/>
      </c>
      <c r="V315" s="14" t="n">
        <v>46673</v>
      </c>
      <c r="W315">
        <f>MID("申酉戌亥子丑寅卯辰巳午未",MOD(V315,12)+1,1)</f>
        <v/>
      </c>
    </row>
    <row r="316">
      <c r="U316">
        <f>W316="未"</f>
        <v/>
      </c>
      <c r="V316" s="14" t="n">
        <v>46674</v>
      </c>
      <c r="W316">
        <f>MID("申酉戌亥子丑寅卯辰巳午未",MOD(V316,12)+1,1)</f>
        <v/>
      </c>
    </row>
    <row r="317">
      <c r="U317">
        <f>W317="未"</f>
        <v/>
      </c>
      <c r="V317" s="14" t="n">
        <v>46675</v>
      </c>
      <c r="W317">
        <f>MID("申酉戌亥子丑寅卯辰巳午未",MOD(V317,12)+1,1)</f>
        <v/>
      </c>
    </row>
    <row r="318">
      <c r="U318">
        <f>W318="未"</f>
        <v/>
      </c>
      <c r="V318" s="14" t="n">
        <v>46676</v>
      </c>
      <c r="W318">
        <f>MID("申酉戌亥子丑寅卯辰巳午未",MOD(V318,12)+1,1)</f>
        <v/>
      </c>
    </row>
    <row r="319">
      <c r="U319">
        <f>W319="未"</f>
        <v/>
      </c>
      <c r="V319" s="14" t="n">
        <v>46677</v>
      </c>
      <c r="W319">
        <f>MID("申酉戌亥子丑寅卯辰巳午未",MOD(V319,12)+1,1)</f>
        <v/>
      </c>
    </row>
    <row r="320">
      <c r="U320">
        <f>W320="未"</f>
        <v/>
      </c>
      <c r="V320" s="14" t="n">
        <v>46678</v>
      </c>
      <c r="W320">
        <f>MID("申酉戌亥子丑寅卯辰巳午未",MOD(V320,12)+1,1)</f>
        <v/>
      </c>
    </row>
    <row r="321">
      <c r="U321">
        <f>W321="未"</f>
        <v/>
      </c>
      <c r="V321" s="14" t="n">
        <v>46679</v>
      </c>
      <c r="W321">
        <f>MID("申酉戌亥子丑寅卯辰巳午未",MOD(V321,12)+1,1)</f>
        <v/>
      </c>
    </row>
    <row r="322">
      <c r="U322">
        <f>W322="未"</f>
        <v/>
      </c>
      <c r="V322" s="14" t="n">
        <v>46680</v>
      </c>
      <c r="W322">
        <f>MID("申酉戌亥子丑寅卯辰巳午未",MOD(V322,12)+1,1)</f>
        <v/>
      </c>
    </row>
    <row r="323">
      <c r="U323">
        <f>W323="未"</f>
        <v/>
      </c>
      <c r="V323" s="14" t="n">
        <v>46681</v>
      </c>
      <c r="W323">
        <f>MID("申酉戌亥子丑寅卯辰巳午未",MOD(V323,12)+1,1)</f>
        <v/>
      </c>
    </row>
    <row r="324">
      <c r="U324">
        <f>W324="未"</f>
        <v/>
      </c>
      <c r="V324" s="14" t="n">
        <v>46682</v>
      </c>
      <c r="W324">
        <f>MID("申酉戌亥子丑寅卯辰巳午未",MOD(V324,12)+1,1)</f>
        <v/>
      </c>
    </row>
    <row r="325">
      <c r="U325">
        <f>W325="未"</f>
        <v/>
      </c>
      <c r="V325" s="14" t="n">
        <v>46683</v>
      </c>
      <c r="W325">
        <f>MID("申酉戌亥子丑寅卯辰巳午未",MOD(V325,12)+1,1)</f>
        <v/>
      </c>
    </row>
    <row r="326">
      <c r="U326">
        <f>W326="未"</f>
        <v/>
      </c>
      <c r="V326" s="14" t="n">
        <v>46684</v>
      </c>
      <c r="W326">
        <f>MID("申酉戌亥子丑寅卯辰巳午未",MOD(V326,12)+1,1)</f>
        <v/>
      </c>
    </row>
    <row r="327">
      <c r="U327">
        <f>W327="未"</f>
        <v/>
      </c>
      <c r="V327" s="14" t="n">
        <v>46685</v>
      </c>
      <c r="W327">
        <f>MID("申酉戌亥子丑寅卯辰巳午未",MOD(V327,12)+1,1)</f>
        <v/>
      </c>
    </row>
    <row r="328">
      <c r="U328">
        <f>W328="未"</f>
        <v/>
      </c>
      <c r="V328" s="14" t="n">
        <v>46686</v>
      </c>
      <c r="W328">
        <f>MID("申酉戌亥子丑寅卯辰巳午未",MOD(V328,12)+1,1)</f>
        <v/>
      </c>
    </row>
    <row r="329">
      <c r="U329">
        <f>W329="未"</f>
        <v/>
      </c>
      <c r="V329" s="14" t="n">
        <v>46687</v>
      </c>
      <c r="W329">
        <f>MID("申酉戌亥子丑寅卯辰巳午未",MOD(V329,12)+1,1)</f>
        <v/>
      </c>
    </row>
    <row r="330">
      <c r="U330">
        <f>W330="未"</f>
        <v/>
      </c>
      <c r="V330" s="14" t="n">
        <v>46688</v>
      </c>
      <c r="W330">
        <f>MID("申酉戌亥子丑寅卯辰巳午未",MOD(V330,12)+1,1)</f>
        <v/>
      </c>
    </row>
    <row r="331">
      <c r="U331">
        <f>W331="未"</f>
        <v/>
      </c>
      <c r="V331" s="14" t="n">
        <v>46689</v>
      </c>
      <c r="W331">
        <f>MID("申酉戌亥子丑寅卯辰巳午未",MOD(V331,12)+1,1)</f>
        <v/>
      </c>
    </row>
    <row r="332">
      <c r="U332">
        <f>W332="未"</f>
        <v/>
      </c>
      <c r="V332" s="14" t="n">
        <v>46690</v>
      </c>
      <c r="W332">
        <f>MID("申酉戌亥子丑寅卯辰巳午未",MOD(V332,12)+1,1)</f>
        <v/>
      </c>
    </row>
    <row r="333">
      <c r="U333">
        <f>W333="未"</f>
        <v/>
      </c>
      <c r="V333" s="14" t="n">
        <v>46691</v>
      </c>
      <c r="W333">
        <f>MID("申酉戌亥子丑寅卯辰巳午未",MOD(V333,12)+1,1)</f>
        <v/>
      </c>
    </row>
    <row r="334">
      <c r="U334">
        <f>W334="未"</f>
        <v/>
      </c>
      <c r="V334" s="14" t="n">
        <v>46692</v>
      </c>
      <c r="W334">
        <f>MID("申酉戌亥子丑寅卯辰巳午未",MOD(V334,12)+1,1)</f>
        <v/>
      </c>
    </row>
    <row r="335">
      <c r="U335">
        <f>W335="未"</f>
        <v/>
      </c>
      <c r="V335" s="14" t="n">
        <v>46693</v>
      </c>
      <c r="W335">
        <f>MID("申酉戌亥子丑寅卯辰巳午未",MOD(V335,12)+1,1)</f>
        <v/>
      </c>
    </row>
    <row r="336">
      <c r="U336">
        <f>W336="未"</f>
        <v/>
      </c>
      <c r="V336" s="14" t="n">
        <v>46694</v>
      </c>
      <c r="W336">
        <f>MID("申酉戌亥子丑寅卯辰巳午未",MOD(V336,12)+1,1)</f>
        <v/>
      </c>
    </row>
    <row r="337">
      <c r="U337">
        <f>W337="未"</f>
        <v/>
      </c>
      <c r="V337" s="14" t="n">
        <v>46695</v>
      </c>
      <c r="W337">
        <f>MID("申酉戌亥子丑寅卯辰巳午未",MOD(V337,12)+1,1)</f>
        <v/>
      </c>
    </row>
    <row r="338">
      <c r="U338">
        <f>W338="未"</f>
        <v/>
      </c>
      <c r="V338" s="14" t="n">
        <v>46696</v>
      </c>
      <c r="W338">
        <f>MID("申酉戌亥子丑寅卯辰巳午未",MOD(V338,12)+1,1)</f>
        <v/>
      </c>
    </row>
    <row r="339">
      <c r="U339">
        <f>W339="未"</f>
        <v/>
      </c>
      <c r="V339" s="14" t="n">
        <v>46697</v>
      </c>
      <c r="W339">
        <f>MID("申酉戌亥子丑寅卯辰巳午未",MOD(V339,12)+1,1)</f>
        <v/>
      </c>
    </row>
    <row r="340">
      <c r="U340">
        <f>W340="未"</f>
        <v/>
      </c>
      <c r="V340" s="14" t="n">
        <v>46698</v>
      </c>
      <c r="W340">
        <f>MID("申酉戌亥子丑寅卯辰巳午未",MOD(V340,12)+1,1)</f>
        <v/>
      </c>
    </row>
    <row r="341">
      <c r="U341">
        <f>W341="未"</f>
        <v/>
      </c>
      <c r="V341" s="14" t="n">
        <v>46699</v>
      </c>
      <c r="W341">
        <f>MID("申酉戌亥子丑寅卯辰巳午未",MOD(V341,12)+1,1)</f>
        <v/>
      </c>
    </row>
    <row r="342">
      <c r="U342">
        <f>W342="未"</f>
        <v/>
      </c>
      <c r="V342" s="14" t="n">
        <v>46700</v>
      </c>
      <c r="W342">
        <f>MID("申酉戌亥子丑寅卯辰巳午未",MOD(V342,12)+1,1)</f>
        <v/>
      </c>
    </row>
    <row r="343">
      <c r="U343">
        <f>W343="未"</f>
        <v/>
      </c>
      <c r="V343" s="14" t="n">
        <v>46701</v>
      </c>
      <c r="W343">
        <f>MID("申酉戌亥子丑寅卯辰巳午未",MOD(V343,12)+1,1)</f>
        <v/>
      </c>
    </row>
    <row r="344">
      <c r="U344">
        <f>W344="未"</f>
        <v/>
      </c>
      <c r="V344" s="14" t="n">
        <v>46702</v>
      </c>
      <c r="W344">
        <f>MID("申酉戌亥子丑寅卯辰巳午未",MOD(V344,12)+1,1)</f>
        <v/>
      </c>
    </row>
    <row r="345">
      <c r="U345">
        <f>W345="未"</f>
        <v/>
      </c>
      <c r="V345" s="14" t="n">
        <v>46703</v>
      </c>
      <c r="W345">
        <f>MID("申酉戌亥子丑寅卯辰巳午未",MOD(V345,12)+1,1)</f>
        <v/>
      </c>
    </row>
    <row r="346">
      <c r="U346">
        <f>W346="未"</f>
        <v/>
      </c>
      <c r="V346" s="14" t="n">
        <v>46704</v>
      </c>
      <c r="W346">
        <f>MID("申酉戌亥子丑寅卯辰巳午未",MOD(V346,12)+1,1)</f>
        <v/>
      </c>
    </row>
    <row r="347">
      <c r="U347">
        <f>W347="未"</f>
        <v/>
      </c>
      <c r="V347" s="14" t="n">
        <v>46705</v>
      </c>
      <c r="W347">
        <f>MID("申酉戌亥子丑寅卯辰巳午未",MOD(V347,12)+1,1)</f>
        <v/>
      </c>
    </row>
    <row r="348">
      <c r="U348">
        <f>W348="未"</f>
        <v/>
      </c>
      <c r="V348" s="14" t="n">
        <v>46706</v>
      </c>
      <c r="W348">
        <f>MID("申酉戌亥子丑寅卯辰巳午未",MOD(V348,12)+1,1)</f>
        <v/>
      </c>
    </row>
    <row r="349">
      <c r="U349">
        <f>W349="未"</f>
        <v/>
      </c>
      <c r="V349" s="14" t="n">
        <v>46707</v>
      </c>
      <c r="W349">
        <f>MID("申酉戌亥子丑寅卯辰巳午未",MOD(V349,12)+1,1)</f>
        <v/>
      </c>
    </row>
    <row r="350">
      <c r="U350">
        <f>W350="未"</f>
        <v/>
      </c>
      <c r="V350" s="14" t="n">
        <v>46708</v>
      </c>
      <c r="W350">
        <f>MID("申酉戌亥子丑寅卯辰巳午未",MOD(V350,12)+1,1)</f>
        <v/>
      </c>
    </row>
    <row r="351">
      <c r="U351">
        <f>W351="未"</f>
        <v/>
      </c>
      <c r="V351" s="14" t="n">
        <v>46709</v>
      </c>
      <c r="W351">
        <f>MID("申酉戌亥子丑寅卯辰巳午未",MOD(V351,12)+1,1)</f>
        <v/>
      </c>
    </row>
    <row r="352">
      <c r="U352">
        <f>W352="未"</f>
        <v/>
      </c>
      <c r="V352" s="14" t="n">
        <v>46710</v>
      </c>
      <c r="W352">
        <f>MID("申酉戌亥子丑寅卯辰巳午未",MOD(V352,12)+1,1)</f>
        <v/>
      </c>
    </row>
    <row r="353">
      <c r="U353">
        <f>W353="未"</f>
        <v/>
      </c>
      <c r="V353" s="14" t="n">
        <v>46711</v>
      </c>
      <c r="W353">
        <f>MID("申酉戌亥子丑寅卯辰巳午未",MOD(V353,12)+1,1)</f>
        <v/>
      </c>
    </row>
    <row r="354">
      <c r="U354">
        <f>W354="未"</f>
        <v/>
      </c>
      <c r="V354" s="14" t="n">
        <v>46712</v>
      </c>
      <c r="W354">
        <f>MID("申酉戌亥子丑寅卯辰巳午未",MOD(V354,12)+1,1)</f>
        <v/>
      </c>
    </row>
    <row r="355">
      <c r="U355">
        <f>W355="未"</f>
        <v/>
      </c>
      <c r="V355" s="14" t="n">
        <v>46713</v>
      </c>
      <c r="W355">
        <f>MID("申酉戌亥子丑寅卯辰巳午未",MOD(V355,12)+1,1)</f>
        <v/>
      </c>
    </row>
    <row r="356">
      <c r="U356">
        <f>W356="未"</f>
        <v/>
      </c>
      <c r="V356" s="14" t="n">
        <v>46714</v>
      </c>
      <c r="W356">
        <f>MID("申酉戌亥子丑寅卯辰巳午未",MOD(V356,12)+1,1)</f>
        <v/>
      </c>
    </row>
    <row r="357">
      <c r="U357">
        <f>W357="未"</f>
        <v/>
      </c>
      <c r="V357" s="14" t="n">
        <v>46715</v>
      </c>
      <c r="W357">
        <f>MID("申酉戌亥子丑寅卯辰巳午未",MOD(V357,12)+1,1)</f>
        <v/>
      </c>
    </row>
    <row r="358">
      <c r="U358">
        <f>W358="未"</f>
        <v/>
      </c>
      <c r="V358" s="14" t="n">
        <v>46716</v>
      </c>
      <c r="W358">
        <f>MID("申酉戌亥子丑寅卯辰巳午未",MOD(V358,12)+1,1)</f>
        <v/>
      </c>
    </row>
    <row r="359">
      <c r="U359">
        <f>W359="未"</f>
        <v/>
      </c>
      <c r="V359" s="14" t="n">
        <v>46717</v>
      </c>
      <c r="W359">
        <f>MID("申酉戌亥子丑寅卯辰巳午未",MOD(V359,12)+1,1)</f>
        <v/>
      </c>
    </row>
    <row r="360">
      <c r="U360">
        <f>W360="未"</f>
        <v/>
      </c>
      <c r="V360" s="14" t="n">
        <v>46718</v>
      </c>
      <c r="W360">
        <f>MID("申酉戌亥子丑寅卯辰巳午未",MOD(V360,12)+1,1)</f>
        <v/>
      </c>
    </row>
    <row r="361">
      <c r="U361">
        <f>W361="未"</f>
        <v/>
      </c>
      <c r="V361" s="14" t="n">
        <v>46719</v>
      </c>
      <c r="W361">
        <f>MID("申酉戌亥子丑寅卯辰巳午未",MOD(V361,12)+1,1)</f>
        <v/>
      </c>
    </row>
    <row r="362">
      <c r="U362">
        <f>W362="未"</f>
        <v/>
      </c>
      <c r="V362" s="14" t="n">
        <v>46720</v>
      </c>
      <c r="W362">
        <f>MID("申酉戌亥子丑寅卯辰巳午未",MOD(V362,12)+1,1)</f>
        <v/>
      </c>
    </row>
    <row r="363">
      <c r="U363">
        <f>W363="未"</f>
        <v/>
      </c>
      <c r="V363" s="14" t="n">
        <v>46721</v>
      </c>
      <c r="W363">
        <f>MID("申酉戌亥子丑寅卯辰巳午未",MOD(V363,12)+1,1)</f>
        <v/>
      </c>
    </row>
    <row r="364">
      <c r="U364">
        <f>W364="未"</f>
        <v/>
      </c>
      <c r="V364" s="14" t="n">
        <v>46722</v>
      </c>
      <c r="W364">
        <f>MID("申酉戌亥子丑寅卯辰巳午未",MOD(V364,12)+1,1)</f>
        <v/>
      </c>
    </row>
    <row r="365">
      <c r="U365">
        <f>W365="未"</f>
        <v/>
      </c>
      <c r="V365" s="14" t="n">
        <v>46723</v>
      </c>
      <c r="W365">
        <f>MID("申酉戌亥子丑寅卯辰巳午未",MOD(V365,12)+1,1)</f>
        <v/>
      </c>
    </row>
    <row r="366">
      <c r="U366">
        <f>W366="未"</f>
        <v/>
      </c>
      <c r="V366" s="14" t="n">
        <v>46724</v>
      </c>
      <c r="W366">
        <f>MID("申酉戌亥子丑寅卯辰巳午未",MOD(V366,12)+1,1)</f>
        <v/>
      </c>
    </row>
    <row r="367">
      <c r="U367">
        <f>W367="未"</f>
        <v/>
      </c>
      <c r="V367" s="14" t="n">
        <v>46725</v>
      </c>
      <c r="W367">
        <f>MID("申酉戌亥子丑寅卯辰巳午未",MOD(V367,12)+1,1)</f>
        <v/>
      </c>
    </row>
    <row r="368">
      <c r="U368">
        <f>W368="未"</f>
        <v/>
      </c>
      <c r="V368" s="14" t="n">
        <v>46726</v>
      </c>
      <c r="W368">
        <f>MID("申酉戌亥子丑寅卯辰巳午未",MOD(V368,12)+1,1)</f>
        <v/>
      </c>
    </row>
    <row r="369">
      <c r="U369">
        <f>W369="未"</f>
        <v/>
      </c>
      <c r="V369" s="14" t="n">
        <v>46727</v>
      </c>
      <c r="W369">
        <f>MID("申酉戌亥子丑寅卯辰巳午未",MOD(V369,12)+1,1)</f>
        <v/>
      </c>
    </row>
    <row r="370">
      <c r="U370">
        <f>W370="未"</f>
        <v/>
      </c>
      <c r="V370" s="14" t="n">
        <v>46728</v>
      </c>
      <c r="W370">
        <f>MID("申酉戌亥子丑寅卯辰巳午未",MOD(V370,12)+1,1)</f>
        <v/>
      </c>
    </row>
    <row r="371">
      <c r="U371">
        <f>W371="未"</f>
        <v/>
      </c>
      <c r="V371" s="14" t="n">
        <v>46729</v>
      </c>
      <c r="W371">
        <f>MID("申酉戌亥子丑寅卯辰巳午未",MOD(V371,12)+1,1)</f>
        <v/>
      </c>
    </row>
    <row r="372">
      <c r="U372">
        <f>W372="未"</f>
        <v/>
      </c>
      <c r="V372" s="14" t="n">
        <v>46730</v>
      </c>
      <c r="W372">
        <f>MID("申酉戌亥子丑寅卯辰巳午未",MOD(V372,12)+1,1)</f>
        <v/>
      </c>
    </row>
    <row r="373">
      <c r="U373">
        <f>W373="未"</f>
        <v/>
      </c>
      <c r="V373" s="14" t="n">
        <v>46731</v>
      </c>
      <c r="W373">
        <f>MID("申酉戌亥子丑寅卯辰巳午未",MOD(V373,12)+1,1)</f>
        <v/>
      </c>
    </row>
    <row r="374">
      <c r="U374">
        <f>W374="未"</f>
        <v/>
      </c>
      <c r="V374" s="14" t="n">
        <v>46732</v>
      </c>
      <c r="W374">
        <f>MID("申酉戌亥子丑寅卯辰巳午未",MOD(V374,12)+1,1)</f>
        <v/>
      </c>
    </row>
    <row r="375">
      <c r="U375">
        <f>W375="未"</f>
        <v/>
      </c>
      <c r="V375" s="14" t="n">
        <v>46733</v>
      </c>
      <c r="W375">
        <f>MID("申酉戌亥子丑寅卯辰巳午未",MOD(V375,12)+1,1)</f>
        <v/>
      </c>
    </row>
    <row r="376">
      <c r="U376">
        <f>W376="未"</f>
        <v/>
      </c>
      <c r="V376" s="14" t="n">
        <v>46734</v>
      </c>
      <c r="W376">
        <f>MID("申酉戌亥子丑寅卯辰巳午未",MOD(V376,12)+1,1)</f>
        <v/>
      </c>
    </row>
    <row r="377">
      <c r="U377">
        <f>W377="未"</f>
        <v/>
      </c>
      <c r="V377" s="14" t="n">
        <v>46735</v>
      </c>
      <c r="W377">
        <f>MID("申酉戌亥子丑寅卯辰巳午未",MOD(V377,12)+1,1)</f>
        <v/>
      </c>
    </row>
    <row r="378">
      <c r="U378">
        <f>W378="未"</f>
        <v/>
      </c>
      <c r="V378" s="14" t="n">
        <v>46736</v>
      </c>
      <c r="W378">
        <f>MID("申酉戌亥子丑寅卯辰巳午未",MOD(V378,12)+1,1)</f>
        <v/>
      </c>
    </row>
    <row r="379">
      <c r="U379">
        <f>W379="未"</f>
        <v/>
      </c>
      <c r="V379" s="14" t="n">
        <v>46737</v>
      </c>
      <c r="W379">
        <f>MID("申酉戌亥子丑寅卯辰巳午未",MOD(V379,12)+1,1)</f>
        <v/>
      </c>
    </row>
    <row r="380">
      <c r="U380">
        <f>W380="未"</f>
        <v/>
      </c>
      <c r="V380" s="14" t="n">
        <v>46738</v>
      </c>
      <c r="W380">
        <f>MID("申酉戌亥子丑寅卯辰巳午未",MOD(V380,12)+1,1)</f>
        <v/>
      </c>
    </row>
    <row r="381">
      <c r="U381">
        <f>W381="未"</f>
        <v/>
      </c>
      <c r="V381" s="14" t="n">
        <v>46739</v>
      </c>
      <c r="W381">
        <f>MID("申酉戌亥子丑寅卯辰巳午未",MOD(V381,12)+1,1)</f>
        <v/>
      </c>
    </row>
    <row r="382">
      <c r="U382">
        <f>W382="未"</f>
        <v/>
      </c>
      <c r="V382" s="14" t="n">
        <v>46740</v>
      </c>
      <c r="W382">
        <f>MID("申酉戌亥子丑寅卯辰巳午未",MOD(V382,12)+1,1)</f>
        <v/>
      </c>
    </row>
    <row r="383">
      <c r="U383">
        <f>W383="未"</f>
        <v/>
      </c>
      <c r="V383" s="14" t="n">
        <v>46741</v>
      </c>
      <c r="W383">
        <f>MID("申酉戌亥子丑寅卯辰巳午未",MOD(V383,12)+1,1)</f>
        <v/>
      </c>
    </row>
    <row r="384">
      <c r="U384">
        <f>W384="未"</f>
        <v/>
      </c>
      <c r="V384" s="14" t="n">
        <v>46742</v>
      </c>
      <c r="W384">
        <f>MID("申酉戌亥子丑寅卯辰巳午未",MOD(V384,12)+1,1)</f>
        <v/>
      </c>
    </row>
    <row r="385">
      <c r="U385">
        <f>W385="未"</f>
        <v/>
      </c>
      <c r="V385" s="14" t="n">
        <v>46743</v>
      </c>
      <c r="W385">
        <f>MID("申酉戌亥子丑寅卯辰巳午未",MOD(V385,12)+1,1)</f>
        <v/>
      </c>
    </row>
    <row r="386">
      <c r="U386">
        <f>W386="未"</f>
        <v/>
      </c>
      <c r="V386" s="14" t="n">
        <v>46744</v>
      </c>
      <c r="W386">
        <f>MID("申酉戌亥子丑寅卯辰巳午未",MOD(V386,12)+1,1)</f>
        <v/>
      </c>
    </row>
    <row r="387">
      <c r="U387">
        <f>W387="未"</f>
        <v/>
      </c>
      <c r="V387" s="14" t="n">
        <v>46745</v>
      </c>
      <c r="W387">
        <f>MID("申酉戌亥子丑寅卯辰巳午未",MOD(V387,12)+1,1)</f>
        <v/>
      </c>
    </row>
    <row r="388">
      <c r="U388">
        <f>W388="未"</f>
        <v/>
      </c>
      <c r="V388" s="14" t="n">
        <v>46746</v>
      </c>
      <c r="W388">
        <f>MID("申酉戌亥子丑寅卯辰巳午未",MOD(V388,12)+1,1)</f>
        <v/>
      </c>
    </row>
    <row r="389">
      <c r="U389">
        <f>W389="未"</f>
        <v/>
      </c>
      <c r="V389" s="14" t="n">
        <v>46747</v>
      </c>
      <c r="W389">
        <f>MID("申酉戌亥子丑寅卯辰巳午未",MOD(V389,12)+1,1)</f>
        <v/>
      </c>
    </row>
    <row r="390">
      <c r="U390">
        <f>W390="未"</f>
        <v/>
      </c>
      <c r="V390" s="14" t="n">
        <v>46748</v>
      </c>
      <c r="W390">
        <f>MID("申酉戌亥子丑寅卯辰巳午未",MOD(V390,12)+1,1)</f>
        <v/>
      </c>
    </row>
    <row r="391">
      <c r="U391">
        <f>W391="未"</f>
        <v/>
      </c>
      <c r="V391" s="14" t="n">
        <v>46749</v>
      </c>
      <c r="W391">
        <f>MID("申酉戌亥子丑寅卯辰巳午未",MOD(V391,12)+1,1)</f>
        <v/>
      </c>
    </row>
    <row r="392">
      <c r="U392">
        <f>W392="未"</f>
        <v/>
      </c>
      <c r="V392" s="14" t="n">
        <v>46750</v>
      </c>
      <c r="W392">
        <f>MID("申酉戌亥子丑寅卯辰巳午未",MOD(V392,12)+1,1)</f>
        <v/>
      </c>
    </row>
    <row r="393">
      <c r="U393">
        <f>W393="未"</f>
        <v/>
      </c>
      <c r="V393" s="14" t="n">
        <v>46751</v>
      </c>
      <c r="W393">
        <f>MID("申酉戌亥子丑寅卯辰巳午未",MOD(V393,12)+1,1)</f>
        <v/>
      </c>
    </row>
    <row r="394">
      <c r="U394">
        <f>W394="未"</f>
        <v/>
      </c>
      <c r="V394" s="14" t="n">
        <v>46752</v>
      </c>
      <c r="W394">
        <f>MID("申酉戌亥子丑寅卯辰巳午未",MOD(V394,12)+1,1)</f>
        <v/>
      </c>
    </row>
  </sheetData>
  <conditionalFormatting sqref="E5:E20">
    <cfRule type="expression" priority="1" dxfId="1" stopIfTrue="1">
      <formula>ISERROR($E5)</formula>
    </cfRule>
    <cfRule type="expression" priority="2" dxfId="1">
      <formula>$E5&lt;&gt;$F5</formula>
    </cfRule>
    <cfRule type="expression" priority="3" dxfId="2">
      <formula>$E5=$F5</formula>
    </cfRule>
  </conditionalFormatting>
  <conditionalFormatting sqref="I5:I20">
    <cfRule type="expression" priority="4" dxfId="1">
      <formula>AND($I5&lt;&gt;"",$I5&gt;0)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22" customWidth="1" min="4" max="4"/>
    <col width="14" customWidth="1" min="5" max="5"/>
    <col width="12" customWidth="1" min="6" max="6"/>
    <col width="14" customWidth="1" min="7" max="7"/>
  </cols>
  <sheetData>
    <row r="1">
      <c r="A1" s="1" t="inlineStr">
        <is>
          <t>立春の日（中央標準時）。1月1日からこの日の前日までに生まれた人は、立春で区切ると前の年の干支になる</t>
        </is>
      </c>
    </row>
    <row r="2">
      <c r="A2" t="inlineStr">
        <is>
          <t>2001〜2027年は国立天文台の暦要項（https://eco.mtk.nao.ac.jp/koyomi/yoko/）の値。1966、1984、1988年はスキャンされた暦要項の画像で照合。ほかは太陽の視黄経315度を計算した値で、暦要項と比べた27年は日付がすべて一致、時刻の差は-10分から+4分</t>
        </is>
      </c>
    </row>
    <row r="4">
      <c r="A4" s="5" t="inlineStr">
        <is>
          <t>年</t>
        </is>
      </c>
      <c r="B4" s="5" t="inlineStr">
        <is>
          <t>立春の日</t>
        </is>
      </c>
      <c r="C4" s="5" t="inlineStr">
        <is>
          <t>時刻</t>
        </is>
      </c>
      <c r="D4" s="5" t="inlineStr">
        <is>
          <t>出典</t>
        </is>
      </c>
      <c r="E4" s="5" t="inlineStr">
        <is>
          <t>1月1日から立春の前日までの日数</t>
        </is>
      </c>
      <c r="F4" s="5" t="inlineStr">
        <is>
          <t>十二支（1月1日で区切る）</t>
        </is>
      </c>
      <c r="G4" s="5" t="inlineStr">
        <is>
          <t>立春の前日までに生まれた人の十二支</t>
        </is>
      </c>
    </row>
    <row r="5">
      <c r="A5" s="12" t="n">
        <v>1955</v>
      </c>
      <c r="B5" s="15" t="n">
        <v>20124</v>
      </c>
      <c r="C5" s="12" t="inlineStr">
        <is>
          <t>-</t>
        </is>
      </c>
      <c r="D5" s="12" t="inlineStr">
        <is>
          <t>計算</t>
        </is>
      </c>
      <c r="E5" s="7">
        <f>B5-DATE(A5,1,1)</f>
        <v/>
      </c>
      <c r="F5" s="6">
        <f>MID("子丑寅卯辰巳午未申酉戌亥",MOD(A5-4,12)+1,1)</f>
        <v/>
      </c>
      <c r="G5" s="6">
        <f>MID("子丑寅卯辰巳午未申酉戌亥",MOD(A5-5,12)+1,1)</f>
        <v/>
      </c>
    </row>
    <row r="6">
      <c r="A6" s="12" t="n">
        <v>1956</v>
      </c>
      <c r="B6" s="15" t="n">
        <v>20490</v>
      </c>
      <c r="C6" s="12" t="inlineStr">
        <is>
          <t>-</t>
        </is>
      </c>
      <c r="D6" s="12" t="inlineStr">
        <is>
          <t>計算</t>
        </is>
      </c>
      <c r="E6" s="7">
        <f>B6-DATE(A6,1,1)</f>
        <v/>
      </c>
      <c r="F6" s="6">
        <f>MID("子丑寅卯辰巳午未申酉戌亥",MOD(A6-4,12)+1,1)</f>
        <v/>
      </c>
      <c r="G6" s="6">
        <f>MID("子丑寅卯辰巳午未申酉戌亥",MOD(A6-5,12)+1,1)</f>
        <v/>
      </c>
    </row>
    <row r="7">
      <c r="A7" s="12" t="n">
        <v>1957</v>
      </c>
      <c r="B7" s="15" t="n">
        <v>20855</v>
      </c>
      <c r="C7" s="12" t="inlineStr">
        <is>
          <t>-</t>
        </is>
      </c>
      <c r="D7" s="12" t="inlineStr">
        <is>
          <t>計算</t>
        </is>
      </c>
      <c r="E7" s="7">
        <f>B7-DATE(A7,1,1)</f>
        <v/>
      </c>
      <c r="F7" s="6">
        <f>MID("子丑寅卯辰巳午未申酉戌亥",MOD(A7-4,12)+1,1)</f>
        <v/>
      </c>
      <c r="G7" s="6">
        <f>MID("子丑寅卯辰巳午未申酉戌亥",MOD(A7-5,12)+1,1)</f>
        <v/>
      </c>
    </row>
    <row r="8">
      <c r="A8" s="12" t="n">
        <v>1958</v>
      </c>
      <c r="B8" s="15" t="n">
        <v>21220</v>
      </c>
      <c r="C8" s="12" t="inlineStr">
        <is>
          <t>-</t>
        </is>
      </c>
      <c r="D8" s="12" t="inlineStr">
        <is>
          <t>計算</t>
        </is>
      </c>
      <c r="E8" s="7">
        <f>B8-DATE(A8,1,1)</f>
        <v/>
      </c>
      <c r="F8" s="6">
        <f>MID("子丑寅卯辰巳午未申酉戌亥",MOD(A8-4,12)+1,1)</f>
        <v/>
      </c>
      <c r="G8" s="6">
        <f>MID("子丑寅卯辰巳午未申酉戌亥",MOD(A8-5,12)+1,1)</f>
        <v/>
      </c>
    </row>
    <row r="9">
      <c r="A9" s="12" t="n">
        <v>1959</v>
      </c>
      <c r="B9" s="15" t="n">
        <v>21585</v>
      </c>
      <c r="C9" s="12" t="inlineStr">
        <is>
          <t>-</t>
        </is>
      </c>
      <c r="D9" s="12" t="inlineStr">
        <is>
          <t>計算</t>
        </is>
      </c>
      <c r="E9" s="7">
        <f>B9-DATE(A9,1,1)</f>
        <v/>
      </c>
      <c r="F9" s="6">
        <f>MID("子丑寅卯辰巳午未申酉戌亥",MOD(A9-4,12)+1,1)</f>
        <v/>
      </c>
      <c r="G9" s="6">
        <f>MID("子丑寅卯辰巳午未申酉戌亥",MOD(A9-5,12)+1,1)</f>
        <v/>
      </c>
    </row>
    <row r="10">
      <c r="A10" s="12" t="n">
        <v>1960</v>
      </c>
      <c r="B10" s="15" t="n">
        <v>21951</v>
      </c>
      <c r="C10" s="12" t="inlineStr">
        <is>
          <t>-</t>
        </is>
      </c>
      <c r="D10" s="12" t="inlineStr">
        <is>
          <t>計算</t>
        </is>
      </c>
      <c r="E10" s="7">
        <f>B10-DATE(A10,1,1)</f>
        <v/>
      </c>
      <c r="F10" s="6">
        <f>MID("子丑寅卯辰巳午未申酉戌亥",MOD(A10-4,12)+1,1)</f>
        <v/>
      </c>
      <c r="G10" s="6">
        <f>MID("子丑寅卯辰巳午未申酉戌亥",MOD(A10-5,12)+1,1)</f>
        <v/>
      </c>
    </row>
    <row r="11">
      <c r="A11" s="12" t="n">
        <v>1961</v>
      </c>
      <c r="B11" s="15" t="n">
        <v>22316</v>
      </c>
      <c r="C11" s="12" t="inlineStr">
        <is>
          <t>-</t>
        </is>
      </c>
      <c r="D11" s="12" t="inlineStr">
        <is>
          <t>計算</t>
        </is>
      </c>
      <c r="E11" s="7">
        <f>B11-DATE(A11,1,1)</f>
        <v/>
      </c>
      <c r="F11" s="6">
        <f>MID("子丑寅卯辰巳午未申酉戌亥",MOD(A11-4,12)+1,1)</f>
        <v/>
      </c>
      <c r="G11" s="6">
        <f>MID("子丑寅卯辰巳午未申酉戌亥",MOD(A11-5,12)+1,1)</f>
        <v/>
      </c>
    </row>
    <row r="12">
      <c r="A12" s="12" t="n">
        <v>1962</v>
      </c>
      <c r="B12" s="15" t="n">
        <v>22681</v>
      </c>
      <c r="C12" s="12" t="inlineStr">
        <is>
          <t>-</t>
        </is>
      </c>
      <c r="D12" s="12" t="inlineStr">
        <is>
          <t>計算</t>
        </is>
      </c>
      <c r="E12" s="7">
        <f>B12-DATE(A12,1,1)</f>
        <v/>
      </c>
      <c r="F12" s="6">
        <f>MID("子丑寅卯辰巳午未申酉戌亥",MOD(A12-4,12)+1,1)</f>
        <v/>
      </c>
      <c r="G12" s="6">
        <f>MID("子丑寅卯辰巳午未申酉戌亥",MOD(A12-5,12)+1,1)</f>
        <v/>
      </c>
    </row>
    <row r="13">
      <c r="A13" s="12" t="n">
        <v>1963</v>
      </c>
      <c r="B13" s="15" t="n">
        <v>23046</v>
      </c>
      <c r="C13" s="12" t="inlineStr">
        <is>
          <t>-</t>
        </is>
      </c>
      <c r="D13" s="12" t="inlineStr">
        <is>
          <t>計算</t>
        </is>
      </c>
      <c r="E13" s="7">
        <f>B13-DATE(A13,1,1)</f>
        <v/>
      </c>
      <c r="F13" s="6">
        <f>MID("子丑寅卯辰巳午未申酉戌亥",MOD(A13-4,12)+1,1)</f>
        <v/>
      </c>
      <c r="G13" s="6">
        <f>MID("子丑寅卯辰巳午未申酉戌亥",MOD(A13-5,12)+1,1)</f>
        <v/>
      </c>
    </row>
    <row r="14">
      <c r="A14" s="12" t="n">
        <v>1964</v>
      </c>
      <c r="B14" s="15" t="n">
        <v>23412</v>
      </c>
      <c r="C14" s="12" t="inlineStr">
        <is>
          <t>-</t>
        </is>
      </c>
      <c r="D14" s="12" t="inlineStr">
        <is>
          <t>計算</t>
        </is>
      </c>
      <c r="E14" s="7">
        <f>B14-DATE(A14,1,1)</f>
        <v/>
      </c>
      <c r="F14" s="6">
        <f>MID("子丑寅卯辰巳午未申酉戌亥",MOD(A14-4,12)+1,1)</f>
        <v/>
      </c>
      <c r="G14" s="6">
        <f>MID("子丑寅卯辰巳午未申酉戌亥",MOD(A14-5,12)+1,1)</f>
        <v/>
      </c>
    </row>
    <row r="15">
      <c r="A15" s="12" t="n">
        <v>1965</v>
      </c>
      <c r="B15" s="15" t="n">
        <v>23777</v>
      </c>
      <c r="C15" s="12" t="inlineStr">
        <is>
          <t>-</t>
        </is>
      </c>
      <c r="D15" s="12" t="inlineStr">
        <is>
          <t>計算</t>
        </is>
      </c>
      <c r="E15" s="7">
        <f>B15-DATE(A15,1,1)</f>
        <v/>
      </c>
      <c r="F15" s="6">
        <f>MID("子丑寅卯辰巳午未申酉戌亥",MOD(A15-4,12)+1,1)</f>
        <v/>
      </c>
      <c r="G15" s="6">
        <f>MID("子丑寅卯辰巳午未申酉戌亥",MOD(A15-5,12)+1,1)</f>
        <v/>
      </c>
    </row>
    <row r="16">
      <c r="A16" s="12" t="n">
        <v>1966</v>
      </c>
      <c r="B16" s="15" t="n">
        <v>24142</v>
      </c>
      <c r="C16" s="12" t="inlineStr">
        <is>
          <t>15:38</t>
        </is>
      </c>
      <c r="D16" s="12" t="inlineStr">
        <is>
          <t>暦要項（画像で照合）</t>
        </is>
      </c>
      <c r="E16" s="7">
        <f>B16-DATE(A16,1,1)</f>
        <v/>
      </c>
      <c r="F16" s="6">
        <f>MID("子丑寅卯辰巳午未申酉戌亥",MOD(A16-4,12)+1,1)</f>
        <v/>
      </c>
      <c r="G16" s="6">
        <f>MID("子丑寅卯辰巳午未申酉戌亥",MOD(A16-5,12)+1,1)</f>
        <v/>
      </c>
    </row>
    <row r="17">
      <c r="A17" s="12" t="n">
        <v>1967</v>
      </c>
      <c r="B17" s="15" t="n">
        <v>24507</v>
      </c>
      <c r="C17" s="12" t="inlineStr">
        <is>
          <t>-</t>
        </is>
      </c>
      <c r="D17" s="12" t="inlineStr">
        <is>
          <t>計算</t>
        </is>
      </c>
      <c r="E17" s="7">
        <f>B17-DATE(A17,1,1)</f>
        <v/>
      </c>
      <c r="F17" s="6">
        <f>MID("子丑寅卯辰巳午未申酉戌亥",MOD(A17-4,12)+1,1)</f>
        <v/>
      </c>
      <c r="G17" s="6">
        <f>MID("子丑寅卯辰巳午未申酉戌亥",MOD(A17-5,12)+1,1)</f>
        <v/>
      </c>
    </row>
    <row r="18">
      <c r="A18" s="12" t="n">
        <v>1968</v>
      </c>
      <c r="B18" s="15" t="n">
        <v>24873</v>
      </c>
      <c r="C18" s="12" t="inlineStr">
        <is>
          <t>-</t>
        </is>
      </c>
      <c r="D18" s="12" t="inlineStr">
        <is>
          <t>計算</t>
        </is>
      </c>
      <c r="E18" s="7">
        <f>B18-DATE(A18,1,1)</f>
        <v/>
      </c>
      <c r="F18" s="6">
        <f>MID("子丑寅卯辰巳午未申酉戌亥",MOD(A18-4,12)+1,1)</f>
        <v/>
      </c>
      <c r="G18" s="6">
        <f>MID("子丑寅卯辰巳午未申酉戌亥",MOD(A18-5,12)+1,1)</f>
        <v/>
      </c>
    </row>
    <row r="19">
      <c r="A19" s="12" t="n">
        <v>1969</v>
      </c>
      <c r="B19" s="15" t="n">
        <v>25238</v>
      </c>
      <c r="C19" s="12" t="inlineStr">
        <is>
          <t>-</t>
        </is>
      </c>
      <c r="D19" s="12" t="inlineStr">
        <is>
          <t>計算</t>
        </is>
      </c>
      <c r="E19" s="7">
        <f>B19-DATE(A19,1,1)</f>
        <v/>
      </c>
      <c r="F19" s="6">
        <f>MID("子丑寅卯辰巳午未申酉戌亥",MOD(A19-4,12)+1,1)</f>
        <v/>
      </c>
      <c r="G19" s="6">
        <f>MID("子丑寅卯辰巳午未申酉戌亥",MOD(A19-5,12)+1,1)</f>
        <v/>
      </c>
    </row>
    <row r="20">
      <c r="A20" s="12" t="n">
        <v>1970</v>
      </c>
      <c r="B20" s="15" t="n">
        <v>25603</v>
      </c>
      <c r="C20" s="12" t="inlineStr">
        <is>
          <t>-</t>
        </is>
      </c>
      <c r="D20" s="12" t="inlineStr">
        <is>
          <t>計算</t>
        </is>
      </c>
      <c r="E20" s="7">
        <f>B20-DATE(A20,1,1)</f>
        <v/>
      </c>
      <c r="F20" s="6">
        <f>MID("子丑寅卯辰巳午未申酉戌亥",MOD(A20-4,12)+1,1)</f>
        <v/>
      </c>
      <c r="G20" s="6">
        <f>MID("子丑寅卯辰巳午未申酉戌亥",MOD(A20-5,12)+1,1)</f>
        <v/>
      </c>
    </row>
    <row r="21">
      <c r="A21" s="12" t="n">
        <v>1971</v>
      </c>
      <c r="B21" s="15" t="n">
        <v>25968</v>
      </c>
      <c r="C21" s="12" t="inlineStr">
        <is>
          <t>-</t>
        </is>
      </c>
      <c r="D21" s="12" t="inlineStr">
        <is>
          <t>計算</t>
        </is>
      </c>
      <c r="E21" s="7">
        <f>B21-DATE(A21,1,1)</f>
        <v/>
      </c>
      <c r="F21" s="6">
        <f>MID("子丑寅卯辰巳午未申酉戌亥",MOD(A21-4,12)+1,1)</f>
        <v/>
      </c>
      <c r="G21" s="6">
        <f>MID("子丑寅卯辰巳午未申酉戌亥",MOD(A21-5,12)+1,1)</f>
        <v/>
      </c>
    </row>
    <row r="22">
      <c r="A22" s="12" t="n">
        <v>1972</v>
      </c>
      <c r="B22" s="15" t="n">
        <v>26334</v>
      </c>
      <c r="C22" s="12" t="inlineStr">
        <is>
          <t>-</t>
        </is>
      </c>
      <c r="D22" s="12" t="inlineStr">
        <is>
          <t>計算</t>
        </is>
      </c>
      <c r="E22" s="7">
        <f>B22-DATE(A22,1,1)</f>
        <v/>
      </c>
      <c r="F22" s="6">
        <f>MID("子丑寅卯辰巳午未申酉戌亥",MOD(A22-4,12)+1,1)</f>
        <v/>
      </c>
      <c r="G22" s="6">
        <f>MID("子丑寅卯辰巳午未申酉戌亥",MOD(A22-5,12)+1,1)</f>
        <v/>
      </c>
    </row>
    <row r="23">
      <c r="A23" s="12" t="n">
        <v>1973</v>
      </c>
      <c r="B23" s="15" t="n">
        <v>26699</v>
      </c>
      <c r="C23" s="12" t="inlineStr">
        <is>
          <t>-</t>
        </is>
      </c>
      <c r="D23" s="12" t="inlineStr">
        <is>
          <t>計算</t>
        </is>
      </c>
      <c r="E23" s="7">
        <f>B23-DATE(A23,1,1)</f>
        <v/>
      </c>
      <c r="F23" s="6">
        <f>MID("子丑寅卯辰巳午未申酉戌亥",MOD(A23-4,12)+1,1)</f>
        <v/>
      </c>
      <c r="G23" s="6">
        <f>MID("子丑寅卯辰巳午未申酉戌亥",MOD(A23-5,12)+1,1)</f>
        <v/>
      </c>
    </row>
    <row r="24">
      <c r="A24" s="12" t="n">
        <v>1974</v>
      </c>
      <c r="B24" s="15" t="n">
        <v>27064</v>
      </c>
      <c r="C24" s="12" t="inlineStr">
        <is>
          <t>-</t>
        </is>
      </c>
      <c r="D24" s="12" t="inlineStr">
        <is>
          <t>計算</t>
        </is>
      </c>
      <c r="E24" s="7">
        <f>B24-DATE(A24,1,1)</f>
        <v/>
      </c>
      <c r="F24" s="6">
        <f>MID("子丑寅卯辰巳午未申酉戌亥",MOD(A24-4,12)+1,1)</f>
        <v/>
      </c>
      <c r="G24" s="6">
        <f>MID("子丑寅卯辰巳午未申酉戌亥",MOD(A24-5,12)+1,1)</f>
        <v/>
      </c>
    </row>
    <row r="25">
      <c r="A25" s="12" t="n">
        <v>1975</v>
      </c>
      <c r="B25" s="15" t="n">
        <v>27429</v>
      </c>
      <c r="C25" s="12" t="inlineStr">
        <is>
          <t>-</t>
        </is>
      </c>
      <c r="D25" s="12" t="inlineStr">
        <is>
          <t>計算</t>
        </is>
      </c>
      <c r="E25" s="7">
        <f>B25-DATE(A25,1,1)</f>
        <v/>
      </c>
      <c r="F25" s="6">
        <f>MID("子丑寅卯辰巳午未申酉戌亥",MOD(A25-4,12)+1,1)</f>
        <v/>
      </c>
      <c r="G25" s="6">
        <f>MID("子丑寅卯辰巳午未申酉戌亥",MOD(A25-5,12)+1,1)</f>
        <v/>
      </c>
    </row>
    <row r="26">
      <c r="A26" s="12" t="n">
        <v>1976</v>
      </c>
      <c r="B26" s="15" t="n">
        <v>27795</v>
      </c>
      <c r="C26" s="12" t="inlineStr">
        <is>
          <t>-</t>
        </is>
      </c>
      <c r="D26" s="12" t="inlineStr">
        <is>
          <t>計算</t>
        </is>
      </c>
      <c r="E26" s="7">
        <f>B26-DATE(A26,1,1)</f>
        <v/>
      </c>
      <c r="F26" s="6">
        <f>MID("子丑寅卯辰巳午未申酉戌亥",MOD(A26-4,12)+1,1)</f>
        <v/>
      </c>
      <c r="G26" s="6">
        <f>MID("子丑寅卯辰巳午未申酉戌亥",MOD(A26-5,12)+1,1)</f>
        <v/>
      </c>
    </row>
    <row r="27">
      <c r="A27" s="12" t="n">
        <v>1977</v>
      </c>
      <c r="B27" s="15" t="n">
        <v>28160</v>
      </c>
      <c r="C27" s="12" t="inlineStr">
        <is>
          <t>-</t>
        </is>
      </c>
      <c r="D27" s="12" t="inlineStr">
        <is>
          <t>計算</t>
        </is>
      </c>
      <c r="E27" s="7">
        <f>B27-DATE(A27,1,1)</f>
        <v/>
      </c>
      <c r="F27" s="6">
        <f>MID("子丑寅卯辰巳午未申酉戌亥",MOD(A27-4,12)+1,1)</f>
        <v/>
      </c>
      <c r="G27" s="6">
        <f>MID("子丑寅卯辰巳午未申酉戌亥",MOD(A27-5,12)+1,1)</f>
        <v/>
      </c>
    </row>
    <row r="28">
      <c r="A28" s="12" t="n">
        <v>1978</v>
      </c>
      <c r="B28" s="15" t="n">
        <v>28525</v>
      </c>
      <c r="C28" s="12" t="inlineStr">
        <is>
          <t>-</t>
        </is>
      </c>
      <c r="D28" s="12" t="inlineStr">
        <is>
          <t>計算</t>
        </is>
      </c>
      <c r="E28" s="7">
        <f>B28-DATE(A28,1,1)</f>
        <v/>
      </c>
      <c r="F28" s="6">
        <f>MID("子丑寅卯辰巳午未申酉戌亥",MOD(A28-4,12)+1,1)</f>
        <v/>
      </c>
      <c r="G28" s="6">
        <f>MID("子丑寅卯辰巳午未申酉戌亥",MOD(A28-5,12)+1,1)</f>
        <v/>
      </c>
    </row>
    <row r="29">
      <c r="A29" s="12" t="n">
        <v>1979</v>
      </c>
      <c r="B29" s="15" t="n">
        <v>28890</v>
      </c>
      <c r="C29" s="12" t="inlineStr">
        <is>
          <t>-</t>
        </is>
      </c>
      <c r="D29" s="12" t="inlineStr">
        <is>
          <t>計算</t>
        </is>
      </c>
      <c r="E29" s="7">
        <f>B29-DATE(A29,1,1)</f>
        <v/>
      </c>
      <c r="F29" s="6">
        <f>MID("子丑寅卯辰巳午未申酉戌亥",MOD(A29-4,12)+1,1)</f>
        <v/>
      </c>
      <c r="G29" s="6">
        <f>MID("子丑寅卯辰巳午未申酉戌亥",MOD(A29-5,12)+1,1)</f>
        <v/>
      </c>
    </row>
    <row r="30">
      <c r="A30" s="12" t="n">
        <v>1980</v>
      </c>
      <c r="B30" s="15" t="n">
        <v>29256</v>
      </c>
      <c r="C30" s="12" t="inlineStr">
        <is>
          <t>-</t>
        </is>
      </c>
      <c r="D30" s="12" t="inlineStr">
        <is>
          <t>計算</t>
        </is>
      </c>
      <c r="E30" s="7">
        <f>B30-DATE(A30,1,1)</f>
        <v/>
      </c>
      <c r="F30" s="6">
        <f>MID("子丑寅卯辰巳午未申酉戌亥",MOD(A30-4,12)+1,1)</f>
        <v/>
      </c>
      <c r="G30" s="6">
        <f>MID("子丑寅卯辰巳午未申酉戌亥",MOD(A30-5,12)+1,1)</f>
        <v/>
      </c>
    </row>
    <row r="31">
      <c r="A31" s="12" t="n">
        <v>1981</v>
      </c>
      <c r="B31" s="15" t="n">
        <v>29621</v>
      </c>
      <c r="C31" s="12" t="inlineStr">
        <is>
          <t>-</t>
        </is>
      </c>
      <c r="D31" s="12" t="inlineStr">
        <is>
          <t>計算</t>
        </is>
      </c>
      <c r="E31" s="7">
        <f>B31-DATE(A31,1,1)</f>
        <v/>
      </c>
      <c r="F31" s="6">
        <f>MID("子丑寅卯辰巳午未申酉戌亥",MOD(A31-4,12)+1,1)</f>
        <v/>
      </c>
      <c r="G31" s="6">
        <f>MID("子丑寅卯辰巳午未申酉戌亥",MOD(A31-5,12)+1,1)</f>
        <v/>
      </c>
    </row>
    <row r="32">
      <c r="A32" s="12" t="n">
        <v>1982</v>
      </c>
      <c r="B32" s="15" t="n">
        <v>29986</v>
      </c>
      <c r="C32" s="12" t="inlineStr">
        <is>
          <t>-</t>
        </is>
      </c>
      <c r="D32" s="12" t="inlineStr">
        <is>
          <t>計算</t>
        </is>
      </c>
      <c r="E32" s="7">
        <f>B32-DATE(A32,1,1)</f>
        <v/>
      </c>
      <c r="F32" s="6">
        <f>MID("子丑寅卯辰巳午未申酉戌亥",MOD(A32-4,12)+1,1)</f>
        <v/>
      </c>
      <c r="G32" s="6">
        <f>MID("子丑寅卯辰巳午未申酉戌亥",MOD(A32-5,12)+1,1)</f>
        <v/>
      </c>
    </row>
    <row r="33">
      <c r="A33" s="12" t="n">
        <v>1983</v>
      </c>
      <c r="B33" s="15" t="n">
        <v>30351</v>
      </c>
      <c r="C33" s="12" t="inlineStr">
        <is>
          <t>-</t>
        </is>
      </c>
      <c r="D33" s="12" t="inlineStr">
        <is>
          <t>計算</t>
        </is>
      </c>
      <c r="E33" s="7">
        <f>B33-DATE(A33,1,1)</f>
        <v/>
      </c>
      <c r="F33" s="6">
        <f>MID("子丑寅卯辰巳午未申酉戌亥",MOD(A33-4,12)+1,1)</f>
        <v/>
      </c>
      <c r="G33" s="6">
        <f>MID("子丑寅卯辰巳午未申酉戌亥",MOD(A33-5,12)+1,1)</f>
        <v/>
      </c>
    </row>
    <row r="34">
      <c r="A34" s="12" t="n">
        <v>1984</v>
      </c>
      <c r="B34" s="15" t="n">
        <v>30717</v>
      </c>
      <c r="C34" s="12" t="inlineStr">
        <is>
          <t>00:19</t>
        </is>
      </c>
      <c r="D34" s="12" t="inlineStr">
        <is>
          <t>暦要項（画像で照合）</t>
        </is>
      </c>
      <c r="E34" s="7">
        <f>B34-DATE(A34,1,1)</f>
        <v/>
      </c>
      <c r="F34" s="6">
        <f>MID("子丑寅卯辰巳午未申酉戌亥",MOD(A34-4,12)+1,1)</f>
        <v/>
      </c>
      <c r="G34" s="6">
        <f>MID("子丑寅卯辰巳午未申酉戌亥",MOD(A34-5,12)+1,1)</f>
        <v/>
      </c>
    </row>
    <row r="35">
      <c r="A35" s="12" t="n">
        <v>1985</v>
      </c>
      <c r="B35" s="15" t="n">
        <v>31082</v>
      </c>
      <c r="C35" s="12" t="inlineStr">
        <is>
          <t>-</t>
        </is>
      </c>
      <c r="D35" s="12" t="inlineStr">
        <is>
          <t>計算</t>
        </is>
      </c>
      <c r="E35" s="7">
        <f>B35-DATE(A35,1,1)</f>
        <v/>
      </c>
      <c r="F35" s="6">
        <f>MID("子丑寅卯辰巳午未申酉戌亥",MOD(A35-4,12)+1,1)</f>
        <v/>
      </c>
      <c r="G35" s="6">
        <f>MID("子丑寅卯辰巳午未申酉戌亥",MOD(A35-5,12)+1,1)</f>
        <v/>
      </c>
    </row>
    <row r="36">
      <c r="A36" s="12" t="n">
        <v>1986</v>
      </c>
      <c r="B36" s="15" t="n">
        <v>31447</v>
      </c>
      <c r="C36" s="12" t="inlineStr">
        <is>
          <t>-</t>
        </is>
      </c>
      <c r="D36" s="12" t="inlineStr">
        <is>
          <t>計算</t>
        </is>
      </c>
      <c r="E36" s="7">
        <f>B36-DATE(A36,1,1)</f>
        <v/>
      </c>
      <c r="F36" s="6">
        <f>MID("子丑寅卯辰巳午未申酉戌亥",MOD(A36-4,12)+1,1)</f>
        <v/>
      </c>
      <c r="G36" s="6">
        <f>MID("子丑寅卯辰巳午未申酉戌亥",MOD(A36-5,12)+1,1)</f>
        <v/>
      </c>
    </row>
    <row r="37">
      <c r="A37" s="12" t="n">
        <v>1987</v>
      </c>
      <c r="B37" s="15" t="n">
        <v>31812</v>
      </c>
      <c r="C37" s="12" t="inlineStr">
        <is>
          <t>-</t>
        </is>
      </c>
      <c r="D37" s="12" t="inlineStr">
        <is>
          <t>計算</t>
        </is>
      </c>
      <c r="E37" s="7">
        <f>B37-DATE(A37,1,1)</f>
        <v/>
      </c>
      <c r="F37" s="6">
        <f>MID("子丑寅卯辰巳午未申酉戌亥",MOD(A37-4,12)+1,1)</f>
        <v/>
      </c>
      <c r="G37" s="6">
        <f>MID("子丑寅卯辰巳午未申酉戌亥",MOD(A37-5,12)+1,1)</f>
        <v/>
      </c>
    </row>
    <row r="38">
      <c r="A38" s="12" t="n">
        <v>1988</v>
      </c>
      <c r="B38" s="15" t="n">
        <v>32177</v>
      </c>
      <c r="C38" s="12" t="inlineStr">
        <is>
          <t>23:43</t>
        </is>
      </c>
      <c r="D38" s="12" t="inlineStr">
        <is>
          <t>暦要項（画像で照合）</t>
        </is>
      </c>
      <c r="E38" s="7">
        <f>B38-DATE(A38,1,1)</f>
        <v/>
      </c>
      <c r="F38" s="6">
        <f>MID("子丑寅卯辰巳午未申酉戌亥",MOD(A38-4,12)+1,1)</f>
        <v/>
      </c>
      <c r="G38" s="6">
        <f>MID("子丑寅卯辰巳午未申酉戌亥",MOD(A38-5,12)+1,1)</f>
        <v/>
      </c>
    </row>
    <row r="39">
      <c r="A39" s="12" t="n">
        <v>1989</v>
      </c>
      <c r="B39" s="15" t="n">
        <v>32543</v>
      </c>
      <c r="C39" s="12" t="inlineStr">
        <is>
          <t>-</t>
        </is>
      </c>
      <c r="D39" s="12" t="inlineStr">
        <is>
          <t>計算</t>
        </is>
      </c>
      <c r="E39" s="7">
        <f>B39-DATE(A39,1,1)</f>
        <v/>
      </c>
      <c r="F39" s="6">
        <f>MID("子丑寅卯辰巳午未申酉戌亥",MOD(A39-4,12)+1,1)</f>
        <v/>
      </c>
      <c r="G39" s="6">
        <f>MID("子丑寅卯辰巳午未申酉戌亥",MOD(A39-5,12)+1,1)</f>
        <v/>
      </c>
    </row>
    <row r="40">
      <c r="A40" s="12" t="n">
        <v>1990</v>
      </c>
      <c r="B40" s="15" t="n">
        <v>32908</v>
      </c>
      <c r="C40" s="12" t="inlineStr">
        <is>
          <t>-</t>
        </is>
      </c>
      <c r="D40" s="12" t="inlineStr">
        <is>
          <t>計算</t>
        </is>
      </c>
      <c r="E40" s="7">
        <f>B40-DATE(A40,1,1)</f>
        <v/>
      </c>
      <c r="F40" s="6">
        <f>MID("子丑寅卯辰巳午未申酉戌亥",MOD(A40-4,12)+1,1)</f>
        <v/>
      </c>
      <c r="G40" s="6">
        <f>MID("子丑寅卯辰巳午未申酉戌亥",MOD(A40-5,12)+1,1)</f>
        <v/>
      </c>
    </row>
    <row r="41">
      <c r="A41" s="12" t="n">
        <v>1991</v>
      </c>
      <c r="B41" s="15" t="n">
        <v>33273</v>
      </c>
      <c r="C41" s="12" t="inlineStr">
        <is>
          <t>-</t>
        </is>
      </c>
      <c r="D41" s="12" t="inlineStr">
        <is>
          <t>計算</t>
        </is>
      </c>
      <c r="E41" s="7">
        <f>B41-DATE(A41,1,1)</f>
        <v/>
      </c>
      <c r="F41" s="6">
        <f>MID("子丑寅卯辰巳午未申酉戌亥",MOD(A41-4,12)+1,1)</f>
        <v/>
      </c>
      <c r="G41" s="6">
        <f>MID("子丑寅卯辰巳午未申酉戌亥",MOD(A41-5,12)+1,1)</f>
        <v/>
      </c>
    </row>
    <row r="42">
      <c r="A42" s="12" t="n">
        <v>1992</v>
      </c>
      <c r="B42" s="15" t="n">
        <v>33638</v>
      </c>
      <c r="C42" s="12" t="inlineStr">
        <is>
          <t>-</t>
        </is>
      </c>
      <c r="D42" s="12" t="inlineStr">
        <is>
          <t>計算</t>
        </is>
      </c>
      <c r="E42" s="7">
        <f>B42-DATE(A42,1,1)</f>
        <v/>
      </c>
      <c r="F42" s="6">
        <f>MID("子丑寅卯辰巳午未申酉戌亥",MOD(A42-4,12)+1,1)</f>
        <v/>
      </c>
      <c r="G42" s="6">
        <f>MID("子丑寅卯辰巳午未申酉戌亥",MOD(A42-5,12)+1,1)</f>
        <v/>
      </c>
    </row>
    <row r="43">
      <c r="A43" s="12" t="n">
        <v>1993</v>
      </c>
      <c r="B43" s="15" t="n">
        <v>34004</v>
      </c>
      <c r="C43" s="12" t="inlineStr">
        <is>
          <t>-</t>
        </is>
      </c>
      <c r="D43" s="12" t="inlineStr">
        <is>
          <t>計算</t>
        </is>
      </c>
      <c r="E43" s="7">
        <f>B43-DATE(A43,1,1)</f>
        <v/>
      </c>
      <c r="F43" s="6">
        <f>MID("子丑寅卯辰巳午未申酉戌亥",MOD(A43-4,12)+1,1)</f>
        <v/>
      </c>
      <c r="G43" s="6">
        <f>MID("子丑寅卯辰巳午未申酉戌亥",MOD(A43-5,12)+1,1)</f>
        <v/>
      </c>
    </row>
    <row r="44">
      <c r="A44" s="12" t="n">
        <v>1994</v>
      </c>
      <c r="B44" s="15" t="n">
        <v>34369</v>
      </c>
      <c r="C44" s="12" t="inlineStr">
        <is>
          <t>-</t>
        </is>
      </c>
      <c r="D44" s="12" t="inlineStr">
        <is>
          <t>計算</t>
        </is>
      </c>
      <c r="E44" s="7">
        <f>B44-DATE(A44,1,1)</f>
        <v/>
      </c>
      <c r="F44" s="6">
        <f>MID("子丑寅卯辰巳午未申酉戌亥",MOD(A44-4,12)+1,1)</f>
        <v/>
      </c>
      <c r="G44" s="6">
        <f>MID("子丑寅卯辰巳午未申酉戌亥",MOD(A44-5,12)+1,1)</f>
        <v/>
      </c>
    </row>
    <row r="45">
      <c r="A45" s="12" t="n">
        <v>1995</v>
      </c>
      <c r="B45" s="15" t="n">
        <v>34734</v>
      </c>
      <c r="C45" s="12" t="inlineStr">
        <is>
          <t>-</t>
        </is>
      </c>
      <c r="D45" s="12" t="inlineStr">
        <is>
          <t>計算</t>
        </is>
      </c>
      <c r="E45" s="7">
        <f>B45-DATE(A45,1,1)</f>
        <v/>
      </c>
      <c r="F45" s="6">
        <f>MID("子丑寅卯辰巳午未申酉戌亥",MOD(A45-4,12)+1,1)</f>
        <v/>
      </c>
      <c r="G45" s="6">
        <f>MID("子丑寅卯辰巳午未申酉戌亥",MOD(A45-5,12)+1,1)</f>
        <v/>
      </c>
    </row>
    <row r="46">
      <c r="A46" s="12" t="n">
        <v>1996</v>
      </c>
      <c r="B46" s="15" t="n">
        <v>35099</v>
      </c>
      <c r="C46" s="12" t="inlineStr">
        <is>
          <t>-</t>
        </is>
      </c>
      <c r="D46" s="12" t="inlineStr">
        <is>
          <t>計算</t>
        </is>
      </c>
      <c r="E46" s="7">
        <f>B46-DATE(A46,1,1)</f>
        <v/>
      </c>
      <c r="F46" s="6">
        <f>MID("子丑寅卯辰巳午未申酉戌亥",MOD(A46-4,12)+1,1)</f>
        <v/>
      </c>
      <c r="G46" s="6">
        <f>MID("子丑寅卯辰巳午未申酉戌亥",MOD(A46-5,12)+1,1)</f>
        <v/>
      </c>
    </row>
    <row r="47">
      <c r="A47" s="12" t="n">
        <v>1997</v>
      </c>
      <c r="B47" s="15" t="n">
        <v>35465</v>
      </c>
      <c r="C47" s="12" t="inlineStr">
        <is>
          <t>-</t>
        </is>
      </c>
      <c r="D47" s="12" t="inlineStr">
        <is>
          <t>計算</t>
        </is>
      </c>
      <c r="E47" s="7">
        <f>B47-DATE(A47,1,1)</f>
        <v/>
      </c>
      <c r="F47" s="6">
        <f>MID("子丑寅卯辰巳午未申酉戌亥",MOD(A47-4,12)+1,1)</f>
        <v/>
      </c>
      <c r="G47" s="6">
        <f>MID("子丑寅卯辰巳午未申酉戌亥",MOD(A47-5,12)+1,1)</f>
        <v/>
      </c>
    </row>
    <row r="48">
      <c r="A48" s="12" t="n">
        <v>1998</v>
      </c>
      <c r="B48" s="15" t="n">
        <v>35830</v>
      </c>
      <c r="C48" s="12" t="inlineStr">
        <is>
          <t>-</t>
        </is>
      </c>
      <c r="D48" s="12" t="inlineStr">
        <is>
          <t>計算</t>
        </is>
      </c>
      <c r="E48" s="7">
        <f>B48-DATE(A48,1,1)</f>
        <v/>
      </c>
      <c r="F48" s="6">
        <f>MID("子丑寅卯辰巳午未申酉戌亥",MOD(A48-4,12)+1,1)</f>
        <v/>
      </c>
      <c r="G48" s="6">
        <f>MID("子丑寅卯辰巳午未申酉戌亥",MOD(A48-5,12)+1,1)</f>
        <v/>
      </c>
    </row>
    <row r="49">
      <c r="A49" s="12" t="n">
        <v>1999</v>
      </c>
      <c r="B49" s="15" t="n">
        <v>36195</v>
      </c>
      <c r="C49" s="12" t="inlineStr">
        <is>
          <t>-</t>
        </is>
      </c>
      <c r="D49" s="12" t="inlineStr">
        <is>
          <t>計算</t>
        </is>
      </c>
      <c r="E49" s="7">
        <f>B49-DATE(A49,1,1)</f>
        <v/>
      </c>
      <c r="F49" s="6">
        <f>MID("子丑寅卯辰巳午未申酉戌亥",MOD(A49-4,12)+1,1)</f>
        <v/>
      </c>
      <c r="G49" s="6">
        <f>MID("子丑寅卯辰巳午未申酉戌亥",MOD(A49-5,12)+1,1)</f>
        <v/>
      </c>
    </row>
    <row r="50">
      <c r="A50" s="12" t="n">
        <v>2000</v>
      </c>
      <c r="B50" s="15" t="n">
        <v>36560</v>
      </c>
      <c r="C50" s="12" t="inlineStr">
        <is>
          <t>-</t>
        </is>
      </c>
      <c r="D50" s="12" t="inlineStr">
        <is>
          <t>計算</t>
        </is>
      </c>
      <c r="E50" s="7">
        <f>B50-DATE(A50,1,1)</f>
        <v/>
      </c>
      <c r="F50" s="6">
        <f>MID("子丑寅卯辰巳午未申酉戌亥",MOD(A50-4,12)+1,1)</f>
        <v/>
      </c>
      <c r="G50" s="6">
        <f>MID("子丑寅卯辰巳午未申酉戌亥",MOD(A50-5,12)+1,1)</f>
        <v/>
      </c>
    </row>
    <row r="51">
      <c r="A51" s="12" t="n">
        <v>2001</v>
      </c>
      <c r="B51" s="15" t="n">
        <v>36926</v>
      </c>
      <c r="C51" s="12" t="inlineStr">
        <is>
          <t>03:29</t>
        </is>
      </c>
      <c r="D51" s="12" t="inlineStr">
        <is>
          <t>暦要項</t>
        </is>
      </c>
      <c r="E51" s="7">
        <f>B51-DATE(A51,1,1)</f>
        <v/>
      </c>
      <c r="F51" s="6">
        <f>MID("子丑寅卯辰巳午未申酉戌亥",MOD(A51-4,12)+1,1)</f>
        <v/>
      </c>
      <c r="G51" s="6">
        <f>MID("子丑寅卯辰巳午未申酉戌亥",MOD(A51-5,12)+1,1)</f>
        <v/>
      </c>
    </row>
    <row r="52">
      <c r="A52" s="12" t="n">
        <v>2002</v>
      </c>
      <c r="B52" s="15" t="n">
        <v>37291</v>
      </c>
      <c r="C52" s="12" t="inlineStr">
        <is>
          <t>09:24</t>
        </is>
      </c>
      <c r="D52" s="12" t="inlineStr">
        <is>
          <t>暦要項</t>
        </is>
      </c>
      <c r="E52" s="7">
        <f>B52-DATE(A52,1,1)</f>
        <v/>
      </c>
      <c r="F52" s="6">
        <f>MID("子丑寅卯辰巳午未申酉戌亥",MOD(A52-4,12)+1,1)</f>
        <v/>
      </c>
      <c r="G52" s="6">
        <f>MID("子丑寅卯辰巳午未申酉戌亥",MOD(A52-5,12)+1,1)</f>
        <v/>
      </c>
    </row>
    <row r="53">
      <c r="A53" s="12" t="n">
        <v>2003</v>
      </c>
      <c r="B53" s="15" t="n">
        <v>37656</v>
      </c>
      <c r="C53" s="12" t="inlineStr">
        <is>
          <t>15:05</t>
        </is>
      </c>
      <c r="D53" s="12" t="inlineStr">
        <is>
          <t>暦要項</t>
        </is>
      </c>
      <c r="E53" s="7">
        <f>B53-DATE(A53,1,1)</f>
        <v/>
      </c>
      <c r="F53" s="6">
        <f>MID("子丑寅卯辰巳午未申酉戌亥",MOD(A53-4,12)+1,1)</f>
        <v/>
      </c>
      <c r="G53" s="6">
        <f>MID("子丑寅卯辰巳午未申酉戌亥",MOD(A53-5,12)+1,1)</f>
        <v/>
      </c>
    </row>
    <row r="54">
      <c r="A54" s="12" t="n">
        <v>2004</v>
      </c>
      <c r="B54" s="15" t="n">
        <v>38021</v>
      </c>
      <c r="C54" s="12" t="inlineStr">
        <is>
          <t>20:56</t>
        </is>
      </c>
      <c r="D54" s="12" t="inlineStr">
        <is>
          <t>暦要項</t>
        </is>
      </c>
      <c r="E54" s="7">
        <f>B54-DATE(A54,1,1)</f>
        <v/>
      </c>
      <c r="F54" s="6">
        <f>MID("子丑寅卯辰巳午未申酉戌亥",MOD(A54-4,12)+1,1)</f>
        <v/>
      </c>
      <c r="G54" s="6">
        <f>MID("子丑寅卯辰巳午未申酉戌亥",MOD(A54-5,12)+1,1)</f>
        <v/>
      </c>
    </row>
    <row r="55">
      <c r="A55" s="12" t="n">
        <v>2005</v>
      </c>
      <c r="B55" s="15" t="n">
        <v>38387</v>
      </c>
      <c r="C55" s="12" t="inlineStr">
        <is>
          <t>02:43</t>
        </is>
      </c>
      <c r="D55" s="12" t="inlineStr">
        <is>
          <t>暦要項</t>
        </is>
      </c>
      <c r="E55" s="7">
        <f>B55-DATE(A55,1,1)</f>
        <v/>
      </c>
      <c r="F55" s="6">
        <f>MID("子丑寅卯辰巳午未申酉戌亥",MOD(A55-4,12)+1,1)</f>
        <v/>
      </c>
      <c r="G55" s="6">
        <f>MID("子丑寅卯辰巳午未申酉戌亥",MOD(A55-5,12)+1,1)</f>
        <v/>
      </c>
    </row>
    <row r="56">
      <c r="A56" s="12" t="n">
        <v>2006</v>
      </c>
      <c r="B56" s="15" t="n">
        <v>38752</v>
      </c>
      <c r="C56" s="12" t="inlineStr">
        <is>
          <t>08:27</t>
        </is>
      </c>
      <c r="D56" s="12" t="inlineStr">
        <is>
          <t>暦要項</t>
        </is>
      </c>
      <c r="E56" s="7">
        <f>B56-DATE(A56,1,1)</f>
        <v/>
      </c>
      <c r="F56" s="6">
        <f>MID("子丑寅卯辰巳午未申酉戌亥",MOD(A56-4,12)+1,1)</f>
        <v/>
      </c>
      <c r="G56" s="6">
        <f>MID("子丑寅卯辰巳午未申酉戌亥",MOD(A56-5,12)+1,1)</f>
        <v/>
      </c>
    </row>
    <row r="57">
      <c r="A57" s="12" t="n">
        <v>2007</v>
      </c>
      <c r="B57" s="15" t="n">
        <v>39117</v>
      </c>
      <c r="C57" s="12" t="inlineStr">
        <is>
          <t>14:18</t>
        </is>
      </c>
      <c r="D57" s="12" t="inlineStr">
        <is>
          <t>暦要項</t>
        </is>
      </c>
      <c r="E57" s="7">
        <f>B57-DATE(A57,1,1)</f>
        <v/>
      </c>
      <c r="F57" s="6">
        <f>MID("子丑寅卯辰巳午未申酉戌亥",MOD(A57-4,12)+1,1)</f>
        <v/>
      </c>
      <c r="G57" s="6">
        <f>MID("子丑寅卯辰巳午未申酉戌亥",MOD(A57-5,12)+1,1)</f>
        <v/>
      </c>
    </row>
    <row r="58">
      <c r="A58" s="12" t="n">
        <v>2008</v>
      </c>
      <c r="B58" s="15" t="n">
        <v>39482</v>
      </c>
      <c r="C58" s="12" t="inlineStr">
        <is>
          <t>20:00</t>
        </is>
      </c>
      <c r="D58" s="12" t="inlineStr">
        <is>
          <t>暦要項</t>
        </is>
      </c>
      <c r="E58" s="7">
        <f>B58-DATE(A58,1,1)</f>
        <v/>
      </c>
      <c r="F58" s="6">
        <f>MID("子丑寅卯辰巳午未申酉戌亥",MOD(A58-4,12)+1,1)</f>
        <v/>
      </c>
      <c r="G58" s="6">
        <f>MID("子丑寅卯辰巳午未申酉戌亥",MOD(A58-5,12)+1,1)</f>
        <v/>
      </c>
    </row>
    <row r="59">
      <c r="A59" s="12" t="n">
        <v>2009</v>
      </c>
      <c r="B59" s="15" t="n">
        <v>39848</v>
      </c>
      <c r="C59" s="12" t="inlineStr">
        <is>
          <t>01:50</t>
        </is>
      </c>
      <c r="D59" s="12" t="inlineStr">
        <is>
          <t>暦要項</t>
        </is>
      </c>
      <c r="E59" s="7">
        <f>B59-DATE(A59,1,1)</f>
        <v/>
      </c>
      <c r="F59" s="6">
        <f>MID("子丑寅卯辰巳午未申酉戌亥",MOD(A59-4,12)+1,1)</f>
        <v/>
      </c>
      <c r="G59" s="6">
        <f>MID("子丑寅卯辰巳午未申酉戌亥",MOD(A59-5,12)+1,1)</f>
        <v/>
      </c>
    </row>
    <row r="60">
      <c r="A60" s="12" t="n">
        <v>2010</v>
      </c>
      <c r="B60" s="15" t="n">
        <v>40213</v>
      </c>
      <c r="C60" s="12" t="inlineStr">
        <is>
          <t>07:48</t>
        </is>
      </c>
      <c r="D60" s="12" t="inlineStr">
        <is>
          <t>暦要項</t>
        </is>
      </c>
      <c r="E60" s="7">
        <f>B60-DATE(A60,1,1)</f>
        <v/>
      </c>
      <c r="F60" s="6">
        <f>MID("子丑寅卯辰巳午未申酉戌亥",MOD(A60-4,12)+1,1)</f>
        <v/>
      </c>
      <c r="G60" s="6">
        <f>MID("子丑寅卯辰巳午未申酉戌亥",MOD(A60-5,12)+1,1)</f>
        <v/>
      </c>
    </row>
    <row r="61">
      <c r="A61" s="12" t="n">
        <v>2011</v>
      </c>
      <c r="B61" s="15" t="n">
        <v>40578</v>
      </c>
      <c r="C61" s="12" t="inlineStr">
        <is>
          <t>13:33</t>
        </is>
      </c>
      <c r="D61" s="12" t="inlineStr">
        <is>
          <t>暦要項</t>
        </is>
      </c>
      <c r="E61" s="7">
        <f>B61-DATE(A61,1,1)</f>
        <v/>
      </c>
      <c r="F61" s="6">
        <f>MID("子丑寅卯辰巳午未申酉戌亥",MOD(A61-4,12)+1,1)</f>
        <v/>
      </c>
      <c r="G61" s="6">
        <f>MID("子丑寅卯辰巳午未申酉戌亥",MOD(A61-5,12)+1,1)</f>
        <v/>
      </c>
    </row>
    <row r="62">
      <c r="A62" s="12" t="n">
        <v>2012</v>
      </c>
      <c r="B62" s="15" t="n">
        <v>40943</v>
      </c>
      <c r="C62" s="12" t="inlineStr">
        <is>
          <t>19:22</t>
        </is>
      </c>
      <c r="D62" s="12" t="inlineStr">
        <is>
          <t>暦要項</t>
        </is>
      </c>
      <c r="E62" s="7">
        <f>B62-DATE(A62,1,1)</f>
        <v/>
      </c>
      <c r="F62" s="6">
        <f>MID("子丑寅卯辰巳午未申酉戌亥",MOD(A62-4,12)+1,1)</f>
        <v/>
      </c>
      <c r="G62" s="6">
        <f>MID("子丑寅卯辰巳午未申酉戌亥",MOD(A62-5,12)+1,1)</f>
        <v/>
      </c>
    </row>
    <row r="63">
      <c r="A63" s="12" t="n">
        <v>2013</v>
      </c>
      <c r="B63" s="15" t="n">
        <v>41309</v>
      </c>
      <c r="C63" s="12" t="inlineStr">
        <is>
          <t>01:13</t>
        </is>
      </c>
      <c r="D63" s="12" t="inlineStr">
        <is>
          <t>暦要項</t>
        </is>
      </c>
      <c r="E63" s="7">
        <f>B63-DATE(A63,1,1)</f>
        <v/>
      </c>
      <c r="F63" s="6">
        <f>MID("子丑寅卯辰巳午未申酉戌亥",MOD(A63-4,12)+1,1)</f>
        <v/>
      </c>
      <c r="G63" s="6">
        <f>MID("子丑寅卯辰巳午未申酉戌亥",MOD(A63-5,12)+1,1)</f>
        <v/>
      </c>
    </row>
    <row r="64">
      <c r="A64" s="12" t="n">
        <v>2014</v>
      </c>
      <c r="B64" s="15" t="n">
        <v>41674</v>
      </c>
      <c r="C64" s="12" t="inlineStr">
        <is>
          <t>07:03</t>
        </is>
      </c>
      <c r="D64" s="12" t="inlineStr">
        <is>
          <t>暦要項</t>
        </is>
      </c>
      <c r="E64" s="7">
        <f>B64-DATE(A64,1,1)</f>
        <v/>
      </c>
      <c r="F64" s="6">
        <f>MID("子丑寅卯辰巳午未申酉戌亥",MOD(A64-4,12)+1,1)</f>
        <v/>
      </c>
      <c r="G64" s="6">
        <f>MID("子丑寅卯辰巳午未申酉戌亥",MOD(A64-5,12)+1,1)</f>
        <v/>
      </c>
    </row>
    <row r="65">
      <c r="A65" s="12" t="n">
        <v>2015</v>
      </c>
      <c r="B65" s="15" t="n">
        <v>42039</v>
      </c>
      <c r="C65" s="12" t="inlineStr">
        <is>
          <t>12:58</t>
        </is>
      </c>
      <c r="D65" s="12" t="inlineStr">
        <is>
          <t>暦要項</t>
        </is>
      </c>
      <c r="E65" s="7">
        <f>B65-DATE(A65,1,1)</f>
        <v/>
      </c>
      <c r="F65" s="6">
        <f>MID("子丑寅卯辰巳午未申酉戌亥",MOD(A65-4,12)+1,1)</f>
        <v/>
      </c>
      <c r="G65" s="6">
        <f>MID("子丑寅卯辰巳午未申酉戌亥",MOD(A65-5,12)+1,1)</f>
        <v/>
      </c>
    </row>
    <row r="66">
      <c r="A66" s="12" t="n">
        <v>2016</v>
      </c>
      <c r="B66" s="15" t="n">
        <v>42404</v>
      </c>
      <c r="C66" s="12" t="inlineStr">
        <is>
          <t>18:46</t>
        </is>
      </c>
      <c r="D66" s="12" t="inlineStr">
        <is>
          <t>暦要項</t>
        </is>
      </c>
      <c r="E66" s="7">
        <f>B66-DATE(A66,1,1)</f>
        <v/>
      </c>
      <c r="F66" s="6">
        <f>MID("子丑寅卯辰巳午未申酉戌亥",MOD(A66-4,12)+1,1)</f>
        <v/>
      </c>
      <c r="G66" s="6">
        <f>MID("子丑寅卯辰巳午未申酉戌亥",MOD(A66-5,12)+1,1)</f>
        <v/>
      </c>
    </row>
    <row r="67">
      <c r="A67" s="12" t="n">
        <v>2017</v>
      </c>
      <c r="B67" s="15" t="n">
        <v>42770</v>
      </c>
      <c r="C67" s="12" t="inlineStr">
        <is>
          <t>00:34</t>
        </is>
      </c>
      <c r="D67" s="12" t="inlineStr">
        <is>
          <t>暦要項</t>
        </is>
      </c>
      <c r="E67" s="7">
        <f>B67-DATE(A67,1,1)</f>
        <v/>
      </c>
      <c r="F67" s="6">
        <f>MID("子丑寅卯辰巳午未申酉戌亥",MOD(A67-4,12)+1,1)</f>
        <v/>
      </c>
      <c r="G67" s="6">
        <f>MID("子丑寅卯辰巳午未申酉戌亥",MOD(A67-5,12)+1,1)</f>
        <v/>
      </c>
    </row>
    <row r="68">
      <c r="A68" s="12" t="n">
        <v>2018</v>
      </c>
      <c r="B68" s="15" t="n">
        <v>43135</v>
      </c>
      <c r="C68" s="12" t="inlineStr">
        <is>
          <t>06:28</t>
        </is>
      </c>
      <c r="D68" s="12" t="inlineStr">
        <is>
          <t>暦要項</t>
        </is>
      </c>
      <c r="E68" s="7">
        <f>B68-DATE(A68,1,1)</f>
        <v/>
      </c>
      <c r="F68" s="6">
        <f>MID("子丑寅卯辰巳午未申酉戌亥",MOD(A68-4,12)+1,1)</f>
        <v/>
      </c>
      <c r="G68" s="6">
        <f>MID("子丑寅卯辰巳午未申酉戌亥",MOD(A68-5,12)+1,1)</f>
        <v/>
      </c>
    </row>
    <row r="69">
      <c r="A69" s="12" t="n">
        <v>2019</v>
      </c>
      <c r="B69" s="15" t="n">
        <v>43500</v>
      </c>
      <c r="C69" s="12" t="inlineStr">
        <is>
          <t>12:14</t>
        </is>
      </c>
      <c r="D69" s="12" t="inlineStr">
        <is>
          <t>暦要項</t>
        </is>
      </c>
      <c r="E69" s="7">
        <f>B69-DATE(A69,1,1)</f>
        <v/>
      </c>
      <c r="F69" s="6">
        <f>MID("子丑寅卯辰巳午未申酉戌亥",MOD(A69-4,12)+1,1)</f>
        <v/>
      </c>
      <c r="G69" s="6">
        <f>MID("子丑寅卯辰巳午未申酉戌亥",MOD(A69-5,12)+1,1)</f>
        <v/>
      </c>
    </row>
    <row r="70">
      <c r="A70" s="12" t="n">
        <v>2020</v>
      </c>
      <c r="B70" s="15" t="n">
        <v>43865</v>
      </c>
      <c r="C70" s="12" t="inlineStr">
        <is>
          <t>18:03</t>
        </is>
      </c>
      <c r="D70" s="12" t="inlineStr">
        <is>
          <t>暦要項</t>
        </is>
      </c>
      <c r="E70" s="7">
        <f>B70-DATE(A70,1,1)</f>
        <v/>
      </c>
      <c r="F70" s="6">
        <f>MID("子丑寅卯辰巳午未申酉戌亥",MOD(A70-4,12)+1,1)</f>
        <v/>
      </c>
      <c r="G70" s="6">
        <f>MID("子丑寅卯辰巳午未申酉戌亥",MOD(A70-5,12)+1,1)</f>
        <v/>
      </c>
    </row>
    <row r="71">
      <c r="A71" s="12" t="n">
        <v>2021</v>
      </c>
      <c r="B71" s="15" t="n">
        <v>44230</v>
      </c>
      <c r="C71" s="12" t="inlineStr">
        <is>
          <t>23:59</t>
        </is>
      </c>
      <c r="D71" s="12" t="inlineStr">
        <is>
          <t>暦要項</t>
        </is>
      </c>
      <c r="E71" s="7">
        <f>B71-DATE(A71,1,1)</f>
        <v/>
      </c>
      <c r="F71" s="6">
        <f>MID("子丑寅卯辰巳午未申酉戌亥",MOD(A71-4,12)+1,1)</f>
        <v/>
      </c>
      <c r="G71" s="6">
        <f>MID("子丑寅卯辰巳午未申酉戌亥",MOD(A71-5,12)+1,1)</f>
        <v/>
      </c>
    </row>
    <row r="72">
      <c r="A72" s="12" t="n">
        <v>2022</v>
      </c>
      <c r="B72" s="15" t="n">
        <v>44596</v>
      </c>
      <c r="C72" s="12" t="inlineStr">
        <is>
          <t>05:51</t>
        </is>
      </c>
      <c r="D72" s="12" t="inlineStr">
        <is>
          <t>暦要項</t>
        </is>
      </c>
      <c r="E72" s="7">
        <f>B72-DATE(A72,1,1)</f>
        <v/>
      </c>
      <c r="F72" s="6">
        <f>MID("子丑寅卯辰巳午未申酉戌亥",MOD(A72-4,12)+1,1)</f>
        <v/>
      </c>
      <c r="G72" s="6">
        <f>MID("子丑寅卯辰巳午未申酉戌亥",MOD(A72-5,12)+1,1)</f>
        <v/>
      </c>
    </row>
    <row r="73">
      <c r="A73" s="12" t="n">
        <v>2023</v>
      </c>
      <c r="B73" s="15" t="n">
        <v>44961</v>
      </c>
      <c r="C73" s="12" t="inlineStr">
        <is>
          <t>11:43</t>
        </is>
      </c>
      <c r="D73" s="12" t="inlineStr">
        <is>
          <t>暦要項</t>
        </is>
      </c>
      <c r="E73" s="7">
        <f>B73-DATE(A73,1,1)</f>
        <v/>
      </c>
      <c r="F73" s="6">
        <f>MID("子丑寅卯辰巳午未申酉戌亥",MOD(A73-4,12)+1,1)</f>
        <v/>
      </c>
      <c r="G73" s="6">
        <f>MID("子丑寅卯辰巳午未申酉戌亥",MOD(A73-5,12)+1,1)</f>
        <v/>
      </c>
    </row>
    <row r="74">
      <c r="A74" s="12" t="n">
        <v>2024</v>
      </c>
      <c r="B74" s="15" t="n">
        <v>45326</v>
      </c>
      <c r="C74" s="12" t="inlineStr">
        <is>
          <t>17:27</t>
        </is>
      </c>
      <c r="D74" s="12" t="inlineStr">
        <is>
          <t>暦要項</t>
        </is>
      </c>
      <c r="E74" s="7">
        <f>B74-DATE(A74,1,1)</f>
        <v/>
      </c>
      <c r="F74" s="6">
        <f>MID("子丑寅卯辰巳午未申酉戌亥",MOD(A74-4,12)+1,1)</f>
        <v/>
      </c>
      <c r="G74" s="6">
        <f>MID("子丑寅卯辰巳午未申酉戌亥",MOD(A74-5,12)+1,1)</f>
        <v/>
      </c>
    </row>
    <row r="75">
      <c r="A75" s="12" t="n">
        <v>2025</v>
      </c>
      <c r="B75" s="15" t="n">
        <v>45691</v>
      </c>
      <c r="C75" s="12" t="inlineStr">
        <is>
          <t>23:10</t>
        </is>
      </c>
      <c r="D75" s="12" t="inlineStr">
        <is>
          <t>暦要項</t>
        </is>
      </c>
      <c r="E75" s="7">
        <f>B75-DATE(A75,1,1)</f>
        <v/>
      </c>
      <c r="F75" s="6">
        <f>MID("子丑寅卯辰巳午未申酉戌亥",MOD(A75-4,12)+1,1)</f>
        <v/>
      </c>
      <c r="G75" s="6">
        <f>MID("子丑寅卯辰巳午未申酉戌亥",MOD(A75-5,12)+1,1)</f>
        <v/>
      </c>
    </row>
    <row r="76">
      <c r="A76" s="12" t="n">
        <v>2026</v>
      </c>
      <c r="B76" s="15" t="n">
        <v>46057</v>
      </c>
      <c r="C76" s="12" t="inlineStr">
        <is>
          <t>05:02</t>
        </is>
      </c>
      <c r="D76" s="12" t="inlineStr">
        <is>
          <t>暦要項</t>
        </is>
      </c>
      <c r="E76" s="7">
        <f>B76-DATE(A76,1,1)</f>
        <v/>
      </c>
      <c r="F76" s="6">
        <f>MID("子丑寅卯辰巳午未申酉戌亥",MOD(A76-4,12)+1,1)</f>
        <v/>
      </c>
      <c r="G76" s="6">
        <f>MID("子丑寅卯辰巳午未申酉戌亥",MOD(A76-5,12)+1,1)</f>
        <v/>
      </c>
    </row>
    <row r="77">
      <c r="A77" s="12" t="n">
        <v>2027</v>
      </c>
      <c r="B77" s="15" t="n">
        <v>46422</v>
      </c>
      <c r="C77" s="12" t="inlineStr">
        <is>
          <t>10:46</t>
        </is>
      </c>
      <c r="D77" s="12" t="inlineStr">
        <is>
          <t>暦要項</t>
        </is>
      </c>
      <c r="E77" s="7">
        <f>B77-DATE(A77,1,1)</f>
        <v/>
      </c>
      <c r="F77" s="6">
        <f>MID("子丑寅卯辰巳午未申酉戌亥",MOD(A77-4,12)+1,1)</f>
        <v/>
      </c>
      <c r="G77" s="6">
        <f>MID("子丑寅卯辰巳午未申酉戌亥",MOD(A77-5,12)+1,1)</f>
        <v/>
      </c>
    </row>
    <row r="78">
      <c r="A78" s="12" t="n">
        <v>2028</v>
      </c>
      <c r="B78" s="15" t="n">
        <v>46787</v>
      </c>
      <c r="C78" s="12" t="inlineStr">
        <is>
          <t>-</t>
        </is>
      </c>
      <c r="D78" s="12" t="inlineStr">
        <is>
          <t>計算</t>
        </is>
      </c>
      <c r="E78" s="7">
        <f>B78-DATE(A78,1,1)</f>
        <v/>
      </c>
      <c r="F78" s="6">
        <f>MID("子丑寅卯辰巳午未申酉戌亥",MOD(A78-4,12)+1,1)</f>
        <v/>
      </c>
      <c r="G78" s="6">
        <f>MID("子丑寅卯辰巳午未申酉戌亥",MOD(A78-5,12)+1,1)</f>
        <v/>
      </c>
    </row>
    <row r="79">
      <c r="A79" s="12" t="n">
        <v>2029</v>
      </c>
      <c r="B79" s="15" t="n">
        <v>47152</v>
      </c>
      <c r="C79" s="12" t="inlineStr">
        <is>
          <t>-</t>
        </is>
      </c>
      <c r="D79" s="12" t="inlineStr">
        <is>
          <t>計算</t>
        </is>
      </c>
      <c r="E79" s="7">
        <f>B79-DATE(A79,1,1)</f>
        <v/>
      </c>
      <c r="F79" s="6">
        <f>MID("子丑寅卯辰巳午未申酉戌亥",MOD(A79-4,12)+1,1)</f>
        <v/>
      </c>
      <c r="G79" s="6">
        <f>MID("子丑寅卯辰巳午未申酉戌亥",MOD(A79-5,12)+1,1)</f>
        <v/>
      </c>
    </row>
    <row r="80">
      <c r="A80" s="12" t="n">
        <v>2030</v>
      </c>
      <c r="B80" s="15" t="n">
        <v>47518</v>
      </c>
      <c r="C80" s="12" t="inlineStr">
        <is>
          <t>-</t>
        </is>
      </c>
      <c r="D80" s="12" t="inlineStr">
        <is>
          <t>計算</t>
        </is>
      </c>
      <c r="E80" s="7">
        <f>B80-DATE(A80,1,1)</f>
        <v/>
      </c>
      <c r="F80" s="6">
        <f>MID("子丑寅卯辰巳午未申酉戌亥",MOD(A80-4,12)+1,1)</f>
        <v/>
      </c>
      <c r="G80" s="6">
        <f>MID("子丑寅卯辰巳午未申酉戌亥",MOD(A80-5,12)+1,1)</f>
        <v/>
      </c>
    </row>
    <row r="81">
      <c r="A81" s="12" t="n">
        <v>2031</v>
      </c>
      <c r="B81" s="15" t="n">
        <v>47883</v>
      </c>
      <c r="C81" s="12" t="inlineStr">
        <is>
          <t>-</t>
        </is>
      </c>
      <c r="D81" s="12" t="inlineStr">
        <is>
          <t>計算</t>
        </is>
      </c>
      <c r="E81" s="7">
        <f>B81-DATE(A81,1,1)</f>
        <v/>
      </c>
      <c r="F81" s="6">
        <f>MID("子丑寅卯辰巳午未申酉戌亥",MOD(A81-4,12)+1,1)</f>
        <v/>
      </c>
      <c r="G81" s="6">
        <f>MID("子丑寅卯辰巳午未申酉戌亥",MOD(A81-5,12)+1,1)</f>
        <v/>
      </c>
    </row>
    <row r="82">
      <c r="A82" s="12" t="n">
        <v>2032</v>
      </c>
      <c r="B82" s="15" t="n">
        <v>48248</v>
      </c>
      <c r="C82" s="12" t="inlineStr">
        <is>
          <t>-</t>
        </is>
      </c>
      <c r="D82" s="12" t="inlineStr">
        <is>
          <t>計算</t>
        </is>
      </c>
      <c r="E82" s="7">
        <f>B82-DATE(A82,1,1)</f>
        <v/>
      </c>
      <c r="F82" s="6">
        <f>MID("子丑寅卯辰巳午未申酉戌亥",MOD(A82-4,12)+1,1)</f>
        <v/>
      </c>
      <c r="G82" s="6">
        <f>MID("子丑寅卯辰巳午未申酉戌亥",MOD(A82-5,12)+1,1)</f>
        <v/>
      </c>
    </row>
    <row r="83">
      <c r="A83" s="12" t="n">
        <v>2033</v>
      </c>
      <c r="B83" s="15" t="n">
        <v>48613</v>
      </c>
      <c r="C83" s="12" t="inlineStr">
        <is>
          <t>-</t>
        </is>
      </c>
      <c r="D83" s="12" t="inlineStr">
        <is>
          <t>計算</t>
        </is>
      </c>
      <c r="E83" s="7">
        <f>B83-DATE(A83,1,1)</f>
        <v/>
      </c>
      <c r="F83" s="6">
        <f>MID("子丑寅卯辰巳午未申酉戌亥",MOD(A83-4,12)+1,1)</f>
        <v/>
      </c>
      <c r="G83" s="6">
        <f>MID("子丑寅卯辰巳午未申酉戌亥",MOD(A83-5,12)+1,1)</f>
        <v/>
      </c>
    </row>
    <row r="84">
      <c r="A84" s="12" t="n">
        <v>2034</v>
      </c>
      <c r="B84" s="15" t="n">
        <v>48979</v>
      </c>
      <c r="C84" s="12" t="inlineStr">
        <is>
          <t>-</t>
        </is>
      </c>
      <c r="D84" s="12" t="inlineStr">
        <is>
          <t>計算</t>
        </is>
      </c>
      <c r="E84" s="7">
        <f>B84-DATE(A84,1,1)</f>
        <v/>
      </c>
      <c r="F84" s="6">
        <f>MID("子丑寅卯辰巳午未申酉戌亥",MOD(A84-4,12)+1,1)</f>
        <v/>
      </c>
      <c r="G84" s="6">
        <f>MID("子丑寅卯辰巳午未申酉戌亥",MOD(A84-5,12)+1,1)</f>
        <v/>
      </c>
    </row>
    <row r="85">
      <c r="A85" s="12" t="n">
        <v>2035</v>
      </c>
      <c r="B85" s="15" t="n">
        <v>49344</v>
      </c>
      <c r="C85" s="12" t="inlineStr">
        <is>
          <t>-</t>
        </is>
      </c>
      <c r="D85" s="12" t="inlineStr">
        <is>
          <t>計算</t>
        </is>
      </c>
      <c r="E85" s="7">
        <f>B85-DATE(A85,1,1)</f>
        <v/>
      </c>
      <c r="F85" s="6">
        <f>MID("子丑寅卯辰巳午未申酉戌亥",MOD(A85-4,12)+1,1)</f>
        <v/>
      </c>
      <c r="G85" s="6">
        <f>MID("子丑寅卯辰巳午未申酉戌亥",MOD(A85-5,12)+1,1)</f>
        <v/>
      </c>
    </row>
    <row r="87">
      <c r="A87" s="2" t="inlineStr">
        <is>
          <t>立春が2月3日の年</t>
        </is>
      </c>
      <c r="E87">
        <f>SUMPRODUCT(--(DAY(B5:B85)=3))</f>
        <v/>
      </c>
    </row>
    <row r="88">
      <c r="A88" s="2" t="inlineStr">
        <is>
          <t>立春が2月5日の年</t>
        </is>
      </c>
      <c r="E88">
        <f>SUMPRODUCT(--(DAY(B5:B85)=5))</f>
        <v/>
      </c>
    </row>
  </sheetData>
  <conditionalFormatting sqref="B5:B85">
    <cfRule type="expression" priority="1" dxfId="0">
      <formula>DAY($B5)&lt;&gt;4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8" customWidth="1" min="3" max="3"/>
    <col width="34" customWidth="1" min="4" max="4"/>
  </cols>
  <sheetData>
    <row r="1">
      <c r="A1" s="1" t="inlineStr">
        <is>
          <t>六十干支の並びとよみ（国立天文台 暦計算室「六十干支」、https://eco.mtk.nao.ac.jp/koyomi/faq/60kansi.html）</t>
        </is>
      </c>
    </row>
    <row r="2">
      <c r="A2" t="inlineStr">
        <is>
          <t>1924年が甲子（西宮市「さあ、語ろう！阪神甲子園球場の歴史」）。年の干支は MOD(年-1924,60)+1 番目</t>
        </is>
      </c>
    </row>
    <row r="4">
      <c r="A4" s="5" t="inlineStr">
        <is>
          <t>番号</t>
        </is>
      </c>
      <c r="B4" s="5" t="inlineStr">
        <is>
          <t>干支</t>
        </is>
      </c>
      <c r="C4" s="5" t="inlineStr">
        <is>
          <t>よみ</t>
        </is>
      </c>
      <c r="D4" s="5" t="inlineStr">
        <is>
          <t>この干支の年（1900〜2100年）</t>
        </is>
      </c>
    </row>
    <row r="5">
      <c r="A5" s="12" t="n">
        <v>1</v>
      </c>
      <c r="B5" s="12" t="inlineStr">
        <is>
          <t>甲子</t>
        </is>
      </c>
      <c r="C5" s="12" t="inlineStr">
        <is>
          <t>きのえね</t>
        </is>
      </c>
      <c r="D5" s="12" t="inlineStr">
        <is>
          <t>1924、1984、2044</t>
        </is>
      </c>
    </row>
    <row r="6">
      <c r="A6" s="12" t="n">
        <v>2</v>
      </c>
      <c r="B6" s="12" t="inlineStr">
        <is>
          <t>乙丑</t>
        </is>
      </c>
      <c r="C6" s="12" t="inlineStr">
        <is>
          <t>きのとのうし</t>
        </is>
      </c>
      <c r="D6" s="12" t="inlineStr">
        <is>
          <t>1925、1985、2045</t>
        </is>
      </c>
    </row>
    <row r="7">
      <c r="A7" s="12" t="n">
        <v>3</v>
      </c>
      <c r="B7" s="12" t="inlineStr">
        <is>
          <t>丙寅</t>
        </is>
      </c>
      <c r="C7" s="12" t="inlineStr">
        <is>
          <t>ひのえとら</t>
        </is>
      </c>
      <c r="D7" s="12" t="inlineStr">
        <is>
          <t>1926、1986、2046</t>
        </is>
      </c>
    </row>
    <row r="8">
      <c r="A8" s="12" t="n">
        <v>4</v>
      </c>
      <c r="B8" s="12" t="inlineStr">
        <is>
          <t>丁卯</t>
        </is>
      </c>
      <c r="C8" s="12" t="inlineStr">
        <is>
          <t>ひのとのう</t>
        </is>
      </c>
      <c r="D8" s="12" t="inlineStr">
        <is>
          <t>1927、1987、2047</t>
        </is>
      </c>
    </row>
    <row r="9">
      <c r="A9" s="12" t="n">
        <v>5</v>
      </c>
      <c r="B9" s="12" t="inlineStr">
        <is>
          <t>戊辰</t>
        </is>
      </c>
      <c r="C9" s="12" t="inlineStr">
        <is>
          <t>つちのえたつ</t>
        </is>
      </c>
      <c r="D9" s="12" t="inlineStr">
        <is>
          <t>1928、1988、2048</t>
        </is>
      </c>
    </row>
    <row r="10">
      <c r="A10" s="12" t="n">
        <v>6</v>
      </c>
      <c r="B10" s="12" t="inlineStr">
        <is>
          <t>己巳</t>
        </is>
      </c>
      <c r="C10" s="12" t="inlineStr">
        <is>
          <t>つちのとのみ</t>
        </is>
      </c>
      <c r="D10" s="12" t="inlineStr">
        <is>
          <t>1929、1989、2049</t>
        </is>
      </c>
    </row>
    <row r="11">
      <c r="A11" s="12" t="n">
        <v>7</v>
      </c>
      <c r="B11" s="12" t="inlineStr">
        <is>
          <t>庚午</t>
        </is>
      </c>
      <c r="C11" s="12" t="inlineStr">
        <is>
          <t>かのえうま</t>
        </is>
      </c>
      <c r="D11" s="12" t="inlineStr">
        <is>
          <t>1930、1990、2050</t>
        </is>
      </c>
    </row>
    <row r="12">
      <c r="A12" s="12" t="n">
        <v>8</v>
      </c>
      <c r="B12" s="12" t="inlineStr">
        <is>
          <t>辛未</t>
        </is>
      </c>
      <c r="C12" s="12" t="inlineStr">
        <is>
          <t>かのとのひつじ</t>
        </is>
      </c>
      <c r="D12" s="12" t="inlineStr">
        <is>
          <t>1931、1991、2051</t>
        </is>
      </c>
    </row>
    <row r="13">
      <c r="A13" s="12" t="n">
        <v>9</v>
      </c>
      <c r="B13" s="12" t="inlineStr">
        <is>
          <t>壬申</t>
        </is>
      </c>
      <c r="C13" s="12" t="inlineStr">
        <is>
          <t>みずのえさる</t>
        </is>
      </c>
      <c r="D13" s="12" t="inlineStr">
        <is>
          <t>1932、1992、2052</t>
        </is>
      </c>
    </row>
    <row r="14">
      <c r="A14" s="12" t="n">
        <v>10</v>
      </c>
      <c r="B14" s="12" t="inlineStr">
        <is>
          <t>癸酉</t>
        </is>
      </c>
      <c r="C14" s="12" t="inlineStr">
        <is>
          <t>みずのとのとり</t>
        </is>
      </c>
      <c r="D14" s="12" t="inlineStr">
        <is>
          <t>1933、1993、2053</t>
        </is>
      </c>
    </row>
    <row r="15">
      <c r="A15" s="12" t="n">
        <v>11</v>
      </c>
      <c r="B15" s="12" t="inlineStr">
        <is>
          <t>甲戌</t>
        </is>
      </c>
      <c r="C15" s="12" t="inlineStr">
        <is>
          <t>きのえいぬ</t>
        </is>
      </c>
      <c r="D15" s="12" t="inlineStr">
        <is>
          <t>1934、1994、2054</t>
        </is>
      </c>
    </row>
    <row r="16">
      <c r="A16" s="12" t="n">
        <v>12</v>
      </c>
      <c r="B16" s="12" t="inlineStr">
        <is>
          <t>乙亥</t>
        </is>
      </c>
      <c r="C16" s="12" t="inlineStr">
        <is>
          <t>きのとのい</t>
        </is>
      </c>
      <c r="D16" s="12" t="inlineStr">
        <is>
          <t>1935、1995、2055</t>
        </is>
      </c>
    </row>
    <row r="17">
      <c r="A17" s="12" t="n">
        <v>13</v>
      </c>
      <c r="B17" s="12" t="inlineStr">
        <is>
          <t>丙子</t>
        </is>
      </c>
      <c r="C17" s="12" t="inlineStr">
        <is>
          <t>ひのえね</t>
        </is>
      </c>
      <c r="D17" s="12" t="inlineStr">
        <is>
          <t>1936、1996、2056</t>
        </is>
      </c>
    </row>
    <row r="18">
      <c r="A18" s="12" t="n">
        <v>14</v>
      </c>
      <c r="B18" s="12" t="inlineStr">
        <is>
          <t>丁丑</t>
        </is>
      </c>
      <c r="C18" s="12" t="inlineStr">
        <is>
          <t>ひのとのうし</t>
        </is>
      </c>
      <c r="D18" s="12" t="inlineStr">
        <is>
          <t>1937、1997、2057</t>
        </is>
      </c>
    </row>
    <row r="19">
      <c r="A19" s="12" t="n">
        <v>15</v>
      </c>
      <c r="B19" s="12" t="inlineStr">
        <is>
          <t>戊寅</t>
        </is>
      </c>
      <c r="C19" s="12" t="inlineStr">
        <is>
          <t>つちのえとら</t>
        </is>
      </c>
      <c r="D19" s="12" t="inlineStr">
        <is>
          <t>1938、1998、2058</t>
        </is>
      </c>
    </row>
    <row r="20">
      <c r="A20" s="12" t="n">
        <v>16</v>
      </c>
      <c r="B20" s="12" t="inlineStr">
        <is>
          <t>己卯</t>
        </is>
      </c>
      <c r="C20" s="12" t="inlineStr">
        <is>
          <t>つちのとのう</t>
        </is>
      </c>
      <c r="D20" s="12" t="inlineStr">
        <is>
          <t>1939、1999、2059</t>
        </is>
      </c>
    </row>
    <row r="21">
      <c r="A21" s="12" t="n">
        <v>17</v>
      </c>
      <c r="B21" s="12" t="inlineStr">
        <is>
          <t>庚辰</t>
        </is>
      </c>
      <c r="C21" s="12" t="inlineStr">
        <is>
          <t>かのえたつ</t>
        </is>
      </c>
      <c r="D21" s="12" t="inlineStr">
        <is>
          <t>1940、2000、2060</t>
        </is>
      </c>
    </row>
    <row r="22">
      <c r="A22" s="12" t="n">
        <v>18</v>
      </c>
      <c r="B22" s="12" t="inlineStr">
        <is>
          <t>辛巳</t>
        </is>
      </c>
      <c r="C22" s="12" t="inlineStr">
        <is>
          <t>かのとのみ</t>
        </is>
      </c>
      <c r="D22" s="12" t="inlineStr">
        <is>
          <t>1941、2001、2061</t>
        </is>
      </c>
    </row>
    <row r="23">
      <c r="A23" s="12" t="n">
        <v>19</v>
      </c>
      <c r="B23" s="12" t="inlineStr">
        <is>
          <t>壬午</t>
        </is>
      </c>
      <c r="C23" s="12" t="inlineStr">
        <is>
          <t>みずのえうま</t>
        </is>
      </c>
      <c r="D23" s="12" t="inlineStr">
        <is>
          <t>1942、2002、2062</t>
        </is>
      </c>
    </row>
    <row r="24">
      <c r="A24" s="12" t="n">
        <v>20</v>
      </c>
      <c r="B24" s="12" t="inlineStr">
        <is>
          <t>癸未</t>
        </is>
      </c>
      <c r="C24" s="12" t="inlineStr">
        <is>
          <t>みずのとのひつじ</t>
        </is>
      </c>
      <c r="D24" s="12" t="inlineStr">
        <is>
          <t>1943、2003、2063</t>
        </is>
      </c>
    </row>
    <row r="25">
      <c r="A25" s="12" t="n">
        <v>21</v>
      </c>
      <c r="B25" s="12" t="inlineStr">
        <is>
          <t>甲申</t>
        </is>
      </c>
      <c r="C25" s="12" t="inlineStr">
        <is>
          <t>きのえさる</t>
        </is>
      </c>
      <c r="D25" s="12" t="inlineStr">
        <is>
          <t>1944、2004、2064</t>
        </is>
      </c>
    </row>
    <row r="26">
      <c r="A26" s="12" t="n">
        <v>22</v>
      </c>
      <c r="B26" s="12" t="inlineStr">
        <is>
          <t>乙酉</t>
        </is>
      </c>
      <c r="C26" s="12" t="inlineStr">
        <is>
          <t>きのとのとり</t>
        </is>
      </c>
      <c r="D26" s="12" t="inlineStr">
        <is>
          <t>1945、2005、2065</t>
        </is>
      </c>
    </row>
    <row r="27">
      <c r="A27" s="12" t="n">
        <v>23</v>
      </c>
      <c r="B27" s="12" t="inlineStr">
        <is>
          <t>丙戌</t>
        </is>
      </c>
      <c r="C27" s="12" t="inlineStr">
        <is>
          <t>ひのえいぬ</t>
        </is>
      </c>
      <c r="D27" s="12" t="inlineStr">
        <is>
          <t>1946、2006、2066</t>
        </is>
      </c>
    </row>
    <row r="28">
      <c r="A28" s="12" t="n">
        <v>24</v>
      </c>
      <c r="B28" s="12" t="inlineStr">
        <is>
          <t>丁亥</t>
        </is>
      </c>
      <c r="C28" s="12" t="inlineStr">
        <is>
          <t>ひのとのい</t>
        </is>
      </c>
      <c r="D28" s="12" t="inlineStr">
        <is>
          <t>1947、2007、2067</t>
        </is>
      </c>
    </row>
    <row r="29">
      <c r="A29" s="12" t="n">
        <v>25</v>
      </c>
      <c r="B29" s="12" t="inlineStr">
        <is>
          <t>戊子</t>
        </is>
      </c>
      <c r="C29" s="12" t="inlineStr">
        <is>
          <t>つちのえね</t>
        </is>
      </c>
      <c r="D29" s="12" t="inlineStr">
        <is>
          <t>1948、2008、2068</t>
        </is>
      </c>
    </row>
    <row r="30">
      <c r="A30" s="12" t="n">
        <v>26</v>
      </c>
      <c r="B30" s="12" t="inlineStr">
        <is>
          <t>己丑</t>
        </is>
      </c>
      <c r="C30" s="12" t="inlineStr">
        <is>
          <t>つちのとのうし</t>
        </is>
      </c>
      <c r="D30" s="12" t="inlineStr">
        <is>
          <t>1949、2009、2069</t>
        </is>
      </c>
    </row>
    <row r="31">
      <c r="A31" s="12" t="n">
        <v>27</v>
      </c>
      <c r="B31" s="12" t="inlineStr">
        <is>
          <t>庚寅</t>
        </is>
      </c>
      <c r="C31" s="12" t="inlineStr">
        <is>
          <t>かのえとら</t>
        </is>
      </c>
      <c r="D31" s="12" t="inlineStr">
        <is>
          <t>1950、2010、2070</t>
        </is>
      </c>
    </row>
    <row r="32">
      <c r="A32" s="12" t="n">
        <v>28</v>
      </c>
      <c r="B32" s="12" t="inlineStr">
        <is>
          <t>辛卯</t>
        </is>
      </c>
      <c r="C32" s="12" t="inlineStr">
        <is>
          <t>かのとのう</t>
        </is>
      </c>
      <c r="D32" s="12" t="inlineStr">
        <is>
          <t>1951、2011、2071</t>
        </is>
      </c>
    </row>
    <row r="33">
      <c r="A33" s="12" t="n">
        <v>29</v>
      </c>
      <c r="B33" s="12" t="inlineStr">
        <is>
          <t>壬辰</t>
        </is>
      </c>
      <c r="C33" s="12" t="inlineStr">
        <is>
          <t>みずのえたつ</t>
        </is>
      </c>
      <c r="D33" s="12" t="inlineStr">
        <is>
          <t>1952、2012、2072</t>
        </is>
      </c>
    </row>
    <row r="34">
      <c r="A34" s="12" t="n">
        <v>30</v>
      </c>
      <c r="B34" s="12" t="inlineStr">
        <is>
          <t>癸巳</t>
        </is>
      </c>
      <c r="C34" s="12" t="inlineStr">
        <is>
          <t>みずのとのみ</t>
        </is>
      </c>
      <c r="D34" s="12" t="inlineStr">
        <is>
          <t>1953、2013、2073</t>
        </is>
      </c>
    </row>
    <row r="35">
      <c r="A35" s="12" t="n">
        <v>31</v>
      </c>
      <c r="B35" s="12" t="inlineStr">
        <is>
          <t>甲午</t>
        </is>
      </c>
      <c r="C35" s="12" t="inlineStr">
        <is>
          <t>きのえうま</t>
        </is>
      </c>
      <c r="D35" s="12" t="inlineStr">
        <is>
          <t>1954、2014、2074</t>
        </is>
      </c>
    </row>
    <row r="36">
      <c r="A36" s="12" t="n">
        <v>32</v>
      </c>
      <c r="B36" s="12" t="inlineStr">
        <is>
          <t>乙未</t>
        </is>
      </c>
      <c r="C36" s="12" t="inlineStr">
        <is>
          <t>きのとのひつじ</t>
        </is>
      </c>
      <c r="D36" s="12" t="inlineStr">
        <is>
          <t>1955、2015、2075</t>
        </is>
      </c>
    </row>
    <row r="37">
      <c r="A37" s="12" t="n">
        <v>33</v>
      </c>
      <c r="B37" s="12" t="inlineStr">
        <is>
          <t>丙申</t>
        </is>
      </c>
      <c r="C37" s="12" t="inlineStr">
        <is>
          <t>ひのえさる</t>
        </is>
      </c>
      <c r="D37" s="12" t="inlineStr">
        <is>
          <t>1956、2016、2076</t>
        </is>
      </c>
    </row>
    <row r="38">
      <c r="A38" s="12" t="n">
        <v>34</v>
      </c>
      <c r="B38" s="12" t="inlineStr">
        <is>
          <t>丁酉</t>
        </is>
      </c>
      <c r="C38" s="12" t="inlineStr">
        <is>
          <t>ひのとのとり</t>
        </is>
      </c>
      <c r="D38" s="12" t="inlineStr">
        <is>
          <t>1957、2017、2077</t>
        </is>
      </c>
    </row>
    <row r="39">
      <c r="A39" s="12" t="n">
        <v>35</v>
      </c>
      <c r="B39" s="12" t="inlineStr">
        <is>
          <t>戊戌</t>
        </is>
      </c>
      <c r="C39" s="12" t="inlineStr">
        <is>
          <t>つちのえいぬ</t>
        </is>
      </c>
      <c r="D39" s="12" t="inlineStr">
        <is>
          <t>1958、2018、2078</t>
        </is>
      </c>
    </row>
    <row r="40">
      <c r="A40" s="12" t="n">
        <v>36</v>
      </c>
      <c r="B40" s="12" t="inlineStr">
        <is>
          <t>己亥</t>
        </is>
      </c>
      <c r="C40" s="12" t="inlineStr">
        <is>
          <t>つちのとのい</t>
        </is>
      </c>
      <c r="D40" s="12" t="inlineStr">
        <is>
          <t>1959、2019、2079</t>
        </is>
      </c>
    </row>
    <row r="41">
      <c r="A41" s="12" t="n">
        <v>37</v>
      </c>
      <c r="B41" s="12" t="inlineStr">
        <is>
          <t>庚子</t>
        </is>
      </c>
      <c r="C41" s="12" t="inlineStr">
        <is>
          <t>かのえね</t>
        </is>
      </c>
      <c r="D41" s="12" t="inlineStr">
        <is>
          <t>1900、1960、2020、2080</t>
        </is>
      </c>
    </row>
    <row r="42">
      <c r="A42" s="12" t="n">
        <v>38</v>
      </c>
      <c r="B42" s="12" t="inlineStr">
        <is>
          <t>辛丑</t>
        </is>
      </c>
      <c r="C42" s="12" t="inlineStr">
        <is>
          <t>かのとのうし</t>
        </is>
      </c>
      <c r="D42" s="12" t="inlineStr">
        <is>
          <t>1901、1961、2021、2081</t>
        </is>
      </c>
    </row>
    <row r="43">
      <c r="A43" s="12" t="n">
        <v>39</v>
      </c>
      <c r="B43" s="12" t="inlineStr">
        <is>
          <t>壬寅</t>
        </is>
      </c>
      <c r="C43" s="12" t="inlineStr">
        <is>
          <t>みずのえとら</t>
        </is>
      </c>
      <c r="D43" s="12" t="inlineStr">
        <is>
          <t>1902、1962、2022、2082</t>
        </is>
      </c>
    </row>
    <row r="44">
      <c r="A44" s="12" t="n">
        <v>40</v>
      </c>
      <c r="B44" s="12" t="inlineStr">
        <is>
          <t>癸卯</t>
        </is>
      </c>
      <c r="C44" s="12" t="inlineStr">
        <is>
          <t>みずのとのう</t>
        </is>
      </c>
      <c r="D44" s="12" t="inlineStr">
        <is>
          <t>1903、1963、2023、2083</t>
        </is>
      </c>
    </row>
    <row r="45">
      <c r="A45" s="12" t="n">
        <v>41</v>
      </c>
      <c r="B45" s="12" t="inlineStr">
        <is>
          <t>甲辰</t>
        </is>
      </c>
      <c r="C45" s="12" t="inlineStr">
        <is>
          <t>きのえたつ</t>
        </is>
      </c>
      <c r="D45" s="12" t="inlineStr">
        <is>
          <t>1904、1964、2024、2084</t>
        </is>
      </c>
    </row>
    <row r="46">
      <c r="A46" s="12" t="n">
        <v>42</v>
      </c>
      <c r="B46" s="12" t="inlineStr">
        <is>
          <t>乙巳</t>
        </is>
      </c>
      <c r="C46" s="12" t="inlineStr">
        <is>
          <t>きのとのみ</t>
        </is>
      </c>
      <c r="D46" s="12" t="inlineStr">
        <is>
          <t>1905、1965、2025、2085</t>
        </is>
      </c>
    </row>
    <row r="47">
      <c r="A47" s="12" t="n">
        <v>43</v>
      </c>
      <c r="B47" s="12" t="inlineStr">
        <is>
          <t>丙午</t>
        </is>
      </c>
      <c r="C47" s="12" t="inlineStr">
        <is>
          <t>ひのえうま</t>
        </is>
      </c>
      <c r="D47" s="12" t="inlineStr">
        <is>
          <t>1906、1966、2026、2086</t>
        </is>
      </c>
    </row>
    <row r="48">
      <c r="A48" s="12" t="n">
        <v>44</v>
      </c>
      <c r="B48" s="12" t="inlineStr">
        <is>
          <t>丁未</t>
        </is>
      </c>
      <c r="C48" s="12" t="inlineStr">
        <is>
          <t>ひのとのひつじ</t>
        </is>
      </c>
      <c r="D48" s="12" t="inlineStr">
        <is>
          <t>1907、1967、2027、2087</t>
        </is>
      </c>
    </row>
    <row r="49">
      <c r="A49" s="12" t="n">
        <v>45</v>
      </c>
      <c r="B49" s="12" t="inlineStr">
        <is>
          <t>戊申</t>
        </is>
      </c>
      <c r="C49" s="12" t="inlineStr">
        <is>
          <t>つちのえさる</t>
        </is>
      </c>
      <c r="D49" s="12" t="inlineStr">
        <is>
          <t>1908、1968、2028、2088</t>
        </is>
      </c>
    </row>
    <row r="50">
      <c r="A50" s="12" t="n">
        <v>46</v>
      </c>
      <c r="B50" s="12" t="inlineStr">
        <is>
          <t>己酉</t>
        </is>
      </c>
      <c r="C50" s="12" t="inlineStr">
        <is>
          <t>つちのとのとり</t>
        </is>
      </c>
      <c r="D50" s="12" t="inlineStr">
        <is>
          <t>1909、1969、2029、2089</t>
        </is>
      </c>
    </row>
    <row r="51">
      <c r="A51" s="12" t="n">
        <v>47</v>
      </c>
      <c r="B51" s="12" t="inlineStr">
        <is>
          <t>庚戌</t>
        </is>
      </c>
      <c r="C51" s="12" t="inlineStr">
        <is>
          <t>かのえいぬ</t>
        </is>
      </c>
      <c r="D51" s="12" t="inlineStr">
        <is>
          <t>1910、1970、2030、2090</t>
        </is>
      </c>
    </row>
    <row r="52">
      <c r="A52" s="12" t="n">
        <v>48</v>
      </c>
      <c r="B52" s="12" t="inlineStr">
        <is>
          <t>辛亥</t>
        </is>
      </c>
      <c r="C52" s="12" t="inlineStr">
        <is>
          <t>かのとのい</t>
        </is>
      </c>
      <c r="D52" s="12" t="inlineStr">
        <is>
          <t>1911、1971、2031、2091</t>
        </is>
      </c>
    </row>
    <row r="53">
      <c r="A53" s="12" t="n">
        <v>49</v>
      </c>
      <c r="B53" s="12" t="inlineStr">
        <is>
          <t>壬子</t>
        </is>
      </c>
      <c r="C53" s="12" t="inlineStr">
        <is>
          <t>みずのえね</t>
        </is>
      </c>
      <c r="D53" s="12" t="inlineStr">
        <is>
          <t>1912、1972、2032、2092</t>
        </is>
      </c>
    </row>
    <row r="54">
      <c r="A54" s="12" t="n">
        <v>50</v>
      </c>
      <c r="B54" s="12" t="inlineStr">
        <is>
          <t>癸丑</t>
        </is>
      </c>
      <c r="C54" s="12" t="inlineStr">
        <is>
          <t>みずのとのうし</t>
        </is>
      </c>
      <c r="D54" s="12" t="inlineStr">
        <is>
          <t>1913、1973、2033、2093</t>
        </is>
      </c>
    </row>
    <row r="55">
      <c r="A55" s="12" t="n">
        <v>51</v>
      </c>
      <c r="B55" s="12" t="inlineStr">
        <is>
          <t>甲寅</t>
        </is>
      </c>
      <c r="C55" s="12" t="inlineStr">
        <is>
          <t>きのえとら</t>
        </is>
      </c>
      <c r="D55" s="12" t="inlineStr">
        <is>
          <t>1914、1974、2034、2094</t>
        </is>
      </c>
    </row>
    <row r="56">
      <c r="A56" s="12" t="n">
        <v>52</v>
      </c>
      <c r="B56" s="12" t="inlineStr">
        <is>
          <t>乙卯</t>
        </is>
      </c>
      <c r="C56" s="12" t="inlineStr">
        <is>
          <t>きのとのう</t>
        </is>
      </c>
      <c r="D56" s="12" t="inlineStr">
        <is>
          <t>1915、1975、2035、2095</t>
        </is>
      </c>
    </row>
    <row r="57">
      <c r="A57" s="12" t="n">
        <v>53</v>
      </c>
      <c r="B57" s="12" t="inlineStr">
        <is>
          <t>丙辰</t>
        </is>
      </c>
      <c r="C57" s="12" t="inlineStr">
        <is>
          <t>ひのえたつ</t>
        </is>
      </c>
      <c r="D57" s="12" t="inlineStr">
        <is>
          <t>1916、1976、2036、2096</t>
        </is>
      </c>
    </row>
    <row r="58">
      <c r="A58" s="12" t="n">
        <v>54</v>
      </c>
      <c r="B58" s="12" t="inlineStr">
        <is>
          <t>丁巳</t>
        </is>
      </c>
      <c r="C58" s="12" t="inlineStr">
        <is>
          <t>ひのとのみ</t>
        </is>
      </c>
      <c r="D58" s="12" t="inlineStr">
        <is>
          <t>1917、1977、2037、2097</t>
        </is>
      </c>
    </row>
    <row r="59">
      <c r="A59" s="12" t="n">
        <v>55</v>
      </c>
      <c r="B59" s="12" t="inlineStr">
        <is>
          <t>戊午</t>
        </is>
      </c>
      <c r="C59" s="12" t="inlineStr">
        <is>
          <t>つちのえうま</t>
        </is>
      </c>
      <c r="D59" s="12" t="inlineStr">
        <is>
          <t>1918、1978、2038、2098</t>
        </is>
      </c>
    </row>
    <row r="60">
      <c r="A60" s="12" t="n">
        <v>56</v>
      </c>
      <c r="B60" s="12" t="inlineStr">
        <is>
          <t>己未</t>
        </is>
      </c>
      <c r="C60" s="12" t="inlineStr">
        <is>
          <t>つちのとのひつじ</t>
        </is>
      </c>
      <c r="D60" s="12" t="inlineStr">
        <is>
          <t>1919、1979、2039、2099</t>
        </is>
      </c>
    </row>
    <row r="61">
      <c r="A61" s="12" t="n">
        <v>57</v>
      </c>
      <c r="B61" s="12" t="inlineStr">
        <is>
          <t>庚申</t>
        </is>
      </c>
      <c r="C61" s="12" t="inlineStr">
        <is>
          <t>かのえさる</t>
        </is>
      </c>
      <c r="D61" s="12" t="inlineStr">
        <is>
          <t>1920、1980、2040、2100</t>
        </is>
      </c>
    </row>
    <row r="62">
      <c r="A62" s="12" t="n">
        <v>58</v>
      </c>
      <c r="B62" s="12" t="inlineStr">
        <is>
          <t>辛酉</t>
        </is>
      </c>
      <c r="C62" s="12" t="inlineStr">
        <is>
          <t>かのとのとり</t>
        </is>
      </c>
      <c r="D62" s="12" t="inlineStr">
        <is>
          <t>1921、1981、2041</t>
        </is>
      </c>
    </row>
    <row r="63">
      <c r="A63" s="12" t="n">
        <v>59</v>
      </c>
      <c r="B63" s="12" t="inlineStr">
        <is>
          <t>壬戌</t>
        </is>
      </c>
      <c r="C63" s="12" t="inlineStr">
        <is>
          <t>みずのえいぬ</t>
        </is>
      </c>
      <c r="D63" s="12" t="inlineStr">
        <is>
          <t>1922、1982、2042</t>
        </is>
      </c>
    </row>
    <row r="64">
      <c r="A64" s="12" t="n">
        <v>60</v>
      </c>
      <c r="B64" s="12" t="inlineStr">
        <is>
          <t>癸亥</t>
        </is>
      </c>
      <c r="C64" s="12" t="inlineStr">
        <is>
          <t>みずのとのい</t>
        </is>
      </c>
      <c r="D64" s="12" t="inlineStr">
        <is>
          <t>1923、1983、2043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1 1_干支を出す のA列に、年（2027のような数字）か生年月日を入れる。見本の112行は消してよい。</t>
        </is>
      </c>
    </row>
    <row r="4">
      <c r="A4" t="inlineStr">
        <is>
          <t>2 B2で年の境目を選ぶ。年賀状や年男・年女を数えるなら1月1日。立春から数えるなら立春。</t>
        </is>
      </c>
    </row>
    <row r="5">
      <c r="A5" t="inlineStr">
        <is>
          <t>3 立春を選ぶと、1月1日から立春の前日までに生まれた人は前の年の干支になる。橙の行がその人。</t>
        </is>
      </c>
    </row>
    <row r="6">
      <c r="A6" t="inlineStr">
        <is>
          <t>4 B3の年に、年男・年女になる人に印がつく。右の集計に人数が出る。</t>
        </is>
      </c>
    </row>
    <row r="7">
      <c r="A7" t="inlineStr"/>
    </row>
    <row r="8">
      <c r="A8" t="inlineStr">
        <is>
          <t>10000未満の数は年として読む。1927年5月18日より前の日付は、Excelの中では10000未満の数なので年として読んでしまう。その日付は年の数字で入れる。</t>
        </is>
      </c>
    </row>
    <row r="9">
      <c r="A9" t="inlineStr">
        <is>
          <t>「2027年」や「令和9年」のように文字で入れた行は、B列が赤になる。数字だけを入れる。</t>
        </is>
      </c>
    </row>
    <row r="10">
      <c r="A10" t="inlineStr">
        <is>
          <t>立春の日付は 3_立春 の表（1955〜2035年）から引く。表にない年は「立春が表にない年」と出る。行を足せば使える。</t>
        </is>
      </c>
    </row>
    <row r="11">
      <c r="A11" t="inlineStr">
        <is>
          <t>立春の時刻は見ていない。立春の日に生まれた人は、時刻にかかわらず新しい年の干支にしている。</t>
        </is>
      </c>
    </row>
    <row r="12">
      <c r="A12" t="inlineStr"/>
    </row>
    <row r="13">
      <c r="A13" t="inlineStr">
        <is>
          <t>2_書き方を比べる は、記事に書いた16通りの式を1900〜2100年に当てて数えたシート。E列の色は2027年の結果が合うか。</t>
        </is>
      </c>
    </row>
    <row r="14">
      <c r="A14" t="inlineStr">
        <is>
          <t>4_六十干支 は、正解に使った六十干支の並びとよみ。</t>
        </is>
      </c>
    </row>
    <row r="15">
      <c r="A15" t="inlineStr"/>
    </row>
    <row r="16">
      <c r="A16" t="inlineStr">
        <is>
          <t>Microsoft 365のExcel（バージョン16）、Windows 11で確認、2026年10月6日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2026-10-06T10:15:34Z</dcterms:created>
  <dcterms:modified xmlns:dcterms="http://purl.org/dc/terms/" xmlns:xsi="http://www.w3.org/2001/XMLSchema-instance" xsi:type="dcterms:W3CDTF">2026-10-06T10:15:34Z</dcterms:modified>
</cp:coreProperties>
</file>