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品目" sheetId="1" state="visible" r:id="rId1"/>
    <sheet xmlns:r="http://schemas.openxmlformats.org/officeDocument/2006/relationships" name="出庫実績" sheetId="2" state="visible" r:id="rId2"/>
    <sheet xmlns:r="http://schemas.openxmlformats.org/officeDocument/2006/relationships" name="設定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2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5" customWidth="1" min="11" max="11"/>
  </cols>
  <sheetData>
    <row r="1">
      <c r="A1" s="1" t="inlineStr">
        <is>
          <t>発注点の計算表</t>
        </is>
      </c>
      <c r="F1" t="inlineStr">
        <is>
          <t>黄色の列だけ入力。右側は式が入っている</t>
        </is>
      </c>
    </row>
    <row r="2">
      <c r="A2" s="2" t="inlineStr">
        <is>
          <t>品番</t>
        </is>
      </c>
      <c r="B2" s="2" t="inlineStr">
        <is>
          <t>品名</t>
        </is>
      </c>
      <c r="C2" s="2" t="inlineStr">
        <is>
          <t>調達期間(日)</t>
        </is>
      </c>
      <c r="D2" s="2" t="inlineStr">
        <is>
          <t>発注ロット</t>
        </is>
      </c>
      <c r="E2" s="2" t="inlineStr">
        <is>
          <t>仕入単価</t>
        </is>
      </c>
      <c r="F2" s="2" t="inlineStr">
        <is>
          <t>平均出庫</t>
        </is>
      </c>
      <c r="G2" s="2" t="inlineStr">
        <is>
          <t>標準偏差</t>
        </is>
      </c>
      <c r="H2" s="2" t="inlineStr">
        <is>
          <t>安全在庫</t>
        </is>
      </c>
      <c r="I2" s="2" t="inlineStr">
        <is>
          <t>発注点</t>
        </is>
      </c>
      <c r="J2" s="2" t="inlineStr">
        <is>
          <t>発注量</t>
        </is>
      </c>
      <c r="K2" s="2" t="inlineStr">
        <is>
          <t>発注点の在庫金額</t>
        </is>
      </c>
    </row>
    <row r="3">
      <c r="A3" s="3" t="inlineStr">
        <is>
          <t>A1001</t>
        </is>
      </c>
      <c r="B3" s="3" t="inlineStr">
        <is>
          <t>部品ケース</t>
        </is>
      </c>
      <c r="C3" s="3" t="n">
        <v>5</v>
      </c>
      <c r="D3" s="3" t="n">
        <v>10</v>
      </c>
      <c r="E3" s="3" t="n">
        <v>980</v>
      </c>
      <c r="F3" s="4">
        <f>IF($A3="","",IFERROR(ROUND(AVERAGE(出庫実績!$B3:$BI3),2),""))</f>
        <v/>
      </c>
      <c r="G3" s="4">
        <f>IF($A3="","",IFERROR(ROUND(STDEV(出庫実績!$B3:$BI3),2),""))</f>
        <v/>
      </c>
      <c r="H3" s="4">
        <f>IF($F3="","",ROUNDUP(設定!$B$3*$G3*SQRT($C3),0))</f>
        <v/>
      </c>
      <c r="I3" s="4">
        <f>IF($F3="","",ROUNDUP($F3*$C3+$H3,0))</f>
        <v/>
      </c>
      <c r="J3" s="4">
        <f>IF($F3="","",CEILING($F3*設定!$B$4,MAX($D3,1)))</f>
        <v/>
      </c>
      <c r="K3" s="5">
        <f>IF($I3="","",$I3*$E3)</f>
        <v/>
      </c>
    </row>
    <row r="4">
      <c r="A4" s="3" t="inlineStr">
        <is>
          <t>A1002</t>
        </is>
      </c>
      <c r="B4" s="3" t="inlineStr">
        <is>
          <t>ラベル</t>
        </is>
      </c>
      <c r="C4" s="3" t="n">
        <v>3</v>
      </c>
      <c r="D4" s="3" t="n">
        <v>50</v>
      </c>
      <c r="E4" s="3" t="n">
        <v>180</v>
      </c>
      <c r="F4" s="4">
        <f>IF($A4="","",IFERROR(ROUND(AVERAGE(出庫実績!$B4:$BI4),2),""))</f>
        <v/>
      </c>
      <c r="G4" s="4">
        <f>IF($A4="","",IFERROR(ROUND(STDEV(出庫実績!$B4:$BI4),2),""))</f>
        <v/>
      </c>
      <c r="H4" s="4">
        <f>IF($F4="","",ROUNDUP(設定!$B$3*$G4*SQRT($C4),0))</f>
        <v/>
      </c>
      <c r="I4" s="4">
        <f>IF($F4="","",ROUNDUP($F4*$C4+$H4,0))</f>
        <v/>
      </c>
      <c r="J4" s="4">
        <f>IF($F4="","",CEILING($F4*設定!$B$4,MAX($D4,1)))</f>
        <v/>
      </c>
      <c r="K4" s="5">
        <f>IF($I4="","",$I4*$E4)</f>
        <v/>
      </c>
    </row>
    <row r="5">
      <c r="A5" s="3" t="inlineStr">
        <is>
          <t>A1003</t>
        </is>
      </c>
      <c r="B5" s="3" t="inlineStr">
        <is>
          <t>梱包箱</t>
        </is>
      </c>
      <c r="C5" s="3" t="n">
        <v>7</v>
      </c>
      <c r="D5" s="3" t="n">
        <v>20</v>
      </c>
      <c r="E5" s="3" t="n">
        <v>450</v>
      </c>
      <c r="F5" s="4">
        <f>IF($A5="","",IFERROR(ROUND(AVERAGE(出庫実績!$B5:$BI5),2),""))</f>
        <v/>
      </c>
      <c r="G5" s="4">
        <f>IF($A5="","",IFERROR(ROUND(STDEV(出庫実績!$B5:$BI5),2),""))</f>
        <v/>
      </c>
      <c r="H5" s="4">
        <f>IF($F5="","",ROUNDUP(設定!$B$3*$G5*SQRT($C5),0))</f>
        <v/>
      </c>
      <c r="I5" s="4">
        <f>IF($F5="","",ROUNDUP($F5*$C5+$H5,0))</f>
        <v/>
      </c>
      <c r="J5" s="4">
        <f>IF($F5="","",CEILING($F5*設定!$B$4,MAX($D5,1)))</f>
        <v/>
      </c>
      <c r="K5" s="5">
        <f>IF($I5="","",$I5*$E5)</f>
        <v/>
      </c>
    </row>
    <row r="6">
      <c r="A6" s="3" t="inlineStr">
        <is>
          <t>A1004</t>
        </is>
      </c>
      <c r="B6" s="3" t="inlineStr">
        <is>
          <t>工具替刃</t>
        </is>
      </c>
      <c r="C6" s="3" t="n">
        <v>10</v>
      </c>
      <c r="D6" s="3" t="n">
        <v>1</v>
      </c>
      <c r="E6" s="3" t="n">
        <v>5600</v>
      </c>
      <c r="F6" s="4">
        <f>IF($A6="","",IFERROR(ROUND(AVERAGE(出庫実績!$B6:$BI6),2),""))</f>
        <v/>
      </c>
      <c r="G6" s="4">
        <f>IF($A6="","",IFERROR(ROUND(STDEV(出庫実績!$B6:$BI6),2),""))</f>
        <v/>
      </c>
      <c r="H6" s="4">
        <f>IF($F6="","",ROUNDUP(設定!$B$3*$G6*SQRT($C6),0))</f>
        <v/>
      </c>
      <c r="I6" s="4">
        <f>IF($F6="","",ROUNDUP($F6*$C6+$H6,0))</f>
        <v/>
      </c>
      <c r="J6" s="4">
        <f>IF($F6="","",CEILING($F6*設定!$B$4,MAX($D6,1)))</f>
        <v/>
      </c>
      <c r="K6" s="5">
        <f>IF($I6="","",$I6*$E6)</f>
        <v/>
      </c>
    </row>
    <row r="7">
      <c r="A7" s="3" t="inlineStr">
        <is>
          <t>A1005</t>
        </is>
      </c>
      <c r="B7" s="3" t="inlineStr">
        <is>
          <t>作業手袋</t>
        </is>
      </c>
      <c r="C7" s="3" t="n">
        <v>5</v>
      </c>
      <c r="D7" s="3" t="n">
        <v>10</v>
      </c>
      <c r="E7" s="3" t="n">
        <v>2400</v>
      </c>
      <c r="F7" s="4">
        <f>IF($A7="","",IFERROR(ROUND(AVERAGE(出庫実績!$B7:$BI7),2),""))</f>
        <v/>
      </c>
      <c r="G7" s="4">
        <f>IF($A7="","",IFERROR(ROUND(STDEV(出庫実績!$B7:$BI7),2),""))</f>
        <v/>
      </c>
      <c r="H7" s="4">
        <f>IF($F7="","",ROUNDUP(設定!$B$3*$G7*SQRT($C7),0))</f>
        <v/>
      </c>
      <c r="I7" s="4">
        <f>IF($F7="","",ROUNDUP($F7*$C7+$H7,0))</f>
        <v/>
      </c>
      <c r="J7" s="4">
        <f>IF($F7="","",CEILING($F7*設定!$B$4,MAX($D7,1)))</f>
        <v/>
      </c>
      <c r="K7" s="5">
        <f>IF($I7="","",$I7*$E7)</f>
        <v/>
      </c>
    </row>
    <row r="8">
      <c r="A8" s="3" t="n"/>
      <c r="B8" s="3" t="n"/>
      <c r="C8" s="3" t="n"/>
      <c r="D8" s="3" t="n"/>
      <c r="E8" s="3" t="n"/>
      <c r="F8" s="4">
        <f>IF($A8="","",IFERROR(ROUND(AVERAGE(出庫実績!$B8:$BI8),2),""))</f>
        <v/>
      </c>
      <c r="G8" s="4">
        <f>IF($A8="","",IFERROR(ROUND(STDEV(出庫実績!$B8:$BI8),2),""))</f>
        <v/>
      </c>
      <c r="H8" s="4">
        <f>IF($F8="","",ROUNDUP(設定!$B$3*$G8*SQRT($C8),0))</f>
        <v/>
      </c>
      <c r="I8" s="4">
        <f>IF($F8="","",ROUNDUP($F8*$C8+$H8,0))</f>
        <v/>
      </c>
      <c r="J8" s="4">
        <f>IF($F8="","",CEILING($F8*設定!$B$4,MAX($D8,1)))</f>
        <v/>
      </c>
      <c r="K8" s="5">
        <f>IF($I8="","",$I8*$E8)</f>
        <v/>
      </c>
    </row>
    <row r="9">
      <c r="A9" s="3" t="n"/>
      <c r="B9" s="3" t="n"/>
      <c r="C9" s="3" t="n"/>
      <c r="D9" s="3" t="n"/>
      <c r="E9" s="3" t="n"/>
      <c r="F9" s="4">
        <f>IF($A9="","",IFERROR(ROUND(AVERAGE(出庫実績!$B9:$BI9),2),""))</f>
        <v/>
      </c>
      <c r="G9" s="4">
        <f>IF($A9="","",IFERROR(ROUND(STDEV(出庫実績!$B9:$BI9),2),""))</f>
        <v/>
      </c>
      <c r="H9" s="4">
        <f>IF($F9="","",ROUNDUP(設定!$B$3*$G9*SQRT($C9),0))</f>
        <v/>
      </c>
      <c r="I9" s="4">
        <f>IF($F9="","",ROUNDUP($F9*$C9+$H9,0))</f>
        <v/>
      </c>
      <c r="J9" s="4">
        <f>IF($F9="","",CEILING($F9*設定!$B$4,MAX($D9,1)))</f>
        <v/>
      </c>
      <c r="K9" s="5">
        <f>IF($I9="","",$I9*$E9)</f>
        <v/>
      </c>
    </row>
    <row r="10">
      <c r="A10" s="3" t="n"/>
      <c r="B10" s="3" t="n"/>
      <c r="C10" s="3" t="n"/>
      <c r="D10" s="3" t="n"/>
      <c r="E10" s="3" t="n"/>
      <c r="F10" s="4">
        <f>IF($A10="","",IFERROR(ROUND(AVERAGE(出庫実績!$B10:$BI10),2),""))</f>
        <v/>
      </c>
      <c r="G10" s="4">
        <f>IF($A10="","",IFERROR(ROUND(STDEV(出庫実績!$B10:$BI10),2),""))</f>
        <v/>
      </c>
      <c r="H10" s="4">
        <f>IF($F10="","",ROUNDUP(設定!$B$3*$G10*SQRT($C10),0))</f>
        <v/>
      </c>
      <c r="I10" s="4">
        <f>IF($F10="","",ROUNDUP($F10*$C10+$H10,0))</f>
        <v/>
      </c>
      <c r="J10" s="4">
        <f>IF($F10="","",CEILING($F10*設定!$B$4,MAX($D10,1)))</f>
        <v/>
      </c>
      <c r="K10" s="5">
        <f>IF($I10="","",$I10*$E10)</f>
        <v/>
      </c>
    </row>
    <row r="11">
      <c r="A11" s="3" t="n"/>
      <c r="B11" s="3" t="n"/>
      <c r="C11" s="3" t="n"/>
      <c r="D11" s="3" t="n"/>
      <c r="E11" s="3" t="n"/>
      <c r="F11" s="4">
        <f>IF($A11="","",IFERROR(ROUND(AVERAGE(出庫実績!$B11:$BI11),2),""))</f>
        <v/>
      </c>
      <c r="G11" s="4">
        <f>IF($A11="","",IFERROR(ROUND(STDEV(出庫実績!$B11:$BI11),2),""))</f>
        <v/>
      </c>
      <c r="H11" s="4">
        <f>IF($F11="","",ROUNDUP(設定!$B$3*$G11*SQRT($C11),0))</f>
        <v/>
      </c>
      <c r="I11" s="4">
        <f>IF($F11="","",ROUNDUP($F11*$C11+$H11,0))</f>
        <v/>
      </c>
      <c r="J11" s="4">
        <f>IF($F11="","",CEILING($F11*設定!$B$4,MAX($D11,1)))</f>
        <v/>
      </c>
      <c r="K11" s="5">
        <f>IF($I11="","",$I11*$E11)</f>
        <v/>
      </c>
    </row>
    <row r="12">
      <c r="A12" s="3" t="n"/>
      <c r="B12" s="3" t="n"/>
      <c r="C12" s="3" t="n"/>
      <c r="D12" s="3" t="n"/>
      <c r="E12" s="3" t="n"/>
      <c r="F12" s="4">
        <f>IF($A12="","",IFERROR(ROUND(AVERAGE(出庫実績!$B12:$BI12),2),""))</f>
        <v/>
      </c>
      <c r="G12" s="4">
        <f>IF($A12="","",IFERROR(ROUND(STDEV(出庫実績!$B12:$BI12),2),""))</f>
        <v/>
      </c>
      <c r="H12" s="4">
        <f>IF($F12="","",ROUNDUP(設定!$B$3*$G12*SQRT($C12),0))</f>
        <v/>
      </c>
      <c r="I12" s="4">
        <f>IF($F12="","",ROUNDUP($F12*$C12+$H12,0))</f>
        <v/>
      </c>
      <c r="J12" s="4">
        <f>IF($F12="","",CEILING($F12*設定!$B$4,MAX($D12,1)))</f>
        <v/>
      </c>
      <c r="K12" s="5">
        <f>IF($I12="","",$I12*$E12)</f>
        <v/>
      </c>
    </row>
    <row r="13">
      <c r="A13" s="3" t="n"/>
      <c r="B13" s="3" t="n"/>
      <c r="C13" s="3" t="n"/>
      <c r="D13" s="3" t="n"/>
      <c r="E13" s="3" t="n"/>
      <c r="F13" s="4">
        <f>IF($A13="","",IFERROR(ROUND(AVERAGE(出庫実績!$B13:$BI13),2),""))</f>
        <v/>
      </c>
      <c r="G13" s="4">
        <f>IF($A13="","",IFERROR(ROUND(STDEV(出庫実績!$B13:$BI13),2),""))</f>
        <v/>
      </c>
      <c r="H13" s="4">
        <f>IF($F13="","",ROUNDUP(設定!$B$3*$G13*SQRT($C13),0))</f>
        <v/>
      </c>
      <c r="I13" s="4">
        <f>IF($F13="","",ROUNDUP($F13*$C13+$H13,0))</f>
        <v/>
      </c>
      <c r="J13" s="4">
        <f>IF($F13="","",CEILING($F13*設定!$B$4,MAX($D13,1)))</f>
        <v/>
      </c>
      <c r="K13" s="5">
        <f>IF($I13="","",$I13*$E13)</f>
        <v/>
      </c>
    </row>
    <row r="14">
      <c r="A14" s="3" t="n"/>
      <c r="B14" s="3" t="n"/>
      <c r="C14" s="3" t="n"/>
      <c r="D14" s="3" t="n"/>
      <c r="E14" s="3" t="n"/>
      <c r="F14" s="4">
        <f>IF($A14="","",IFERROR(ROUND(AVERAGE(出庫実績!$B14:$BI14),2),""))</f>
        <v/>
      </c>
      <c r="G14" s="4">
        <f>IF($A14="","",IFERROR(ROUND(STDEV(出庫実績!$B14:$BI14),2),""))</f>
        <v/>
      </c>
      <c r="H14" s="4">
        <f>IF($F14="","",ROUNDUP(設定!$B$3*$G14*SQRT($C14),0))</f>
        <v/>
      </c>
      <c r="I14" s="4">
        <f>IF($F14="","",ROUNDUP($F14*$C14+$H14,0))</f>
        <v/>
      </c>
      <c r="J14" s="4">
        <f>IF($F14="","",CEILING($F14*設定!$B$4,MAX($D14,1)))</f>
        <v/>
      </c>
      <c r="K14" s="5">
        <f>IF($I14="","",$I14*$E14)</f>
        <v/>
      </c>
    </row>
    <row r="15">
      <c r="A15" s="3" t="n"/>
      <c r="B15" s="3" t="n"/>
      <c r="C15" s="3" t="n"/>
      <c r="D15" s="3" t="n"/>
      <c r="E15" s="3" t="n"/>
      <c r="F15" s="4">
        <f>IF($A15="","",IFERROR(ROUND(AVERAGE(出庫実績!$B15:$BI15),2),""))</f>
        <v/>
      </c>
      <c r="G15" s="4">
        <f>IF($A15="","",IFERROR(ROUND(STDEV(出庫実績!$B15:$BI15),2),""))</f>
        <v/>
      </c>
      <c r="H15" s="4">
        <f>IF($F15="","",ROUNDUP(設定!$B$3*$G15*SQRT($C15),0))</f>
        <v/>
      </c>
      <c r="I15" s="4">
        <f>IF($F15="","",ROUNDUP($F15*$C15+$H15,0))</f>
        <v/>
      </c>
      <c r="J15" s="4">
        <f>IF($F15="","",CEILING($F15*設定!$B$4,MAX($D15,1)))</f>
        <v/>
      </c>
      <c r="K15" s="5">
        <f>IF($I15="","",$I15*$E15)</f>
        <v/>
      </c>
    </row>
    <row r="16">
      <c r="A16" s="3" t="n"/>
      <c r="B16" s="3" t="n"/>
      <c r="C16" s="3" t="n"/>
      <c r="D16" s="3" t="n"/>
      <c r="E16" s="3" t="n"/>
      <c r="F16" s="4">
        <f>IF($A16="","",IFERROR(ROUND(AVERAGE(出庫実績!$B16:$BI16),2),""))</f>
        <v/>
      </c>
      <c r="G16" s="4">
        <f>IF($A16="","",IFERROR(ROUND(STDEV(出庫実績!$B16:$BI16),2),""))</f>
        <v/>
      </c>
      <c r="H16" s="4">
        <f>IF($F16="","",ROUNDUP(設定!$B$3*$G16*SQRT($C16),0))</f>
        <v/>
      </c>
      <c r="I16" s="4">
        <f>IF($F16="","",ROUNDUP($F16*$C16+$H16,0))</f>
        <v/>
      </c>
      <c r="J16" s="4">
        <f>IF($F16="","",CEILING($F16*設定!$B$4,MAX($D16,1)))</f>
        <v/>
      </c>
      <c r="K16" s="5">
        <f>IF($I16="","",$I16*$E16)</f>
        <v/>
      </c>
    </row>
    <row r="17">
      <c r="A17" s="3" t="n"/>
      <c r="B17" s="3" t="n"/>
      <c r="C17" s="3" t="n"/>
      <c r="D17" s="3" t="n"/>
      <c r="E17" s="3" t="n"/>
      <c r="F17" s="4">
        <f>IF($A17="","",IFERROR(ROUND(AVERAGE(出庫実績!$B17:$BI17),2),""))</f>
        <v/>
      </c>
      <c r="G17" s="4">
        <f>IF($A17="","",IFERROR(ROUND(STDEV(出庫実績!$B17:$BI17),2),""))</f>
        <v/>
      </c>
      <c r="H17" s="4">
        <f>IF($F17="","",ROUNDUP(設定!$B$3*$G17*SQRT($C17),0))</f>
        <v/>
      </c>
      <c r="I17" s="4">
        <f>IF($F17="","",ROUNDUP($F17*$C17+$H17,0))</f>
        <v/>
      </c>
      <c r="J17" s="4">
        <f>IF($F17="","",CEILING($F17*設定!$B$4,MAX($D17,1)))</f>
        <v/>
      </c>
      <c r="K17" s="5">
        <f>IF($I17="","",$I17*$E17)</f>
        <v/>
      </c>
    </row>
    <row r="18">
      <c r="A18" s="3" t="n"/>
      <c r="B18" s="3" t="n"/>
      <c r="C18" s="3" t="n"/>
      <c r="D18" s="3" t="n"/>
      <c r="E18" s="3" t="n"/>
      <c r="F18" s="4">
        <f>IF($A18="","",IFERROR(ROUND(AVERAGE(出庫実績!$B18:$BI18),2),""))</f>
        <v/>
      </c>
      <c r="G18" s="4">
        <f>IF($A18="","",IFERROR(ROUND(STDEV(出庫実績!$B18:$BI18),2),""))</f>
        <v/>
      </c>
      <c r="H18" s="4">
        <f>IF($F18="","",ROUNDUP(設定!$B$3*$G18*SQRT($C18),0))</f>
        <v/>
      </c>
      <c r="I18" s="4">
        <f>IF($F18="","",ROUNDUP($F18*$C18+$H18,0))</f>
        <v/>
      </c>
      <c r="J18" s="4">
        <f>IF($F18="","",CEILING($F18*設定!$B$4,MAX($D18,1)))</f>
        <v/>
      </c>
      <c r="K18" s="5">
        <f>IF($I18="","",$I18*$E18)</f>
        <v/>
      </c>
    </row>
    <row r="19">
      <c r="A19" s="3" t="n"/>
      <c r="B19" s="3" t="n"/>
      <c r="C19" s="3" t="n"/>
      <c r="D19" s="3" t="n"/>
      <c r="E19" s="3" t="n"/>
      <c r="F19" s="4">
        <f>IF($A19="","",IFERROR(ROUND(AVERAGE(出庫実績!$B19:$BI19),2),""))</f>
        <v/>
      </c>
      <c r="G19" s="4">
        <f>IF($A19="","",IFERROR(ROUND(STDEV(出庫実績!$B19:$BI19),2),""))</f>
        <v/>
      </c>
      <c r="H19" s="4">
        <f>IF($F19="","",ROUNDUP(設定!$B$3*$G19*SQRT($C19),0))</f>
        <v/>
      </c>
      <c r="I19" s="4">
        <f>IF($F19="","",ROUNDUP($F19*$C19+$H19,0))</f>
        <v/>
      </c>
      <c r="J19" s="4">
        <f>IF($F19="","",CEILING($F19*設定!$B$4,MAX($D19,1)))</f>
        <v/>
      </c>
      <c r="K19" s="5">
        <f>IF($I19="","",$I19*$E19)</f>
        <v/>
      </c>
    </row>
    <row r="20">
      <c r="A20" s="3" t="n"/>
      <c r="B20" s="3" t="n"/>
      <c r="C20" s="3" t="n"/>
      <c r="D20" s="3" t="n"/>
      <c r="E20" s="3" t="n"/>
      <c r="F20" s="4">
        <f>IF($A20="","",IFERROR(ROUND(AVERAGE(出庫実績!$B20:$BI20),2),""))</f>
        <v/>
      </c>
      <c r="G20" s="4">
        <f>IF($A20="","",IFERROR(ROUND(STDEV(出庫実績!$B20:$BI20),2),""))</f>
        <v/>
      </c>
      <c r="H20" s="4">
        <f>IF($F20="","",ROUNDUP(設定!$B$3*$G20*SQRT($C20),0))</f>
        <v/>
      </c>
      <c r="I20" s="4">
        <f>IF($F20="","",ROUNDUP($F20*$C20+$H20,0))</f>
        <v/>
      </c>
      <c r="J20" s="4">
        <f>IF($F20="","",CEILING($F20*設定!$B$4,MAX($D20,1)))</f>
        <v/>
      </c>
      <c r="K20" s="5">
        <f>IF($I20="","",$I20*$E20)</f>
        <v/>
      </c>
    </row>
    <row r="21">
      <c r="A21" s="3" t="n"/>
      <c r="B21" s="3" t="n"/>
      <c r="C21" s="3" t="n"/>
      <c r="D21" s="3" t="n"/>
      <c r="E21" s="3" t="n"/>
      <c r="F21" s="4">
        <f>IF($A21="","",IFERROR(ROUND(AVERAGE(出庫実績!$B21:$BI21),2),""))</f>
        <v/>
      </c>
      <c r="G21" s="4">
        <f>IF($A21="","",IFERROR(ROUND(STDEV(出庫実績!$B21:$BI21),2),""))</f>
        <v/>
      </c>
      <c r="H21" s="4">
        <f>IF($F21="","",ROUNDUP(設定!$B$3*$G21*SQRT($C21),0))</f>
        <v/>
      </c>
      <c r="I21" s="4">
        <f>IF($F21="","",ROUNDUP($F21*$C21+$H21,0))</f>
        <v/>
      </c>
      <c r="J21" s="4">
        <f>IF($F21="","",CEILING($F21*設定!$B$4,MAX($D21,1)))</f>
        <v/>
      </c>
      <c r="K21" s="5">
        <f>IF($I21="","",$I21*$E21)</f>
        <v/>
      </c>
    </row>
    <row r="22">
      <c r="A22" s="3" t="n"/>
      <c r="B22" s="3" t="n"/>
      <c r="C22" s="3" t="n"/>
      <c r="D22" s="3" t="n"/>
      <c r="E22" s="3" t="n"/>
      <c r="F22" s="4">
        <f>IF($A22="","",IFERROR(ROUND(AVERAGE(出庫実績!$B22:$BI22),2),""))</f>
        <v/>
      </c>
      <c r="G22" s="4">
        <f>IF($A22="","",IFERROR(ROUND(STDEV(出庫実績!$B22:$BI22),2),""))</f>
        <v/>
      </c>
      <c r="H22" s="4">
        <f>IF($F22="","",ROUNDUP(設定!$B$3*$G22*SQRT($C22),0))</f>
        <v/>
      </c>
      <c r="I22" s="4">
        <f>IF($F22="","",ROUNDUP($F22*$C22+$H22,0))</f>
        <v/>
      </c>
      <c r="J22" s="4">
        <f>IF($F22="","",CEILING($F22*設定!$B$4,MAX($D22,1)))</f>
        <v/>
      </c>
      <c r="K22" s="5">
        <f>IF($I22="","",$I22*$E22)</f>
        <v/>
      </c>
    </row>
    <row r="23">
      <c r="A23" s="3" t="n"/>
      <c r="B23" s="3" t="n"/>
      <c r="C23" s="3" t="n"/>
      <c r="D23" s="3" t="n"/>
      <c r="E23" s="3" t="n"/>
      <c r="F23" s="4">
        <f>IF($A23="","",IFERROR(ROUND(AVERAGE(出庫実績!$B23:$BI23),2),""))</f>
        <v/>
      </c>
      <c r="G23" s="4">
        <f>IF($A23="","",IFERROR(ROUND(STDEV(出庫実績!$B23:$BI23),2),""))</f>
        <v/>
      </c>
      <c r="H23" s="4">
        <f>IF($F23="","",ROUNDUP(設定!$B$3*$G23*SQRT($C23),0))</f>
        <v/>
      </c>
      <c r="I23" s="4">
        <f>IF($F23="","",ROUNDUP($F23*$C23+$H23,0))</f>
        <v/>
      </c>
      <c r="J23" s="4">
        <f>IF($F23="","",CEILING($F23*設定!$B$4,MAX($D23,1)))</f>
        <v/>
      </c>
      <c r="K23" s="5">
        <f>IF($I23="","",$I23*$E23)</f>
        <v/>
      </c>
    </row>
    <row r="24">
      <c r="A24" s="3" t="n"/>
      <c r="B24" s="3" t="n"/>
      <c r="C24" s="3" t="n"/>
      <c r="D24" s="3" t="n"/>
      <c r="E24" s="3" t="n"/>
      <c r="F24" s="4">
        <f>IF($A24="","",IFERROR(ROUND(AVERAGE(出庫実績!$B24:$BI24),2),""))</f>
        <v/>
      </c>
      <c r="G24" s="4">
        <f>IF($A24="","",IFERROR(ROUND(STDEV(出庫実績!$B24:$BI24),2),""))</f>
        <v/>
      </c>
      <c r="H24" s="4">
        <f>IF($F24="","",ROUNDUP(設定!$B$3*$G24*SQRT($C24),0))</f>
        <v/>
      </c>
      <c r="I24" s="4">
        <f>IF($F24="","",ROUNDUP($F24*$C24+$H24,0))</f>
        <v/>
      </c>
      <c r="J24" s="4">
        <f>IF($F24="","",CEILING($F24*設定!$B$4,MAX($D24,1)))</f>
        <v/>
      </c>
      <c r="K24" s="5">
        <f>IF($I24="","",$I24*$E24)</f>
        <v/>
      </c>
    </row>
    <row r="25">
      <c r="A25" s="3" t="n"/>
      <c r="B25" s="3" t="n"/>
      <c r="C25" s="3" t="n"/>
      <c r="D25" s="3" t="n"/>
      <c r="E25" s="3" t="n"/>
      <c r="F25" s="4">
        <f>IF($A25="","",IFERROR(ROUND(AVERAGE(出庫実績!$B25:$BI25),2),""))</f>
        <v/>
      </c>
      <c r="G25" s="4">
        <f>IF($A25="","",IFERROR(ROUND(STDEV(出庫実績!$B25:$BI25),2),""))</f>
        <v/>
      </c>
      <c r="H25" s="4">
        <f>IF($F25="","",ROUNDUP(設定!$B$3*$G25*SQRT($C25),0))</f>
        <v/>
      </c>
      <c r="I25" s="4">
        <f>IF($F25="","",ROUNDUP($F25*$C25+$H25,0))</f>
        <v/>
      </c>
      <c r="J25" s="4">
        <f>IF($F25="","",CEILING($F25*設定!$B$4,MAX($D25,1)))</f>
        <v/>
      </c>
      <c r="K25" s="5">
        <f>IF($I25="","",$I25*$E25)</f>
        <v/>
      </c>
    </row>
    <row r="26">
      <c r="A26" s="3" t="n"/>
      <c r="B26" s="3" t="n"/>
      <c r="C26" s="3" t="n"/>
      <c r="D26" s="3" t="n"/>
      <c r="E26" s="3" t="n"/>
      <c r="F26" s="4">
        <f>IF($A26="","",IFERROR(ROUND(AVERAGE(出庫実績!$B26:$BI26),2),""))</f>
        <v/>
      </c>
      <c r="G26" s="4">
        <f>IF($A26="","",IFERROR(ROUND(STDEV(出庫実績!$B26:$BI26),2),""))</f>
        <v/>
      </c>
      <c r="H26" s="4">
        <f>IF($F26="","",ROUNDUP(設定!$B$3*$G26*SQRT($C26),0))</f>
        <v/>
      </c>
      <c r="I26" s="4">
        <f>IF($F26="","",ROUNDUP($F26*$C26+$H26,0))</f>
        <v/>
      </c>
      <c r="J26" s="4">
        <f>IF($F26="","",CEILING($F26*設定!$B$4,MAX($D26,1)))</f>
        <v/>
      </c>
      <c r="K26" s="5">
        <f>IF($I26="","",$I26*$E26)</f>
        <v/>
      </c>
    </row>
    <row r="27">
      <c r="A27" s="3" t="n"/>
      <c r="B27" s="3" t="n"/>
      <c r="C27" s="3" t="n"/>
      <c r="D27" s="3" t="n"/>
      <c r="E27" s="3" t="n"/>
      <c r="F27" s="4">
        <f>IF($A27="","",IFERROR(ROUND(AVERAGE(出庫実績!$B27:$BI27),2),""))</f>
        <v/>
      </c>
      <c r="G27" s="4">
        <f>IF($A27="","",IFERROR(ROUND(STDEV(出庫実績!$B27:$BI27),2),""))</f>
        <v/>
      </c>
      <c r="H27" s="4">
        <f>IF($F27="","",ROUNDUP(設定!$B$3*$G27*SQRT($C27),0))</f>
        <v/>
      </c>
      <c r="I27" s="4">
        <f>IF($F27="","",ROUNDUP($F27*$C27+$H27,0))</f>
        <v/>
      </c>
      <c r="J27" s="4">
        <f>IF($F27="","",CEILING($F27*設定!$B$4,MAX($D27,1)))</f>
        <v/>
      </c>
      <c r="K27" s="5">
        <f>IF($I27="","",$I27*$E27)</f>
        <v/>
      </c>
    </row>
    <row r="28">
      <c r="A28" s="3" t="n"/>
      <c r="B28" s="3" t="n"/>
      <c r="C28" s="3" t="n"/>
      <c r="D28" s="3" t="n"/>
      <c r="E28" s="3" t="n"/>
      <c r="F28" s="4">
        <f>IF($A28="","",IFERROR(ROUND(AVERAGE(出庫実績!$B28:$BI28),2),""))</f>
        <v/>
      </c>
      <c r="G28" s="4">
        <f>IF($A28="","",IFERROR(ROUND(STDEV(出庫実績!$B28:$BI28),2),""))</f>
        <v/>
      </c>
      <c r="H28" s="4">
        <f>IF($F28="","",ROUNDUP(設定!$B$3*$G28*SQRT($C28),0))</f>
        <v/>
      </c>
      <c r="I28" s="4">
        <f>IF($F28="","",ROUNDUP($F28*$C28+$H28,0))</f>
        <v/>
      </c>
      <c r="J28" s="4">
        <f>IF($F28="","",CEILING($F28*設定!$B$4,MAX($D28,1)))</f>
        <v/>
      </c>
      <c r="K28" s="5">
        <f>IF($I28="","",$I28*$E28)</f>
        <v/>
      </c>
    </row>
    <row r="29">
      <c r="A29" s="3" t="n"/>
      <c r="B29" s="3" t="n"/>
      <c r="C29" s="3" t="n"/>
      <c r="D29" s="3" t="n"/>
      <c r="E29" s="3" t="n"/>
      <c r="F29" s="4">
        <f>IF($A29="","",IFERROR(ROUND(AVERAGE(出庫実績!$B29:$BI29),2),""))</f>
        <v/>
      </c>
      <c r="G29" s="4">
        <f>IF($A29="","",IFERROR(ROUND(STDEV(出庫実績!$B29:$BI29),2),""))</f>
        <v/>
      </c>
      <c r="H29" s="4">
        <f>IF($F29="","",ROUNDUP(設定!$B$3*$G29*SQRT($C29),0))</f>
        <v/>
      </c>
      <c r="I29" s="4">
        <f>IF($F29="","",ROUNDUP($F29*$C29+$H29,0))</f>
        <v/>
      </c>
      <c r="J29" s="4">
        <f>IF($F29="","",CEILING($F29*設定!$B$4,MAX($D29,1)))</f>
        <v/>
      </c>
      <c r="K29" s="5">
        <f>IF($I29="","",$I29*$E29)</f>
        <v/>
      </c>
    </row>
    <row r="30">
      <c r="A30" s="3" t="n"/>
      <c r="B30" s="3" t="n"/>
      <c r="C30" s="3" t="n"/>
      <c r="D30" s="3" t="n"/>
      <c r="E30" s="3" t="n"/>
      <c r="F30" s="4">
        <f>IF($A30="","",IFERROR(ROUND(AVERAGE(出庫実績!$B30:$BI30),2),""))</f>
        <v/>
      </c>
      <c r="G30" s="4">
        <f>IF($A30="","",IFERROR(ROUND(STDEV(出庫実績!$B30:$BI30),2),""))</f>
        <v/>
      </c>
      <c r="H30" s="4">
        <f>IF($F30="","",ROUNDUP(設定!$B$3*$G30*SQRT($C30),0))</f>
        <v/>
      </c>
      <c r="I30" s="4">
        <f>IF($F30="","",ROUNDUP($F30*$C30+$H30,0))</f>
        <v/>
      </c>
      <c r="J30" s="4">
        <f>IF($F30="","",CEILING($F30*設定!$B$4,MAX($D30,1)))</f>
        <v/>
      </c>
      <c r="K30" s="5">
        <f>IF($I30="","",$I30*$E30)</f>
        <v/>
      </c>
    </row>
    <row r="31">
      <c r="A31" s="3" t="n"/>
      <c r="B31" s="3" t="n"/>
      <c r="C31" s="3" t="n"/>
      <c r="D31" s="3" t="n"/>
      <c r="E31" s="3" t="n"/>
      <c r="F31" s="4">
        <f>IF($A31="","",IFERROR(ROUND(AVERAGE(出庫実績!$B31:$BI31),2),""))</f>
        <v/>
      </c>
      <c r="G31" s="4">
        <f>IF($A31="","",IFERROR(ROUND(STDEV(出庫実績!$B31:$BI31),2),""))</f>
        <v/>
      </c>
      <c r="H31" s="4">
        <f>IF($F31="","",ROUNDUP(設定!$B$3*$G31*SQRT($C31),0))</f>
        <v/>
      </c>
      <c r="I31" s="4">
        <f>IF($F31="","",ROUNDUP($F31*$C31+$H31,0))</f>
        <v/>
      </c>
      <c r="J31" s="4">
        <f>IF($F31="","",CEILING($F31*設定!$B$4,MAX($D31,1)))</f>
        <v/>
      </c>
      <c r="K31" s="5">
        <f>IF($I31="","",$I31*$E31)</f>
        <v/>
      </c>
    </row>
    <row r="32">
      <c r="A32" s="3" t="n"/>
      <c r="B32" s="3" t="n"/>
      <c r="C32" s="3" t="n"/>
      <c r="D32" s="3" t="n"/>
      <c r="E32" s="3" t="n"/>
      <c r="F32" s="4">
        <f>IF($A32="","",IFERROR(ROUND(AVERAGE(出庫実績!$B32:$BI32),2),""))</f>
        <v/>
      </c>
      <c r="G32" s="4">
        <f>IF($A32="","",IFERROR(ROUND(STDEV(出庫実績!$B32:$BI32),2),""))</f>
        <v/>
      </c>
      <c r="H32" s="4">
        <f>IF($F32="","",ROUNDUP(設定!$B$3*$G32*SQRT($C32),0))</f>
        <v/>
      </c>
      <c r="I32" s="4">
        <f>IF($F32="","",ROUNDUP($F32*$C32+$H32,0))</f>
        <v/>
      </c>
      <c r="J32" s="4">
        <f>IF($F32="","",CEILING($F32*設定!$B$4,MAX($D32,1)))</f>
        <v/>
      </c>
      <c r="K32" s="5">
        <f>IF($I32="","",$I32*$E32)</f>
        <v/>
      </c>
    </row>
    <row r="33">
      <c r="A33" s="3" t="n"/>
      <c r="B33" s="3" t="n"/>
      <c r="C33" s="3" t="n"/>
      <c r="D33" s="3" t="n"/>
      <c r="E33" s="3" t="n"/>
      <c r="F33" s="4">
        <f>IF($A33="","",IFERROR(ROUND(AVERAGE(出庫実績!$B33:$BI33),2),""))</f>
        <v/>
      </c>
      <c r="G33" s="4">
        <f>IF($A33="","",IFERROR(ROUND(STDEV(出庫実績!$B33:$BI33),2),""))</f>
        <v/>
      </c>
      <c r="H33" s="4">
        <f>IF($F33="","",ROUNDUP(設定!$B$3*$G33*SQRT($C33),0))</f>
        <v/>
      </c>
      <c r="I33" s="4">
        <f>IF($F33="","",ROUNDUP($F33*$C33+$H33,0))</f>
        <v/>
      </c>
      <c r="J33" s="4">
        <f>IF($F33="","",CEILING($F33*設定!$B$4,MAX($D33,1)))</f>
        <v/>
      </c>
      <c r="K33" s="5">
        <f>IF($I33="","",$I33*$E33)</f>
        <v/>
      </c>
    </row>
    <row r="34">
      <c r="A34" s="3" t="n"/>
      <c r="B34" s="3" t="n"/>
      <c r="C34" s="3" t="n"/>
      <c r="D34" s="3" t="n"/>
      <c r="E34" s="3" t="n"/>
      <c r="F34" s="4">
        <f>IF($A34="","",IFERROR(ROUND(AVERAGE(出庫実績!$B34:$BI34),2),""))</f>
        <v/>
      </c>
      <c r="G34" s="4">
        <f>IF($A34="","",IFERROR(ROUND(STDEV(出庫実績!$B34:$BI34),2),""))</f>
        <v/>
      </c>
      <c r="H34" s="4">
        <f>IF($F34="","",ROUNDUP(設定!$B$3*$G34*SQRT($C34),0))</f>
        <v/>
      </c>
      <c r="I34" s="4">
        <f>IF($F34="","",ROUNDUP($F34*$C34+$H34,0))</f>
        <v/>
      </c>
      <c r="J34" s="4">
        <f>IF($F34="","",CEILING($F34*設定!$B$4,MAX($D34,1)))</f>
        <v/>
      </c>
      <c r="K34" s="5">
        <f>IF($I34="","",$I34*$E34)</f>
        <v/>
      </c>
    </row>
    <row r="35">
      <c r="A35" s="3" t="n"/>
      <c r="B35" s="3" t="n"/>
      <c r="C35" s="3" t="n"/>
      <c r="D35" s="3" t="n"/>
      <c r="E35" s="3" t="n"/>
      <c r="F35" s="4">
        <f>IF($A35="","",IFERROR(ROUND(AVERAGE(出庫実績!$B35:$BI35),2),""))</f>
        <v/>
      </c>
      <c r="G35" s="4">
        <f>IF($A35="","",IFERROR(ROUND(STDEV(出庫実績!$B35:$BI35),2),""))</f>
        <v/>
      </c>
      <c r="H35" s="4">
        <f>IF($F35="","",ROUNDUP(設定!$B$3*$G35*SQRT($C35),0))</f>
        <v/>
      </c>
      <c r="I35" s="4">
        <f>IF($F35="","",ROUNDUP($F35*$C35+$H35,0))</f>
        <v/>
      </c>
      <c r="J35" s="4">
        <f>IF($F35="","",CEILING($F35*設定!$B$4,MAX($D35,1)))</f>
        <v/>
      </c>
      <c r="K35" s="5">
        <f>IF($I35="","",$I35*$E35)</f>
        <v/>
      </c>
    </row>
    <row r="36">
      <c r="A36" s="3" t="n"/>
      <c r="B36" s="3" t="n"/>
      <c r="C36" s="3" t="n"/>
      <c r="D36" s="3" t="n"/>
      <c r="E36" s="3" t="n"/>
      <c r="F36" s="4">
        <f>IF($A36="","",IFERROR(ROUND(AVERAGE(出庫実績!$B36:$BI36),2),""))</f>
        <v/>
      </c>
      <c r="G36" s="4">
        <f>IF($A36="","",IFERROR(ROUND(STDEV(出庫実績!$B36:$BI36),2),""))</f>
        <v/>
      </c>
      <c r="H36" s="4">
        <f>IF($F36="","",ROUNDUP(設定!$B$3*$G36*SQRT($C36),0))</f>
        <v/>
      </c>
      <c r="I36" s="4">
        <f>IF($F36="","",ROUNDUP($F36*$C36+$H36,0))</f>
        <v/>
      </c>
      <c r="J36" s="4">
        <f>IF($F36="","",CEILING($F36*設定!$B$4,MAX($D36,1)))</f>
        <v/>
      </c>
      <c r="K36" s="5">
        <f>IF($I36="","",$I36*$E36)</f>
        <v/>
      </c>
    </row>
    <row r="37">
      <c r="A37" s="3" t="n"/>
      <c r="B37" s="3" t="n"/>
      <c r="C37" s="3" t="n"/>
      <c r="D37" s="3" t="n"/>
      <c r="E37" s="3" t="n"/>
      <c r="F37" s="4">
        <f>IF($A37="","",IFERROR(ROUND(AVERAGE(出庫実績!$B37:$BI37),2),""))</f>
        <v/>
      </c>
      <c r="G37" s="4">
        <f>IF($A37="","",IFERROR(ROUND(STDEV(出庫実績!$B37:$BI37),2),""))</f>
        <v/>
      </c>
      <c r="H37" s="4">
        <f>IF($F37="","",ROUNDUP(設定!$B$3*$G37*SQRT($C37),0))</f>
        <v/>
      </c>
      <c r="I37" s="4">
        <f>IF($F37="","",ROUNDUP($F37*$C37+$H37,0))</f>
        <v/>
      </c>
      <c r="J37" s="4">
        <f>IF($F37="","",CEILING($F37*設定!$B$4,MAX($D37,1)))</f>
        <v/>
      </c>
      <c r="K37" s="5">
        <f>IF($I37="","",$I37*$E37)</f>
        <v/>
      </c>
    </row>
    <row r="38">
      <c r="A38" s="3" t="n"/>
      <c r="B38" s="3" t="n"/>
      <c r="C38" s="3" t="n"/>
      <c r="D38" s="3" t="n"/>
      <c r="E38" s="3" t="n"/>
      <c r="F38" s="4">
        <f>IF($A38="","",IFERROR(ROUND(AVERAGE(出庫実績!$B38:$BI38),2),""))</f>
        <v/>
      </c>
      <c r="G38" s="4">
        <f>IF($A38="","",IFERROR(ROUND(STDEV(出庫実績!$B38:$BI38),2),""))</f>
        <v/>
      </c>
      <c r="H38" s="4">
        <f>IF($F38="","",ROUNDUP(設定!$B$3*$G38*SQRT($C38),0))</f>
        <v/>
      </c>
      <c r="I38" s="4">
        <f>IF($F38="","",ROUNDUP($F38*$C38+$H38,0))</f>
        <v/>
      </c>
      <c r="J38" s="4">
        <f>IF($F38="","",CEILING($F38*設定!$B$4,MAX($D38,1)))</f>
        <v/>
      </c>
      <c r="K38" s="5">
        <f>IF($I38="","",$I38*$E38)</f>
        <v/>
      </c>
    </row>
    <row r="39">
      <c r="A39" s="3" t="n"/>
      <c r="B39" s="3" t="n"/>
      <c r="C39" s="3" t="n"/>
      <c r="D39" s="3" t="n"/>
      <c r="E39" s="3" t="n"/>
      <c r="F39" s="4">
        <f>IF($A39="","",IFERROR(ROUND(AVERAGE(出庫実績!$B39:$BI39),2),""))</f>
        <v/>
      </c>
      <c r="G39" s="4">
        <f>IF($A39="","",IFERROR(ROUND(STDEV(出庫実績!$B39:$BI39),2),""))</f>
        <v/>
      </c>
      <c r="H39" s="4">
        <f>IF($F39="","",ROUNDUP(設定!$B$3*$G39*SQRT($C39),0))</f>
        <v/>
      </c>
      <c r="I39" s="4">
        <f>IF($F39="","",ROUNDUP($F39*$C39+$H39,0))</f>
        <v/>
      </c>
      <c r="J39" s="4">
        <f>IF($F39="","",CEILING($F39*設定!$B$4,MAX($D39,1)))</f>
        <v/>
      </c>
      <c r="K39" s="5">
        <f>IF($I39="","",$I39*$E39)</f>
        <v/>
      </c>
    </row>
    <row r="40">
      <c r="A40" s="3" t="n"/>
      <c r="B40" s="3" t="n"/>
      <c r="C40" s="3" t="n"/>
      <c r="D40" s="3" t="n"/>
      <c r="E40" s="3" t="n"/>
      <c r="F40" s="4">
        <f>IF($A40="","",IFERROR(ROUND(AVERAGE(出庫実績!$B40:$BI40),2),""))</f>
        <v/>
      </c>
      <c r="G40" s="4">
        <f>IF($A40="","",IFERROR(ROUND(STDEV(出庫実績!$B40:$BI40),2),""))</f>
        <v/>
      </c>
      <c r="H40" s="4">
        <f>IF($F40="","",ROUNDUP(設定!$B$3*$G40*SQRT($C40),0))</f>
        <v/>
      </c>
      <c r="I40" s="4">
        <f>IF($F40="","",ROUNDUP($F40*$C40+$H40,0))</f>
        <v/>
      </c>
      <c r="J40" s="4">
        <f>IF($F40="","",CEILING($F40*設定!$B$4,MAX($D40,1)))</f>
        <v/>
      </c>
      <c r="K40" s="5">
        <f>IF($I40="","",$I40*$E40)</f>
        <v/>
      </c>
    </row>
    <row r="41">
      <c r="A41" s="3" t="n"/>
      <c r="B41" s="3" t="n"/>
      <c r="C41" s="3" t="n"/>
      <c r="D41" s="3" t="n"/>
      <c r="E41" s="3" t="n"/>
      <c r="F41" s="4">
        <f>IF($A41="","",IFERROR(ROUND(AVERAGE(出庫実績!$B41:$BI41),2),""))</f>
        <v/>
      </c>
      <c r="G41" s="4">
        <f>IF($A41="","",IFERROR(ROUND(STDEV(出庫実績!$B41:$BI41),2),""))</f>
        <v/>
      </c>
      <c r="H41" s="4">
        <f>IF($F41="","",ROUNDUP(設定!$B$3*$G41*SQRT($C41),0))</f>
        <v/>
      </c>
      <c r="I41" s="4">
        <f>IF($F41="","",ROUNDUP($F41*$C41+$H41,0))</f>
        <v/>
      </c>
      <c r="J41" s="4">
        <f>IF($F41="","",CEILING($F41*設定!$B$4,MAX($D41,1)))</f>
        <v/>
      </c>
      <c r="K41" s="5">
        <f>IF($I41="","",$I41*$E41)</f>
        <v/>
      </c>
    </row>
    <row r="42">
      <c r="A42" s="3" t="n"/>
      <c r="B42" s="3" t="n"/>
      <c r="C42" s="3" t="n"/>
      <c r="D42" s="3" t="n"/>
      <c r="E42" s="3" t="n"/>
      <c r="F42" s="4">
        <f>IF($A42="","",IFERROR(ROUND(AVERAGE(出庫実績!$B42:$BI42),2),""))</f>
        <v/>
      </c>
      <c r="G42" s="4">
        <f>IF($A42="","",IFERROR(ROUND(STDEV(出庫実績!$B42:$BI42),2),""))</f>
        <v/>
      </c>
      <c r="H42" s="4">
        <f>IF($F42="","",ROUNDUP(設定!$B$3*$G42*SQRT($C42),0))</f>
        <v/>
      </c>
      <c r="I42" s="4">
        <f>IF($F42="","",ROUNDUP($F42*$C42+$H42,0))</f>
        <v/>
      </c>
      <c r="J42" s="4">
        <f>IF($F42="","",CEILING($F42*設定!$B$4,MAX($D42,1)))</f>
        <v/>
      </c>
      <c r="K42" s="5">
        <f>IF($I42="","",$I42*$E42)</f>
        <v/>
      </c>
    </row>
    <row r="43">
      <c r="A43" s="3" t="n"/>
      <c r="B43" s="3" t="n"/>
      <c r="C43" s="3" t="n"/>
      <c r="D43" s="3" t="n"/>
      <c r="E43" s="3" t="n"/>
      <c r="F43" s="4">
        <f>IF($A43="","",IFERROR(ROUND(AVERAGE(出庫実績!$B43:$BI43),2),""))</f>
        <v/>
      </c>
      <c r="G43" s="4">
        <f>IF($A43="","",IFERROR(ROUND(STDEV(出庫実績!$B43:$BI43),2),""))</f>
        <v/>
      </c>
      <c r="H43" s="4">
        <f>IF($F43="","",ROUNDUP(設定!$B$3*$G43*SQRT($C43),0))</f>
        <v/>
      </c>
      <c r="I43" s="4">
        <f>IF($F43="","",ROUNDUP($F43*$C43+$H43,0))</f>
        <v/>
      </c>
      <c r="J43" s="4">
        <f>IF($F43="","",CEILING($F43*設定!$B$4,MAX($D43,1)))</f>
        <v/>
      </c>
      <c r="K43" s="5">
        <f>IF($I43="","",$I43*$E43)</f>
        <v/>
      </c>
    </row>
    <row r="44">
      <c r="A44" s="3" t="n"/>
      <c r="B44" s="3" t="n"/>
      <c r="C44" s="3" t="n"/>
      <c r="D44" s="3" t="n"/>
      <c r="E44" s="3" t="n"/>
      <c r="F44" s="4">
        <f>IF($A44="","",IFERROR(ROUND(AVERAGE(出庫実績!$B44:$BI44),2),""))</f>
        <v/>
      </c>
      <c r="G44" s="4">
        <f>IF($A44="","",IFERROR(ROUND(STDEV(出庫実績!$B44:$BI44),2),""))</f>
        <v/>
      </c>
      <c r="H44" s="4">
        <f>IF($F44="","",ROUNDUP(設定!$B$3*$G44*SQRT($C44),0))</f>
        <v/>
      </c>
      <c r="I44" s="4">
        <f>IF($F44="","",ROUNDUP($F44*$C44+$H44,0))</f>
        <v/>
      </c>
      <c r="J44" s="4">
        <f>IF($F44="","",CEILING($F44*設定!$B$4,MAX($D44,1)))</f>
        <v/>
      </c>
      <c r="K44" s="5">
        <f>IF($I44="","",$I44*$E44)</f>
        <v/>
      </c>
    </row>
    <row r="45">
      <c r="A45" s="3" t="n"/>
      <c r="B45" s="3" t="n"/>
      <c r="C45" s="3" t="n"/>
      <c r="D45" s="3" t="n"/>
      <c r="E45" s="3" t="n"/>
      <c r="F45" s="4">
        <f>IF($A45="","",IFERROR(ROUND(AVERAGE(出庫実績!$B45:$BI45),2),""))</f>
        <v/>
      </c>
      <c r="G45" s="4">
        <f>IF($A45="","",IFERROR(ROUND(STDEV(出庫実績!$B45:$BI45),2),""))</f>
        <v/>
      </c>
      <c r="H45" s="4">
        <f>IF($F45="","",ROUNDUP(設定!$B$3*$G45*SQRT($C45),0))</f>
        <v/>
      </c>
      <c r="I45" s="4">
        <f>IF($F45="","",ROUNDUP($F45*$C45+$H45,0))</f>
        <v/>
      </c>
      <c r="J45" s="4">
        <f>IF($F45="","",CEILING($F45*設定!$B$4,MAX($D45,1)))</f>
        <v/>
      </c>
      <c r="K45" s="5">
        <f>IF($I45="","",$I45*$E45)</f>
        <v/>
      </c>
    </row>
    <row r="46">
      <c r="A46" s="3" t="n"/>
      <c r="B46" s="3" t="n"/>
      <c r="C46" s="3" t="n"/>
      <c r="D46" s="3" t="n"/>
      <c r="E46" s="3" t="n"/>
      <c r="F46" s="4">
        <f>IF($A46="","",IFERROR(ROUND(AVERAGE(出庫実績!$B46:$BI46),2),""))</f>
        <v/>
      </c>
      <c r="G46" s="4">
        <f>IF($A46="","",IFERROR(ROUND(STDEV(出庫実績!$B46:$BI46),2),""))</f>
        <v/>
      </c>
      <c r="H46" s="4">
        <f>IF($F46="","",ROUNDUP(設定!$B$3*$G46*SQRT($C46),0))</f>
        <v/>
      </c>
      <c r="I46" s="4">
        <f>IF($F46="","",ROUNDUP($F46*$C46+$H46,0))</f>
        <v/>
      </c>
      <c r="J46" s="4">
        <f>IF($F46="","",CEILING($F46*設定!$B$4,MAX($D46,1)))</f>
        <v/>
      </c>
      <c r="K46" s="5">
        <f>IF($I46="","",$I46*$E46)</f>
        <v/>
      </c>
    </row>
    <row r="47">
      <c r="A47" s="3" t="n"/>
      <c r="B47" s="3" t="n"/>
      <c r="C47" s="3" t="n"/>
      <c r="D47" s="3" t="n"/>
      <c r="E47" s="3" t="n"/>
      <c r="F47" s="4">
        <f>IF($A47="","",IFERROR(ROUND(AVERAGE(出庫実績!$B47:$BI47),2),""))</f>
        <v/>
      </c>
      <c r="G47" s="4">
        <f>IF($A47="","",IFERROR(ROUND(STDEV(出庫実績!$B47:$BI47),2),""))</f>
        <v/>
      </c>
      <c r="H47" s="4">
        <f>IF($F47="","",ROUNDUP(設定!$B$3*$G47*SQRT($C47),0))</f>
        <v/>
      </c>
      <c r="I47" s="4">
        <f>IF($F47="","",ROUNDUP($F47*$C47+$H47,0))</f>
        <v/>
      </c>
      <c r="J47" s="4">
        <f>IF($F47="","",CEILING($F47*設定!$B$4,MAX($D47,1)))</f>
        <v/>
      </c>
      <c r="K47" s="5">
        <f>IF($I47="","",$I47*$E47)</f>
        <v/>
      </c>
    </row>
    <row r="48">
      <c r="A48" s="3" t="n"/>
      <c r="B48" s="3" t="n"/>
      <c r="C48" s="3" t="n"/>
      <c r="D48" s="3" t="n"/>
      <c r="E48" s="3" t="n"/>
      <c r="F48" s="4">
        <f>IF($A48="","",IFERROR(ROUND(AVERAGE(出庫実績!$B48:$BI48),2),""))</f>
        <v/>
      </c>
      <c r="G48" s="4">
        <f>IF($A48="","",IFERROR(ROUND(STDEV(出庫実績!$B48:$BI48),2),""))</f>
        <v/>
      </c>
      <c r="H48" s="4">
        <f>IF($F48="","",ROUNDUP(設定!$B$3*$G48*SQRT($C48),0))</f>
        <v/>
      </c>
      <c r="I48" s="4">
        <f>IF($F48="","",ROUNDUP($F48*$C48+$H48,0))</f>
        <v/>
      </c>
      <c r="J48" s="4">
        <f>IF($F48="","",CEILING($F48*設定!$B$4,MAX($D48,1)))</f>
        <v/>
      </c>
      <c r="K48" s="5">
        <f>IF($I48="","",$I48*$E48)</f>
        <v/>
      </c>
    </row>
    <row r="49">
      <c r="A49" s="3" t="n"/>
      <c r="B49" s="3" t="n"/>
      <c r="C49" s="3" t="n"/>
      <c r="D49" s="3" t="n"/>
      <c r="E49" s="3" t="n"/>
      <c r="F49" s="4">
        <f>IF($A49="","",IFERROR(ROUND(AVERAGE(出庫実績!$B49:$BI49),2),""))</f>
        <v/>
      </c>
      <c r="G49" s="4">
        <f>IF($A49="","",IFERROR(ROUND(STDEV(出庫実績!$B49:$BI49),2),""))</f>
        <v/>
      </c>
      <c r="H49" s="4">
        <f>IF($F49="","",ROUNDUP(設定!$B$3*$G49*SQRT($C49),0))</f>
        <v/>
      </c>
      <c r="I49" s="4">
        <f>IF($F49="","",ROUNDUP($F49*$C49+$H49,0))</f>
        <v/>
      </c>
      <c r="J49" s="4">
        <f>IF($F49="","",CEILING($F49*設定!$B$4,MAX($D49,1)))</f>
        <v/>
      </c>
      <c r="K49" s="5">
        <f>IF($I49="","",$I49*$E49)</f>
        <v/>
      </c>
    </row>
    <row r="50">
      <c r="A50" s="3" t="n"/>
      <c r="B50" s="3" t="n"/>
      <c r="C50" s="3" t="n"/>
      <c r="D50" s="3" t="n"/>
      <c r="E50" s="3" t="n"/>
      <c r="F50" s="4">
        <f>IF($A50="","",IFERROR(ROUND(AVERAGE(出庫実績!$B50:$BI50),2),""))</f>
        <v/>
      </c>
      <c r="G50" s="4">
        <f>IF($A50="","",IFERROR(ROUND(STDEV(出庫実績!$B50:$BI50),2),""))</f>
        <v/>
      </c>
      <c r="H50" s="4">
        <f>IF($F50="","",ROUNDUP(設定!$B$3*$G50*SQRT($C50),0))</f>
        <v/>
      </c>
      <c r="I50" s="4">
        <f>IF($F50="","",ROUNDUP($F50*$C50+$H50,0))</f>
        <v/>
      </c>
      <c r="J50" s="4">
        <f>IF($F50="","",CEILING($F50*設定!$B$4,MAX($D50,1)))</f>
        <v/>
      </c>
      <c r="K50" s="5">
        <f>IF($I50="","",$I50*$E50)</f>
        <v/>
      </c>
    </row>
    <row r="51">
      <c r="A51" s="3" t="n"/>
      <c r="B51" s="3" t="n"/>
      <c r="C51" s="3" t="n"/>
      <c r="D51" s="3" t="n"/>
      <c r="E51" s="3" t="n"/>
      <c r="F51" s="4">
        <f>IF($A51="","",IFERROR(ROUND(AVERAGE(出庫実績!$B51:$BI51),2),""))</f>
        <v/>
      </c>
      <c r="G51" s="4">
        <f>IF($A51="","",IFERROR(ROUND(STDEV(出庫実績!$B51:$BI51),2),""))</f>
        <v/>
      </c>
      <c r="H51" s="4">
        <f>IF($F51="","",ROUNDUP(設定!$B$3*$G51*SQRT($C51),0))</f>
        <v/>
      </c>
      <c r="I51" s="4">
        <f>IF($F51="","",ROUNDUP($F51*$C51+$H51,0))</f>
        <v/>
      </c>
      <c r="J51" s="4">
        <f>IF($F51="","",CEILING($F51*設定!$B$4,MAX($D51,1)))</f>
        <v/>
      </c>
      <c r="K51" s="5">
        <f>IF($I51="","",$I51*$E51)</f>
        <v/>
      </c>
    </row>
    <row r="52">
      <c r="A52" s="3" t="n"/>
      <c r="B52" s="3" t="n"/>
      <c r="C52" s="3" t="n"/>
      <c r="D52" s="3" t="n"/>
      <c r="E52" s="3" t="n"/>
      <c r="F52" s="4">
        <f>IF($A52="","",IFERROR(ROUND(AVERAGE(出庫実績!$B52:$BI52),2),""))</f>
        <v/>
      </c>
      <c r="G52" s="4">
        <f>IF($A52="","",IFERROR(ROUND(STDEV(出庫実績!$B52:$BI52),2),""))</f>
        <v/>
      </c>
      <c r="H52" s="4">
        <f>IF($F52="","",ROUNDUP(設定!$B$3*$G52*SQRT($C52),0))</f>
        <v/>
      </c>
      <c r="I52" s="4">
        <f>IF($F52="","",ROUNDUP($F52*$C52+$H52,0))</f>
        <v/>
      </c>
      <c r="J52" s="4">
        <f>IF($F52="","",CEILING($F52*設定!$B$4,MAX($D52,1)))</f>
        <v/>
      </c>
      <c r="K52" s="5">
        <f>IF($I52="","",$I52*$E52)</f>
        <v/>
      </c>
    </row>
    <row r="53">
      <c r="A53" s="3" t="n"/>
      <c r="B53" s="3" t="n"/>
      <c r="C53" s="3" t="n"/>
      <c r="D53" s="3" t="n"/>
      <c r="E53" s="3" t="n"/>
      <c r="F53" s="4">
        <f>IF($A53="","",IFERROR(ROUND(AVERAGE(出庫実績!$B53:$BI53),2),""))</f>
        <v/>
      </c>
      <c r="G53" s="4">
        <f>IF($A53="","",IFERROR(ROUND(STDEV(出庫実績!$B53:$BI53),2),""))</f>
        <v/>
      </c>
      <c r="H53" s="4">
        <f>IF($F53="","",ROUNDUP(設定!$B$3*$G53*SQRT($C53),0))</f>
        <v/>
      </c>
      <c r="I53" s="4">
        <f>IF($F53="","",ROUNDUP($F53*$C53+$H53,0))</f>
        <v/>
      </c>
      <c r="J53" s="4">
        <f>IF($F53="","",CEILING($F53*設定!$B$4,MAX($D53,1)))</f>
        <v/>
      </c>
      <c r="K53" s="5">
        <f>IF($I53="","",$I53*$E53)</f>
        <v/>
      </c>
    </row>
    <row r="54">
      <c r="A54" s="3" t="n"/>
      <c r="B54" s="3" t="n"/>
      <c r="C54" s="3" t="n"/>
      <c r="D54" s="3" t="n"/>
      <c r="E54" s="3" t="n"/>
      <c r="F54" s="4">
        <f>IF($A54="","",IFERROR(ROUND(AVERAGE(出庫実績!$B54:$BI54),2),""))</f>
        <v/>
      </c>
      <c r="G54" s="4">
        <f>IF($A54="","",IFERROR(ROUND(STDEV(出庫実績!$B54:$BI54),2),""))</f>
        <v/>
      </c>
      <c r="H54" s="4">
        <f>IF($F54="","",ROUNDUP(設定!$B$3*$G54*SQRT($C54),0))</f>
        <v/>
      </c>
      <c r="I54" s="4">
        <f>IF($F54="","",ROUNDUP($F54*$C54+$H54,0))</f>
        <v/>
      </c>
      <c r="J54" s="4">
        <f>IF($F54="","",CEILING($F54*設定!$B$4,MAX($D54,1)))</f>
        <v/>
      </c>
      <c r="K54" s="5">
        <f>IF($I54="","",$I54*$E54)</f>
        <v/>
      </c>
    </row>
    <row r="55">
      <c r="A55" s="3" t="n"/>
      <c r="B55" s="3" t="n"/>
      <c r="C55" s="3" t="n"/>
      <c r="D55" s="3" t="n"/>
      <c r="E55" s="3" t="n"/>
      <c r="F55" s="4">
        <f>IF($A55="","",IFERROR(ROUND(AVERAGE(出庫実績!$B55:$BI55),2),""))</f>
        <v/>
      </c>
      <c r="G55" s="4">
        <f>IF($A55="","",IFERROR(ROUND(STDEV(出庫実績!$B55:$BI55),2),""))</f>
        <v/>
      </c>
      <c r="H55" s="4">
        <f>IF($F55="","",ROUNDUP(設定!$B$3*$G55*SQRT($C55),0))</f>
        <v/>
      </c>
      <c r="I55" s="4">
        <f>IF($F55="","",ROUNDUP($F55*$C55+$H55,0))</f>
        <v/>
      </c>
      <c r="J55" s="4">
        <f>IF($F55="","",CEILING($F55*設定!$B$4,MAX($D55,1)))</f>
        <v/>
      </c>
      <c r="K55" s="5">
        <f>IF($I55="","",$I55*$E55)</f>
        <v/>
      </c>
    </row>
    <row r="56">
      <c r="A56" s="3" t="n"/>
      <c r="B56" s="3" t="n"/>
      <c r="C56" s="3" t="n"/>
      <c r="D56" s="3" t="n"/>
      <c r="E56" s="3" t="n"/>
      <c r="F56" s="4">
        <f>IF($A56="","",IFERROR(ROUND(AVERAGE(出庫実績!$B56:$BI56),2),""))</f>
        <v/>
      </c>
      <c r="G56" s="4">
        <f>IF($A56="","",IFERROR(ROUND(STDEV(出庫実績!$B56:$BI56),2),""))</f>
        <v/>
      </c>
      <c r="H56" s="4">
        <f>IF($F56="","",ROUNDUP(設定!$B$3*$G56*SQRT($C56),0))</f>
        <v/>
      </c>
      <c r="I56" s="4">
        <f>IF($F56="","",ROUNDUP($F56*$C56+$H56,0))</f>
        <v/>
      </c>
      <c r="J56" s="4">
        <f>IF($F56="","",CEILING($F56*設定!$B$4,MAX($D56,1)))</f>
        <v/>
      </c>
      <c r="K56" s="5">
        <f>IF($I56="","",$I56*$E56)</f>
        <v/>
      </c>
    </row>
    <row r="57">
      <c r="A57" s="3" t="n"/>
      <c r="B57" s="3" t="n"/>
      <c r="C57" s="3" t="n"/>
      <c r="D57" s="3" t="n"/>
      <c r="E57" s="3" t="n"/>
      <c r="F57" s="4">
        <f>IF($A57="","",IFERROR(ROUND(AVERAGE(出庫実績!$B57:$BI57),2),""))</f>
        <v/>
      </c>
      <c r="G57" s="4">
        <f>IF($A57="","",IFERROR(ROUND(STDEV(出庫実績!$B57:$BI57),2),""))</f>
        <v/>
      </c>
      <c r="H57" s="4">
        <f>IF($F57="","",ROUNDUP(設定!$B$3*$G57*SQRT($C57),0))</f>
        <v/>
      </c>
      <c r="I57" s="4">
        <f>IF($F57="","",ROUNDUP($F57*$C57+$H57,0))</f>
        <v/>
      </c>
      <c r="J57" s="4">
        <f>IF($F57="","",CEILING($F57*設定!$B$4,MAX($D57,1)))</f>
        <v/>
      </c>
      <c r="K57" s="5">
        <f>IF($I57="","",$I57*$E57)</f>
        <v/>
      </c>
    </row>
    <row r="58">
      <c r="A58" s="3" t="n"/>
      <c r="B58" s="3" t="n"/>
      <c r="C58" s="3" t="n"/>
      <c r="D58" s="3" t="n"/>
      <c r="E58" s="3" t="n"/>
      <c r="F58" s="4">
        <f>IF($A58="","",IFERROR(ROUND(AVERAGE(出庫実績!$B58:$BI58),2),""))</f>
        <v/>
      </c>
      <c r="G58" s="4">
        <f>IF($A58="","",IFERROR(ROUND(STDEV(出庫実績!$B58:$BI58),2),""))</f>
        <v/>
      </c>
      <c r="H58" s="4">
        <f>IF($F58="","",ROUNDUP(設定!$B$3*$G58*SQRT($C58),0))</f>
        <v/>
      </c>
      <c r="I58" s="4">
        <f>IF($F58="","",ROUNDUP($F58*$C58+$H58,0))</f>
        <v/>
      </c>
      <c r="J58" s="4">
        <f>IF($F58="","",CEILING($F58*設定!$B$4,MAX($D58,1)))</f>
        <v/>
      </c>
      <c r="K58" s="5">
        <f>IF($I58="","",$I58*$E58)</f>
        <v/>
      </c>
    </row>
    <row r="59">
      <c r="A59" s="3" t="n"/>
      <c r="B59" s="3" t="n"/>
      <c r="C59" s="3" t="n"/>
      <c r="D59" s="3" t="n"/>
      <c r="E59" s="3" t="n"/>
      <c r="F59" s="4">
        <f>IF($A59="","",IFERROR(ROUND(AVERAGE(出庫実績!$B59:$BI59),2),""))</f>
        <v/>
      </c>
      <c r="G59" s="4">
        <f>IF($A59="","",IFERROR(ROUND(STDEV(出庫実績!$B59:$BI59),2),""))</f>
        <v/>
      </c>
      <c r="H59" s="4">
        <f>IF($F59="","",ROUNDUP(設定!$B$3*$G59*SQRT($C59),0))</f>
        <v/>
      </c>
      <c r="I59" s="4">
        <f>IF($F59="","",ROUNDUP($F59*$C59+$H59,0))</f>
        <v/>
      </c>
      <c r="J59" s="4">
        <f>IF($F59="","",CEILING($F59*設定!$B$4,MAX($D59,1)))</f>
        <v/>
      </c>
      <c r="K59" s="5">
        <f>IF($I59="","",$I59*$E59)</f>
        <v/>
      </c>
    </row>
    <row r="60">
      <c r="A60" s="3" t="n"/>
      <c r="B60" s="3" t="n"/>
      <c r="C60" s="3" t="n"/>
      <c r="D60" s="3" t="n"/>
      <c r="E60" s="3" t="n"/>
      <c r="F60" s="4">
        <f>IF($A60="","",IFERROR(ROUND(AVERAGE(出庫実績!$B60:$BI60),2),""))</f>
        <v/>
      </c>
      <c r="G60" s="4">
        <f>IF($A60="","",IFERROR(ROUND(STDEV(出庫実績!$B60:$BI60),2),""))</f>
        <v/>
      </c>
      <c r="H60" s="4">
        <f>IF($F60="","",ROUNDUP(設定!$B$3*$G60*SQRT($C60),0))</f>
        <v/>
      </c>
      <c r="I60" s="4">
        <f>IF($F60="","",ROUNDUP($F60*$C60+$H60,0))</f>
        <v/>
      </c>
      <c r="J60" s="4">
        <f>IF($F60="","",CEILING($F60*設定!$B$4,MAX($D60,1)))</f>
        <v/>
      </c>
      <c r="K60" s="5">
        <f>IF($I60="","",$I60*$E60)</f>
        <v/>
      </c>
    </row>
    <row r="61">
      <c r="A61" s="3" t="n"/>
      <c r="B61" s="3" t="n"/>
      <c r="C61" s="3" t="n"/>
      <c r="D61" s="3" t="n"/>
      <c r="E61" s="3" t="n"/>
      <c r="F61" s="4">
        <f>IF($A61="","",IFERROR(ROUND(AVERAGE(出庫実績!$B61:$BI61),2),""))</f>
        <v/>
      </c>
      <c r="G61" s="4">
        <f>IF($A61="","",IFERROR(ROUND(STDEV(出庫実績!$B61:$BI61),2),""))</f>
        <v/>
      </c>
      <c r="H61" s="4">
        <f>IF($F61="","",ROUNDUP(設定!$B$3*$G61*SQRT($C61),0))</f>
        <v/>
      </c>
      <c r="I61" s="4">
        <f>IF($F61="","",ROUNDUP($F61*$C61+$H61,0))</f>
        <v/>
      </c>
      <c r="J61" s="4">
        <f>IF($F61="","",CEILING($F61*設定!$B$4,MAX($D61,1)))</f>
        <v/>
      </c>
      <c r="K61" s="5">
        <f>IF($I61="","",$I61*$E61)</f>
        <v/>
      </c>
    </row>
    <row r="62">
      <c r="A62" s="3" t="n"/>
      <c r="B62" s="3" t="n"/>
      <c r="C62" s="3" t="n"/>
      <c r="D62" s="3" t="n"/>
      <c r="E62" s="3" t="n"/>
      <c r="F62" s="4">
        <f>IF($A62="","",IFERROR(ROUND(AVERAGE(出庫実績!$B62:$BI62),2),""))</f>
        <v/>
      </c>
      <c r="G62" s="4">
        <f>IF($A62="","",IFERROR(ROUND(STDEV(出庫実績!$B62:$BI62),2),""))</f>
        <v/>
      </c>
      <c r="H62" s="4">
        <f>IF($F62="","",ROUNDUP(設定!$B$3*$G62*SQRT($C62),0))</f>
        <v/>
      </c>
      <c r="I62" s="4">
        <f>IF($F62="","",ROUNDUP($F62*$C62+$H62,0))</f>
        <v/>
      </c>
      <c r="J62" s="4">
        <f>IF($F62="","",CEILING($F62*設定!$B$4,MAX($D62,1)))</f>
        <v/>
      </c>
      <c r="K62" s="5">
        <f>IF($I62="","",$I62*$E62)</f>
        <v/>
      </c>
    </row>
    <row r="63">
      <c r="A63" s="3" t="n"/>
      <c r="B63" s="3" t="n"/>
      <c r="C63" s="3" t="n"/>
      <c r="D63" s="3" t="n"/>
      <c r="E63" s="3" t="n"/>
      <c r="F63" s="4">
        <f>IF($A63="","",IFERROR(ROUND(AVERAGE(出庫実績!$B63:$BI63),2),""))</f>
        <v/>
      </c>
      <c r="G63" s="4">
        <f>IF($A63="","",IFERROR(ROUND(STDEV(出庫実績!$B63:$BI63),2),""))</f>
        <v/>
      </c>
      <c r="H63" s="4">
        <f>IF($F63="","",ROUNDUP(設定!$B$3*$G63*SQRT($C63),0))</f>
        <v/>
      </c>
      <c r="I63" s="4">
        <f>IF($F63="","",ROUNDUP($F63*$C63+$H63,0))</f>
        <v/>
      </c>
      <c r="J63" s="4">
        <f>IF($F63="","",CEILING($F63*設定!$B$4,MAX($D63,1)))</f>
        <v/>
      </c>
      <c r="K63" s="5">
        <f>IF($I63="","",$I63*$E63)</f>
        <v/>
      </c>
    </row>
    <row r="64">
      <c r="A64" s="3" t="n"/>
      <c r="B64" s="3" t="n"/>
      <c r="C64" s="3" t="n"/>
      <c r="D64" s="3" t="n"/>
      <c r="E64" s="3" t="n"/>
      <c r="F64" s="4">
        <f>IF($A64="","",IFERROR(ROUND(AVERAGE(出庫実績!$B64:$BI64),2),""))</f>
        <v/>
      </c>
      <c r="G64" s="4">
        <f>IF($A64="","",IFERROR(ROUND(STDEV(出庫実績!$B64:$BI64),2),""))</f>
        <v/>
      </c>
      <c r="H64" s="4">
        <f>IF($F64="","",ROUNDUP(設定!$B$3*$G64*SQRT($C64),0))</f>
        <v/>
      </c>
      <c r="I64" s="4">
        <f>IF($F64="","",ROUNDUP($F64*$C64+$H64,0))</f>
        <v/>
      </c>
      <c r="J64" s="4">
        <f>IF($F64="","",CEILING($F64*設定!$B$4,MAX($D64,1)))</f>
        <v/>
      </c>
      <c r="K64" s="5">
        <f>IF($I64="","",$I64*$E64)</f>
        <v/>
      </c>
    </row>
    <row r="65">
      <c r="A65" s="3" t="n"/>
      <c r="B65" s="3" t="n"/>
      <c r="C65" s="3" t="n"/>
      <c r="D65" s="3" t="n"/>
      <c r="E65" s="3" t="n"/>
      <c r="F65" s="4">
        <f>IF($A65="","",IFERROR(ROUND(AVERAGE(出庫実績!$B65:$BI65),2),""))</f>
        <v/>
      </c>
      <c r="G65" s="4">
        <f>IF($A65="","",IFERROR(ROUND(STDEV(出庫実績!$B65:$BI65),2),""))</f>
        <v/>
      </c>
      <c r="H65" s="4">
        <f>IF($F65="","",ROUNDUP(設定!$B$3*$G65*SQRT($C65),0))</f>
        <v/>
      </c>
      <c r="I65" s="4">
        <f>IF($F65="","",ROUNDUP($F65*$C65+$H65,0))</f>
        <v/>
      </c>
      <c r="J65" s="4">
        <f>IF($F65="","",CEILING($F65*設定!$B$4,MAX($D65,1)))</f>
        <v/>
      </c>
      <c r="K65" s="5">
        <f>IF($I65="","",$I65*$E65)</f>
        <v/>
      </c>
    </row>
    <row r="66">
      <c r="A66" s="3" t="n"/>
      <c r="B66" s="3" t="n"/>
      <c r="C66" s="3" t="n"/>
      <c r="D66" s="3" t="n"/>
      <c r="E66" s="3" t="n"/>
      <c r="F66" s="4">
        <f>IF($A66="","",IFERROR(ROUND(AVERAGE(出庫実績!$B66:$BI66),2),""))</f>
        <v/>
      </c>
      <c r="G66" s="4">
        <f>IF($A66="","",IFERROR(ROUND(STDEV(出庫実績!$B66:$BI66),2),""))</f>
        <v/>
      </c>
      <c r="H66" s="4">
        <f>IF($F66="","",ROUNDUP(設定!$B$3*$G66*SQRT($C66),0))</f>
        <v/>
      </c>
      <c r="I66" s="4">
        <f>IF($F66="","",ROUNDUP($F66*$C66+$H66,0))</f>
        <v/>
      </c>
      <c r="J66" s="4">
        <f>IF($F66="","",CEILING($F66*設定!$B$4,MAX($D66,1)))</f>
        <v/>
      </c>
      <c r="K66" s="5">
        <f>IF($I66="","",$I66*$E66)</f>
        <v/>
      </c>
    </row>
    <row r="67">
      <c r="A67" s="3" t="n"/>
      <c r="B67" s="3" t="n"/>
      <c r="C67" s="3" t="n"/>
      <c r="D67" s="3" t="n"/>
      <c r="E67" s="3" t="n"/>
      <c r="F67" s="4">
        <f>IF($A67="","",IFERROR(ROUND(AVERAGE(出庫実績!$B67:$BI67),2),""))</f>
        <v/>
      </c>
      <c r="G67" s="4">
        <f>IF($A67="","",IFERROR(ROUND(STDEV(出庫実績!$B67:$BI67),2),""))</f>
        <v/>
      </c>
      <c r="H67" s="4">
        <f>IF($F67="","",ROUNDUP(設定!$B$3*$G67*SQRT($C67),0))</f>
        <v/>
      </c>
      <c r="I67" s="4">
        <f>IF($F67="","",ROUNDUP($F67*$C67+$H67,0))</f>
        <v/>
      </c>
      <c r="J67" s="4">
        <f>IF($F67="","",CEILING($F67*設定!$B$4,MAX($D67,1)))</f>
        <v/>
      </c>
      <c r="K67" s="5">
        <f>IF($I67="","",$I67*$E67)</f>
        <v/>
      </c>
    </row>
    <row r="68">
      <c r="A68" s="3" t="n"/>
      <c r="B68" s="3" t="n"/>
      <c r="C68" s="3" t="n"/>
      <c r="D68" s="3" t="n"/>
      <c r="E68" s="3" t="n"/>
      <c r="F68" s="4">
        <f>IF($A68="","",IFERROR(ROUND(AVERAGE(出庫実績!$B68:$BI68),2),""))</f>
        <v/>
      </c>
      <c r="G68" s="4">
        <f>IF($A68="","",IFERROR(ROUND(STDEV(出庫実績!$B68:$BI68),2),""))</f>
        <v/>
      </c>
      <c r="H68" s="4">
        <f>IF($F68="","",ROUNDUP(設定!$B$3*$G68*SQRT($C68),0))</f>
        <v/>
      </c>
      <c r="I68" s="4">
        <f>IF($F68="","",ROUNDUP($F68*$C68+$H68,0))</f>
        <v/>
      </c>
      <c r="J68" s="4">
        <f>IF($F68="","",CEILING($F68*設定!$B$4,MAX($D68,1)))</f>
        <v/>
      </c>
      <c r="K68" s="5">
        <f>IF($I68="","",$I68*$E68)</f>
        <v/>
      </c>
    </row>
    <row r="69">
      <c r="A69" s="3" t="n"/>
      <c r="B69" s="3" t="n"/>
      <c r="C69" s="3" t="n"/>
      <c r="D69" s="3" t="n"/>
      <c r="E69" s="3" t="n"/>
      <c r="F69" s="4">
        <f>IF($A69="","",IFERROR(ROUND(AVERAGE(出庫実績!$B69:$BI69),2),""))</f>
        <v/>
      </c>
      <c r="G69" s="4">
        <f>IF($A69="","",IFERROR(ROUND(STDEV(出庫実績!$B69:$BI69),2),""))</f>
        <v/>
      </c>
      <c r="H69" s="4">
        <f>IF($F69="","",ROUNDUP(設定!$B$3*$G69*SQRT($C69),0))</f>
        <v/>
      </c>
      <c r="I69" s="4">
        <f>IF($F69="","",ROUNDUP($F69*$C69+$H69,0))</f>
        <v/>
      </c>
      <c r="J69" s="4">
        <f>IF($F69="","",CEILING($F69*設定!$B$4,MAX($D69,1)))</f>
        <v/>
      </c>
      <c r="K69" s="5">
        <f>IF($I69="","",$I69*$E69)</f>
        <v/>
      </c>
    </row>
    <row r="70">
      <c r="A70" s="3" t="n"/>
      <c r="B70" s="3" t="n"/>
      <c r="C70" s="3" t="n"/>
      <c r="D70" s="3" t="n"/>
      <c r="E70" s="3" t="n"/>
      <c r="F70" s="4">
        <f>IF($A70="","",IFERROR(ROUND(AVERAGE(出庫実績!$B70:$BI70),2),""))</f>
        <v/>
      </c>
      <c r="G70" s="4">
        <f>IF($A70="","",IFERROR(ROUND(STDEV(出庫実績!$B70:$BI70),2),""))</f>
        <v/>
      </c>
      <c r="H70" s="4">
        <f>IF($F70="","",ROUNDUP(設定!$B$3*$G70*SQRT($C70),0))</f>
        <v/>
      </c>
      <c r="I70" s="4">
        <f>IF($F70="","",ROUNDUP($F70*$C70+$H70,0))</f>
        <v/>
      </c>
      <c r="J70" s="4">
        <f>IF($F70="","",CEILING($F70*設定!$B$4,MAX($D70,1)))</f>
        <v/>
      </c>
      <c r="K70" s="5">
        <f>IF($I70="","",$I70*$E70)</f>
        <v/>
      </c>
    </row>
    <row r="71">
      <c r="A71" s="3" t="n"/>
      <c r="B71" s="3" t="n"/>
      <c r="C71" s="3" t="n"/>
      <c r="D71" s="3" t="n"/>
      <c r="E71" s="3" t="n"/>
      <c r="F71" s="4">
        <f>IF($A71="","",IFERROR(ROUND(AVERAGE(出庫実績!$B71:$BI71),2),""))</f>
        <v/>
      </c>
      <c r="G71" s="4">
        <f>IF($A71="","",IFERROR(ROUND(STDEV(出庫実績!$B71:$BI71),2),""))</f>
        <v/>
      </c>
      <c r="H71" s="4">
        <f>IF($F71="","",ROUNDUP(設定!$B$3*$G71*SQRT($C71),0))</f>
        <v/>
      </c>
      <c r="I71" s="4">
        <f>IF($F71="","",ROUNDUP($F71*$C71+$H71,0))</f>
        <v/>
      </c>
      <c r="J71" s="4">
        <f>IF($F71="","",CEILING($F71*設定!$B$4,MAX($D71,1)))</f>
        <v/>
      </c>
      <c r="K71" s="5">
        <f>IF($I71="","",$I71*$E71)</f>
        <v/>
      </c>
    </row>
    <row r="72">
      <c r="A72" s="3" t="n"/>
      <c r="B72" s="3" t="n"/>
      <c r="C72" s="3" t="n"/>
      <c r="D72" s="3" t="n"/>
      <c r="E72" s="3" t="n"/>
      <c r="F72" s="4">
        <f>IF($A72="","",IFERROR(ROUND(AVERAGE(出庫実績!$B72:$BI72),2),""))</f>
        <v/>
      </c>
      <c r="G72" s="4">
        <f>IF($A72="","",IFERROR(ROUND(STDEV(出庫実績!$B72:$BI72),2),""))</f>
        <v/>
      </c>
      <c r="H72" s="4">
        <f>IF($F72="","",ROUNDUP(設定!$B$3*$G72*SQRT($C72),0))</f>
        <v/>
      </c>
      <c r="I72" s="4">
        <f>IF($F72="","",ROUNDUP($F72*$C72+$H72,0))</f>
        <v/>
      </c>
      <c r="J72" s="4">
        <f>IF($F72="","",CEILING($F72*設定!$B$4,MAX($D72,1)))</f>
        <v/>
      </c>
      <c r="K72" s="5">
        <f>IF($I72="","",$I72*$E72)</f>
        <v/>
      </c>
    </row>
    <row r="73">
      <c r="A73" s="3" t="n"/>
      <c r="B73" s="3" t="n"/>
      <c r="C73" s="3" t="n"/>
      <c r="D73" s="3" t="n"/>
      <c r="E73" s="3" t="n"/>
      <c r="F73" s="4">
        <f>IF($A73="","",IFERROR(ROUND(AVERAGE(出庫実績!$B73:$BI73),2),""))</f>
        <v/>
      </c>
      <c r="G73" s="4">
        <f>IF($A73="","",IFERROR(ROUND(STDEV(出庫実績!$B73:$BI73),2),""))</f>
        <v/>
      </c>
      <c r="H73" s="4">
        <f>IF($F73="","",ROUNDUP(設定!$B$3*$G73*SQRT($C73),0))</f>
        <v/>
      </c>
      <c r="I73" s="4">
        <f>IF($F73="","",ROUNDUP($F73*$C73+$H73,0))</f>
        <v/>
      </c>
      <c r="J73" s="4">
        <f>IF($F73="","",CEILING($F73*設定!$B$4,MAX($D73,1)))</f>
        <v/>
      </c>
      <c r="K73" s="5">
        <f>IF($I73="","",$I73*$E73)</f>
        <v/>
      </c>
    </row>
    <row r="74">
      <c r="A74" s="3" t="n"/>
      <c r="B74" s="3" t="n"/>
      <c r="C74" s="3" t="n"/>
      <c r="D74" s="3" t="n"/>
      <c r="E74" s="3" t="n"/>
      <c r="F74" s="4">
        <f>IF($A74="","",IFERROR(ROUND(AVERAGE(出庫実績!$B74:$BI74),2),""))</f>
        <v/>
      </c>
      <c r="G74" s="4">
        <f>IF($A74="","",IFERROR(ROUND(STDEV(出庫実績!$B74:$BI74),2),""))</f>
        <v/>
      </c>
      <c r="H74" s="4">
        <f>IF($F74="","",ROUNDUP(設定!$B$3*$G74*SQRT($C74),0))</f>
        <v/>
      </c>
      <c r="I74" s="4">
        <f>IF($F74="","",ROUNDUP($F74*$C74+$H74,0))</f>
        <v/>
      </c>
      <c r="J74" s="4">
        <f>IF($F74="","",CEILING($F74*設定!$B$4,MAX($D74,1)))</f>
        <v/>
      </c>
      <c r="K74" s="5">
        <f>IF($I74="","",$I74*$E74)</f>
        <v/>
      </c>
    </row>
    <row r="75">
      <c r="A75" s="3" t="n"/>
      <c r="B75" s="3" t="n"/>
      <c r="C75" s="3" t="n"/>
      <c r="D75" s="3" t="n"/>
      <c r="E75" s="3" t="n"/>
      <c r="F75" s="4">
        <f>IF($A75="","",IFERROR(ROUND(AVERAGE(出庫実績!$B75:$BI75),2),""))</f>
        <v/>
      </c>
      <c r="G75" s="4">
        <f>IF($A75="","",IFERROR(ROUND(STDEV(出庫実績!$B75:$BI75),2),""))</f>
        <v/>
      </c>
      <c r="H75" s="4">
        <f>IF($F75="","",ROUNDUP(設定!$B$3*$G75*SQRT($C75),0))</f>
        <v/>
      </c>
      <c r="I75" s="4">
        <f>IF($F75="","",ROUNDUP($F75*$C75+$H75,0))</f>
        <v/>
      </c>
      <c r="J75" s="4">
        <f>IF($F75="","",CEILING($F75*設定!$B$4,MAX($D75,1)))</f>
        <v/>
      </c>
      <c r="K75" s="5">
        <f>IF($I75="","",$I75*$E75)</f>
        <v/>
      </c>
    </row>
    <row r="76">
      <c r="A76" s="3" t="n"/>
      <c r="B76" s="3" t="n"/>
      <c r="C76" s="3" t="n"/>
      <c r="D76" s="3" t="n"/>
      <c r="E76" s="3" t="n"/>
      <c r="F76" s="4">
        <f>IF($A76="","",IFERROR(ROUND(AVERAGE(出庫実績!$B76:$BI76),2),""))</f>
        <v/>
      </c>
      <c r="G76" s="4">
        <f>IF($A76="","",IFERROR(ROUND(STDEV(出庫実績!$B76:$BI76),2),""))</f>
        <v/>
      </c>
      <c r="H76" s="4">
        <f>IF($F76="","",ROUNDUP(設定!$B$3*$G76*SQRT($C76),0))</f>
        <v/>
      </c>
      <c r="I76" s="4">
        <f>IF($F76="","",ROUNDUP($F76*$C76+$H76,0))</f>
        <v/>
      </c>
      <c r="J76" s="4">
        <f>IF($F76="","",CEILING($F76*設定!$B$4,MAX($D76,1)))</f>
        <v/>
      </c>
      <c r="K76" s="5">
        <f>IF($I76="","",$I76*$E76)</f>
        <v/>
      </c>
    </row>
    <row r="77">
      <c r="A77" s="3" t="n"/>
      <c r="B77" s="3" t="n"/>
      <c r="C77" s="3" t="n"/>
      <c r="D77" s="3" t="n"/>
      <c r="E77" s="3" t="n"/>
      <c r="F77" s="4">
        <f>IF($A77="","",IFERROR(ROUND(AVERAGE(出庫実績!$B77:$BI77),2),""))</f>
        <v/>
      </c>
      <c r="G77" s="4">
        <f>IF($A77="","",IFERROR(ROUND(STDEV(出庫実績!$B77:$BI77),2),""))</f>
        <v/>
      </c>
      <c r="H77" s="4">
        <f>IF($F77="","",ROUNDUP(設定!$B$3*$G77*SQRT($C77),0))</f>
        <v/>
      </c>
      <c r="I77" s="4">
        <f>IF($F77="","",ROUNDUP($F77*$C77+$H77,0))</f>
        <v/>
      </c>
      <c r="J77" s="4">
        <f>IF($F77="","",CEILING($F77*設定!$B$4,MAX($D77,1)))</f>
        <v/>
      </c>
      <c r="K77" s="5">
        <f>IF($I77="","",$I77*$E77)</f>
        <v/>
      </c>
    </row>
    <row r="78">
      <c r="A78" s="3" t="n"/>
      <c r="B78" s="3" t="n"/>
      <c r="C78" s="3" t="n"/>
      <c r="D78" s="3" t="n"/>
      <c r="E78" s="3" t="n"/>
      <c r="F78" s="4">
        <f>IF($A78="","",IFERROR(ROUND(AVERAGE(出庫実績!$B78:$BI78),2),""))</f>
        <v/>
      </c>
      <c r="G78" s="4">
        <f>IF($A78="","",IFERROR(ROUND(STDEV(出庫実績!$B78:$BI78),2),""))</f>
        <v/>
      </c>
      <c r="H78" s="4">
        <f>IF($F78="","",ROUNDUP(設定!$B$3*$G78*SQRT($C78),0))</f>
        <v/>
      </c>
      <c r="I78" s="4">
        <f>IF($F78="","",ROUNDUP($F78*$C78+$H78,0))</f>
        <v/>
      </c>
      <c r="J78" s="4">
        <f>IF($F78="","",CEILING($F78*設定!$B$4,MAX($D78,1)))</f>
        <v/>
      </c>
      <c r="K78" s="5">
        <f>IF($I78="","",$I78*$E78)</f>
        <v/>
      </c>
    </row>
    <row r="79">
      <c r="A79" s="3" t="n"/>
      <c r="B79" s="3" t="n"/>
      <c r="C79" s="3" t="n"/>
      <c r="D79" s="3" t="n"/>
      <c r="E79" s="3" t="n"/>
      <c r="F79" s="4">
        <f>IF($A79="","",IFERROR(ROUND(AVERAGE(出庫実績!$B79:$BI79),2),""))</f>
        <v/>
      </c>
      <c r="G79" s="4">
        <f>IF($A79="","",IFERROR(ROUND(STDEV(出庫実績!$B79:$BI79),2),""))</f>
        <v/>
      </c>
      <c r="H79" s="4">
        <f>IF($F79="","",ROUNDUP(設定!$B$3*$G79*SQRT($C79),0))</f>
        <v/>
      </c>
      <c r="I79" s="4">
        <f>IF($F79="","",ROUNDUP($F79*$C79+$H79,0))</f>
        <v/>
      </c>
      <c r="J79" s="4">
        <f>IF($F79="","",CEILING($F79*設定!$B$4,MAX($D79,1)))</f>
        <v/>
      </c>
      <c r="K79" s="5">
        <f>IF($I79="","",$I79*$E79)</f>
        <v/>
      </c>
    </row>
    <row r="80">
      <c r="A80" s="3" t="n"/>
      <c r="B80" s="3" t="n"/>
      <c r="C80" s="3" t="n"/>
      <c r="D80" s="3" t="n"/>
      <c r="E80" s="3" t="n"/>
      <c r="F80" s="4">
        <f>IF($A80="","",IFERROR(ROUND(AVERAGE(出庫実績!$B80:$BI80),2),""))</f>
        <v/>
      </c>
      <c r="G80" s="4">
        <f>IF($A80="","",IFERROR(ROUND(STDEV(出庫実績!$B80:$BI80),2),""))</f>
        <v/>
      </c>
      <c r="H80" s="4">
        <f>IF($F80="","",ROUNDUP(設定!$B$3*$G80*SQRT($C80),0))</f>
        <v/>
      </c>
      <c r="I80" s="4">
        <f>IF($F80="","",ROUNDUP($F80*$C80+$H80,0))</f>
        <v/>
      </c>
      <c r="J80" s="4">
        <f>IF($F80="","",CEILING($F80*設定!$B$4,MAX($D80,1)))</f>
        <v/>
      </c>
      <c r="K80" s="5">
        <f>IF($I80="","",$I80*$E80)</f>
        <v/>
      </c>
    </row>
    <row r="81">
      <c r="A81" s="3" t="n"/>
      <c r="B81" s="3" t="n"/>
      <c r="C81" s="3" t="n"/>
      <c r="D81" s="3" t="n"/>
      <c r="E81" s="3" t="n"/>
      <c r="F81" s="4">
        <f>IF($A81="","",IFERROR(ROUND(AVERAGE(出庫実績!$B81:$BI81),2),""))</f>
        <v/>
      </c>
      <c r="G81" s="4">
        <f>IF($A81="","",IFERROR(ROUND(STDEV(出庫実績!$B81:$BI81),2),""))</f>
        <v/>
      </c>
      <c r="H81" s="4">
        <f>IF($F81="","",ROUNDUP(設定!$B$3*$G81*SQRT($C81),0))</f>
        <v/>
      </c>
      <c r="I81" s="4">
        <f>IF($F81="","",ROUNDUP($F81*$C81+$H81,0))</f>
        <v/>
      </c>
      <c r="J81" s="4">
        <f>IF($F81="","",CEILING($F81*設定!$B$4,MAX($D81,1)))</f>
        <v/>
      </c>
      <c r="K81" s="5">
        <f>IF($I81="","",$I81*$E81)</f>
        <v/>
      </c>
    </row>
    <row r="82">
      <c r="A82" s="3" t="n"/>
      <c r="B82" s="3" t="n"/>
      <c r="C82" s="3" t="n"/>
      <c r="D82" s="3" t="n"/>
      <c r="E82" s="3" t="n"/>
      <c r="F82" s="4">
        <f>IF($A82="","",IFERROR(ROUND(AVERAGE(出庫実績!$B82:$BI82),2),""))</f>
        <v/>
      </c>
      <c r="G82" s="4">
        <f>IF($A82="","",IFERROR(ROUND(STDEV(出庫実績!$B82:$BI82),2),""))</f>
        <v/>
      </c>
      <c r="H82" s="4">
        <f>IF($F82="","",ROUNDUP(設定!$B$3*$G82*SQRT($C82),0))</f>
        <v/>
      </c>
      <c r="I82" s="4">
        <f>IF($F82="","",ROUNDUP($F82*$C82+$H82,0))</f>
        <v/>
      </c>
      <c r="J82" s="4">
        <f>IF($F82="","",CEILING($F82*設定!$B$4,MAX($D82,1)))</f>
        <v/>
      </c>
      <c r="K82" s="5">
        <f>IF($I82="","",$I82*$E82)</f>
        <v/>
      </c>
    </row>
    <row r="83">
      <c r="A83" s="3" t="n"/>
      <c r="B83" s="3" t="n"/>
      <c r="C83" s="3" t="n"/>
      <c r="D83" s="3" t="n"/>
      <c r="E83" s="3" t="n"/>
      <c r="F83" s="4">
        <f>IF($A83="","",IFERROR(ROUND(AVERAGE(出庫実績!$B83:$BI83),2),""))</f>
        <v/>
      </c>
      <c r="G83" s="4">
        <f>IF($A83="","",IFERROR(ROUND(STDEV(出庫実績!$B83:$BI83),2),""))</f>
        <v/>
      </c>
      <c r="H83" s="4">
        <f>IF($F83="","",ROUNDUP(設定!$B$3*$G83*SQRT($C83),0))</f>
        <v/>
      </c>
      <c r="I83" s="4">
        <f>IF($F83="","",ROUNDUP($F83*$C83+$H83,0))</f>
        <v/>
      </c>
      <c r="J83" s="4">
        <f>IF($F83="","",CEILING($F83*設定!$B$4,MAX($D83,1)))</f>
        <v/>
      </c>
      <c r="K83" s="5">
        <f>IF($I83="","",$I83*$E83)</f>
        <v/>
      </c>
    </row>
    <row r="84">
      <c r="A84" s="3" t="n"/>
      <c r="B84" s="3" t="n"/>
      <c r="C84" s="3" t="n"/>
      <c r="D84" s="3" t="n"/>
      <c r="E84" s="3" t="n"/>
      <c r="F84" s="4">
        <f>IF($A84="","",IFERROR(ROUND(AVERAGE(出庫実績!$B84:$BI84),2),""))</f>
        <v/>
      </c>
      <c r="G84" s="4">
        <f>IF($A84="","",IFERROR(ROUND(STDEV(出庫実績!$B84:$BI84),2),""))</f>
        <v/>
      </c>
      <c r="H84" s="4">
        <f>IF($F84="","",ROUNDUP(設定!$B$3*$G84*SQRT($C84),0))</f>
        <v/>
      </c>
      <c r="I84" s="4">
        <f>IF($F84="","",ROUNDUP($F84*$C84+$H84,0))</f>
        <v/>
      </c>
      <c r="J84" s="4">
        <f>IF($F84="","",CEILING($F84*設定!$B$4,MAX($D84,1)))</f>
        <v/>
      </c>
      <c r="K84" s="5">
        <f>IF($I84="","",$I84*$E84)</f>
        <v/>
      </c>
    </row>
    <row r="85">
      <c r="A85" s="3" t="n"/>
      <c r="B85" s="3" t="n"/>
      <c r="C85" s="3" t="n"/>
      <c r="D85" s="3" t="n"/>
      <c r="E85" s="3" t="n"/>
      <c r="F85" s="4">
        <f>IF($A85="","",IFERROR(ROUND(AVERAGE(出庫実績!$B85:$BI85),2),""))</f>
        <v/>
      </c>
      <c r="G85" s="4">
        <f>IF($A85="","",IFERROR(ROUND(STDEV(出庫実績!$B85:$BI85),2),""))</f>
        <v/>
      </c>
      <c r="H85" s="4">
        <f>IF($F85="","",ROUNDUP(設定!$B$3*$G85*SQRT($C85),0))</f>
        <v/>
      </c>
      <c r="I85" s="4">
        <f>IF($F85="","",ROUNDUP($F85*$C85+$H85,0))</f>
        <v/>
      </c>
      <c r="J85" s="4">
        <f>IF($F85="","",CEILING($F85*設定!$B$4,MAX($D85,1)))</f>
        <v/>
      </c>
      <c r="K85" s="5">
        <f>IF($I85="","",$I85*$E85)</f>
        <v/>
      </c>
    </row>
    <row r="86">
      <c r="A86" s="3" t="n"/>
      <c r="B86" s="3" t="n"/>
      <c r="C86" s="3" t="n"/>
      <c r="D86" s="3" t="n"/>
      <c r="E86" s="3" t="n"/>
      <c r="F86" s="4">
        <f>IF($A86="","",IFERROR(ROUND(AVERAGE(出庫実績!$B86:$BI86),2),""))</f>
        <v/>
      </c>
      <c r="G86" s="4">
        <f>IF($A86="","",IFERROR(ROUND(STDEV(出庫実績!$B86:$BI86),2),""))</f>
        <v/>
      </c>
      <c r="H86" s="4">
        <f>IF($F86="","",ROUNDUP(設定!$B$3*$G86*SQRT($C86),0))</f>
        <v/>
      </c>
      <c r="I86" s="4">
        <f>IF($F86="","",ROUNDUP($F86*$C86+$H86,0))</f>
        <v/>
      </c>
      <c r="J86" s="4">
        <f>IF($F86="","",CEILING($F86*設定!$B$4,MAX($D86,1)))</f>
        <v/>
      </c>
      <c r="K86" s="5">
        <f>IF($I86="","",$I86*$E86)</f>
        <v/>
      </c>
    </row>
    <row r="87">
      <c r="A87" s="3" t="n"/>
      <c r="B87" s="3" t="n"/>
      <c r="C87" s="3" t="n"/>
      <c r="D87" s="3" t="n"/>
      <c r="E87" s="3" t="n"/>
      <c r="F87" s="4">
        <f>IF($A87="","",IFERROR(ROUND(AVERAGE(出庫実績!$B87:$BI87),2),""))</f>
        <v/>
      </c>
      <c r="G87" s="4">
        <f>IF($A87="","",IFERROR(ROUND(STDEV(出庫実績!$B87:$BI87),2),""))</f>
        <v/>
      </c>
      <c r="H87" s="4">
        <f>IF($F87="","",ROUNDUP(設定!$B$3*$G87*SQRT($C87),0))</f>
        <v/>
      </c>
      <c r="I87" s="4">
        <f>IF($F87="","",ROUNDUP($F87*$C87+$H87,0))</f>
        <v/>
      </c>
      <c r="J87" s="4">
        <f>IF($F87="","",CEILING($F87*設定!$B$4,MAX($D87,1)))</f>
        <v/>
      </c>
      <c r="K87" s="5">
        <f>IF($I87="","",$I87*$E87)</f>
        <v/>
      </c>
    </row>
    <row r="88">
      <c r="A88" s="3" t="n"/>
      <c r="B88" s="3" t="n"/>
      <c r="C88" s="3" t="n"/>
      <c r="D88" s="3" t="n"/>
      <c r="E88" s="3" t="n"/>
      <c r="F88" s="4">
        <f>IF($A88="","",IFERROR(ROUND(AVERAGE(出庫実績!$B88:$BI88),2),""))</f>
        <v/>
      </c>
      <c r="G88" s="4">
        <f>IF($A88="","",IFERROR(ROUND(STDEV(出庫実績!$B88:$BI88),2),""))</f>
        <v/>
      </c>
      <c r="H88" s="4">
        <f>IF($F88="","",ROUNDUP(設定!$B$3*$G88*SQRT($C88),0))</f>
        <v/>
      </c>
      <c r="I88" s="4">
        <f>IF($F88="","",ROUNDUP($F88*$C88+$H88,0))</f>
        <v/>
      </c>
      <c r="J88" s="4">
        <f>IF($F88="","",CEILING($F88*設定!$B$4,MAX($D88,1)))</f>
        <v/>
      </c>
      <c r="K88" s="5">
        <f>IF($I88="","",$I88*$E88)</f>
        <v/>
      </c>
    </row>
    <row r="89">
      <c r="A89" s="3" t="n"/>
      <c r="B89" s="3" t="n"/>
      <c r="C89" s="3" t="n"/>
      <c r="D89" s="3" t="n"/>
      <c r="E89" s="3" t="n"/>
      <c r="F89" s="4">
        <f>IF($A89="","",IFERROR(ROUND(AVERAGE(出庫実績!$B89:$BI89),2),""))</f>
        <v/>
      </c>
      <c r="G89" s="4">
        <f>IF($A89="","",IFERROR(ROUND(STDEV(出庫実績!$B89:$BI89),2),""))</f>
        <v/>
      </c>
      <c r="H89" s="4">
        <f>IF($F89="","",ROUNDUP(設定!$B$3*$G89*SQRT($C89),0))</f>
        <v/>
      </c>
      <c r="I89" s="4">
        <f>IF($F89="","",ROUNDUP($F89*$C89+$H89,0))</f>
        <v/>
      </c>
      <c r="J89" s="4">
        <f>IF($F89="","",CEILING($F89*設定!$B$4,MAX($D89,1)))</f>
        <v/>
      </c>
      <c r="K89" s="5">
        <f>IF($I89="","",$I89*$E89)</f>
        <v/>
      </c>
    </row>
    <row r="90">
      <c r="A90" s="3" t="n"/>
      <c r="B90" s="3" t="n"/>
      <c r="C90" s="3" t="n"/>
      <c r="D90" s="3" t="n"/>
      <c r="E90" s="3" t="n"/>
      <c r="F90" s="4">
        <f>IF($A90="","",IFERROR(ROUND(AVERAGE(出庫実績!$B90:$BI90),2),""))</f>
        <v/>
      </c>
      <c r="G90" s="4">
        <f>IF($A90="","",IFERROR(ROUND(STDEV(出庫実績!$B90:$BI90),2),""))</f>
        <v/>
      </c>
      <c r="H90" s="4">
        <f>IF($F90="","",ROUNDUP(設定!$B$3*$G90*SQRT($C90),0))</f>
        <v/>
      </c>
      <c r="I90" s="4">
        <f>IF($F90="","",ROUNDUP($F90*$C90+$H90,0))</f>
        <v/>
      </c>
      <c r="J90" s="4">
        <f>IF($F90="","",CEILING($F90*設定!$B$4,MAX($D90,1)))</f>
        <v/>
      </c>
      <c r="K90" s="5">
        <f>IF($I90="","",$I90*$E90)</f>
        <v/>
      </c>
    </row>
    <row r="91">
      <c r="A91" s="3" t="n"/>
      <c r="B91" s="3" t="n"/>
      <c r="C91" s="3" t="n"/>
      <c r="D91" s="3" t="n"/>
      <c r="E91" s="3" t="n"/>
      <c r="F91" s="4">
        <f>IF($A91="","",IFERROR(ROUND(AVERAGE(出庫実績!$B91:$BI91),2),""))</f>
        <v/>
      </c>
      <c r="G91" s="4">
        <f>IF($A91="","",IFERROR(ROUND(STDEV(出庫実績!$B91:$BI91),2),""))</f>
        <v/>
      </c>
      <c r="H91" s="4">
        <f>IF($F91="","",ROUNDUP(設定!$B$3*$G91*SQRT($C91),0))</f>
        <v/>
      </c>
      <c r="I91" s="4">
        <f>IF($F91="","",ROUNDUP($F91*$C91+$H91,0))</f>
        <v/>
      </c>
      <c r="J91" s="4">
        <f>IF($F91="","",CEILING($F91*設定!$B$4,MAX($D91,1)))</f>
        <v/>
      </c>
      <c r="K91" s="5">
        <f>IF($I91="","",$I91*$E91)</f>
        <v/>
      </c>
    </row>
    <row r="92">
      <c r="A92" s="3" t="n"/>
      <c r="B92" s="3" t="n"/>
      <c r="C92" s="3" t="n"/>
      <c r="D92" s="3" t="n"/>
      <c r="E92" s="3" t="n"/>
      <c r="F92" s="4">
        <f>IF($A92="","",IFERROR(ROUND(AVERAGE(出庫実績!$B92:$BI92),2),""))</f>
        <v/>
      </c>
      <c r="G92" s="4">
        <f>IF($A92="","",IFERROR(ROUND(STDEV(出庫実績!$B92:$BI92),2),""))</f>
        <v/>
      </c>
      <c r="H92" s="4">
        <f>IF($F92="","",ROUNDUP(設定!$B$3*$G92*SQRT($C92),0))</f>
        <v/>
      </c>
      <c r="I92" s="4">
        <f>IF($F92="","",ROUNDUP($F92*$C92+$H92,0))</f>
        <v/>
      </c>
      <c r="J92" s="4">
        <f>IF($F92="","",CEILING($F92*設定!$B$4,MAX($D92,1)))</f>
        <v/>
      </c>
      <c r="K92" s="5">
        <f>IF($I92="","",$I92*$E92)</f>
        <v/>
      </c>
    </row>
    <row r="93">
      <c r="A93" s="3" t="n"/>
      <c r="B93" s="3" t="n"/>
      <c r="C93" s="3" t="n"/>
      <c r="D93" s="3" t="n"/>
      <c r="E93" s="3" t="n"/>
      <c r="F93" s="4">
        <f>IF($A93="","",IFERROR(ROUND(AVERAGE(出庫実績!$B93:$BI93),2),""))</f>
        <v/>
      </c>
      <c r="G93" s="4">
        <f>IF($A93="","",IFERROR(ROUND(STDEV(出庫実績!$B93:$BI93),2),""))</f>
        <v/>
      </c>
      <c r="H93" s="4">
        <f>IF($F93="","",ROUNDUP(設定!$B$3*$G93*SQRT($C93),0))</f>
        <v/>
      </c>
      <c r="I93" s="4">
        <f>IF($F93="","",ROUNDUP($F93*$C93+$H93,0))</f>
        <v/>
      </c>
      <c r="J93" s="4">
        <f>IF($F93="","",CEILING($F93*設定!$B$4,MAX($D93,1)))</f>
        <v/>
      </c>
      <c r="K93" s="5">
        <f>IF($I93="","",$I93*$E93)</f>
        <v/>
      </c>
    </row>
    <row r="94">
      <c r="A94" s="3" t="n"/>
      <c r="B94" s="3" t="n"/>
      <c r="C94" s="3" t="n"/>
      <c r="D94" s="3" t="n"/>
      <c r="E94" s="3" t="n"/>
      <c r="F94" s="4">
        <f>IF($A94="","",IFERROR(ROUND(AVERAGE(出庫実績!$B94:$BI94),2),""))</f>
        <v/>
      </c>
      <c r="G94" s="4">
        <f>IF($A94="","",IFERROR(ROUND(STDEV(出庫実績!$B94:$BI94),2),""))</f>
        <v/>
      </c>
      <c r="H94" s="4">
        <f>IF($F94="","",ROUNDUP(設定!$B$3*$G94*SQRT($C94),0))</f>
        <v/>
      </c>
      <c r="I94" s="4">
        <f>IF($F94="","",ROUNDUP($F94*$C94+$H94,0))</f>
        <v/>
      </c>
      <c r="J94" s="4">
        <f>IF($F94="","",CEILING($F94*設定!$B$4,MAX($D94,1)))</f>
        <v/>
      </c>
      <c r="K94" s="5">
        <f>IF($I94="","",$I94*$E94)</f>
        <v/>
      </c>
    </row>
    <row r="95">
      <c r="A95" s="3" t="n"/>
      <c r="B95" s="3" t="n"/>
      <c r="C95" s="3" t="n"/>
      <c r="D95" s="3" t="n"/>
      <c r="E95" s="3" t="n"/>
      <c r="F95" s="4">
        <f>IF($A95="","",IFERROR(ROUND(AVERAGE(出庫実績!$B95:$BI95),2),""))</f>
        <v/>
      </c>
      <c r="G95" s="4">
        <f>IF($A95="","",IFERROR(ROUND(STDEV(出庫実績!$B95:$BI95),2),""))</f>
        <v/>
      </c>
      <c r="H95" s="4">
        <f>IF($F95="","",ROUNDUP(設定!$B$3*$G95*SQRT($C95),0))</f>
        <v/>
      </c>
      <c r="I95" s="4">
        <f>IF($F95="","",ROUNDUP($F95*$C95+$H95,0))</f>
        <v/>
      </c>
      <c r="J95" s="4">
        <f>IF($F95="","",CEILING($F95*設定!$B$4,MAX($D95,1)))</f>
        <v/>
      </c>
      <c r="K95" s="5">
        <f>IF($I95="","",$I95*$E95)</f>
        <v/>
      </c>
    </row>
    <row r="96">
      <c r="A96" s="3" t="n"/>
      <c r="B96" s="3" t="n"/>
      <c r="C96" s="3" t="n"/>
      <c r="D96" s="3" t="n"/>
      <c r="E96" s="3" t="n"/>
      <c r="F96" s="4">
        <f>IF($A96="","",IFERROR(ROUND(AVERAGE(出庫実績!$B96:$BI96),2),""))</f>
        <v/>
      </c>
      <c r="G96" s="4">
        <f>IF($A96="","",IFERROR(ROUND(STDEV(出庫実績!$B96:$BI96),2),""))</f>
        <v/>
      </c>
      <c r="H96" s="4">
        <f>IF($F96="","",ROUNDUP(設定!$B$3*$G96*SQRT($C96),0))</f>
        <v/>
      </c>
      <c r="I96" s="4">
        <f>IF($F96="","",ROUNDUP($F96*$C96+$H96,0))</f>
        <v/>
      </c>
      <c r="J96" s="4">
        <f>IF($F96="","",CEILING($F96*設定!$B$4,MAX($D96,1)))</f>
        <v/>
      </c>
      <c r="K96" s="5">
        <f>IF($I96="","",$I96*$E96)</f>
        <v/>
      </c>
    </row>
    <row r="97">
      <c r="A97" s="3" t="n"/>
      <c r="B97" s="3" t="n"/>
      <c r="C97" s="3" t="n"/>
      <c r="D97" s="3" t="n"/>
      <c r="E97" s="3" t="n"/>
      <c r="F97" s="4">
        <f>IF($A97="","",IFERROR(ROUND(AVERAGE(出庫実績!$B97:$BI97),2),""))</f>
        <v/>
      </c>
      <c r="G97" s="4">
        <f>IF($A97="","",IFERROR(ROUND(STDEV(出庫実績!$B97:$BI97),2),""))</f>
        <v/>
      </c>
      <c r="H97" s="4">
        <f>IF($F97="","",ROUNDUP(設定!$B$3*$G97*SQRT($C97),0))</f>
        <v/>
      </c>
      <c r="I97" s="4">
        <f>IF($F97="","",ROUNDUP($F97*$C97+$H97,0))</f>
        <v/>
      </c>
      <c r="J97" s="4">
        <f>IF($F97="","",CEILING($F97*設定!$B$4,MAX($D97,1)))</f>
        <v/>
      </c>
      <c r="K97" s="5">
        <f>IF($I97="","",$I97*$E97)</f>
        <v/>
      </c>
    </row>
    <row r="98">
      <c r="A98" s="3" t="n"/>
      <c r="B98" s="3" t="n"/>
      <c r="C98" s="3" t="n"/>
      <c r="D98" s="3" t="n"/>
      <c r="E98" s="3" t="n"/>
      <c r="F98" s="4">
        <f>IF($A98="","",IFERROR(ROUND(AVERAGE(出庫実績!$B98:$BI98),2),""))</f>
        <v/>
      </c>
      <c r="G98" s="4">
        <f>IF($A98="","",IFERROR(ROUND(STDEV(出庫実績!$B98:$BI98),2),""))</f>
        <v/>
      </c>
      <c r="H98" s="4">
        <f>IF($F98="","",ROUNDUP(設定!$B$3*$G98*SQRT($C98),0))</f>
        <v/>
      </c>
      <c r="I98" s="4">
        <f>IF($F98="","",ROUNDUP($F98*$C98+$H98,0))</f>
        <v/>
      </c>
      <c r="J98" s="4">
        <f>IF($F98="","",CEILING($F98*設定!$B$4,MAX($D98,1)))</f>
        <v/>
      </c>
      <c r="K98" s="5">
        <f>IF($I98="","",$I98*$E98)</f>
        <v/>
      </c>
    </row>
    <row r="99">
      <c r="A99" s="3" t="n"/>
      <c r="B99" s="3" t="n"/>
      <c r="C99" s="3" t="n"/>
      <c r="D99" s="3" t="n"/>
      <c r="E99" s="3" t="n"/>
      <c r="F99" s="4">
        <f>IF($A99="","",IFERROR(ROUND(AVERAGE(出庫実績!$B99:$BI99),2),""))</f>
        <v/>
      </c>
      <c r="G99" s="4">
        <f>IF($A99="","",IFERROR(ROUND(STDEV(出庫実績!$B99:$BI99),2),""))</f>
        <v/>
      </c>
      <c r="H99" s="4">
        <f>IF($F99="","",ROUNDUP(設定!$B$3*$G99*SQRT($C99),0))</f>
        <v/>
      </c>
      <c r="I99" s="4">
        <f>IF($F99="","",ROUNDUP($F99*$C99+$H99,0))</f>
        <v/>
      </c>
      <c r="J99" s="4">
        <f>IF($F99="","",CEILING($F99*設定!$B$4,MAX($D99,1)))</f>
        <v/>
      </c>
      <c r="K99" s="5">
        <f>IF($I99="","",$I99*$E99)</f>
        <v/>
      </c>
    </row>
    <row r="100">
      <c r="A100" s="3" t="n"/>
      <c r="B100" s="3" t="n"/>
      <c r="C100" s="3" t="n"/>
      <c r="D100" s="3" t="n"/>
      <c r="E100" s="3" t="n"/>
      <c r="F100" s="4">
        <f>IF($A100="","",IFERROR(ROUND(AVERAGE(出庫実績!$B100:$BI100),2),""))</f>
        <v/>
      </c>
      <c r="G100" s="4">
        <f>IF($A100="","",IFERROR(ROUND(STDEV(出庫実績!$B100:$BI100),2),""))</f>
        <v/>
      </c>
      <c r="H100" s="4">
        <f>IF($F100="","",ROUNDUP(設定!$B$3*$G100*SQRT($C100),0))</f>
        <v/>
      </c>
      <c r="I100" s="4">
        <f>IF($F100="","",ROUNDUP($F100*$C100+$H100,0))</f>
        <v/>
      </c>
      <c r="J100" s="4">
        <f>IF($F100="","",CEILING($F100*設定!$B$4,MAX($D100,1)))</f>
        <v/>
      </c>
      <c r="K100" s="5">
        <f>IF($I100="","",$I100*$E100)</f>
        <v/>
      </c>
    </row>
    <row r="101">
      <c r="A101" s="3" t="n"/>
      <c r="B101" s="3" t="n"/>
      <c r="C101" s="3" t="n"/>
      <c r="D101" s="3" t="n"/>
      <c r="E101" s="3" t="n"/>
      <c r="F101" s="4">
        <f>IF($A101="","",IFERROR(ROUND(AVERAGE(出庫実績!$B101:$BI101),2),""))</f>
        <v/>
      </c>
      <c r="G101" s="4">
        <f>IF($A101="","",IFERROR(ROUND(STDEV(出庫実績!$B101:$BI101),2),""))</f>
        <v/>
      </c>
      <c r="H101" s="4">
        <f>IF($F101="","",ROUNDUP(設定!$B$3*$G101*SQRT($C101),0))</f>
        <v/>
      </c>
      <c r="I101" s="4">
        <f>IF($F101="","",ROUNDUP($F101*$C101+$H101,0))</f>
        <v/>
      </c>
      <c r="J101" s="4">
        <f>IF($F101="","",CEILING($F101*設定!$B$4,MAX($D101,1)))</f>
        <v/>
      </c>
      <c r="K101" s="5">
        <f>IF($I101="","",$I101*$E101)</f>
        <v/>
      </c>
    </row>
    <row r="102">
      <c r="A102" s="3" t="n"/>
      <c r="B102" s="3" t="n"/>
      <c r="C102" s="3" t="n"/>
      <c r="D102" s="3" t="n"/>
      <c r="E102" s="3" t="n"/>
      <c r="F102" s="4">
        <f>IF($A102="","",IFERROR(ROUND(AVERAGE(出庫実績!$B102:$BI102),2),""))</f>
        <v/>
      </c>
      <c r="G102" s="4">
        <f>IF($A102="","",IFERROR(ROUND(STDEV(出庫実績!$B102:$BI102),2),""))</f>
        <v/>
      </c>
      <c r="H102" s="4">
        <f>IF($F102="","",ROUNDUP(設定!$B$3*$G102*SQRT($C102),0))</f>
        <v/>
      </c>
      <c r="I102" s="4">
        <f>IF($F102="","",ROUNDUP($F102*$C102+$H102,0))</f>
        <v/>
      </c>
      <c r="J102" s="4">
        <f>IF($F102="","",CEILING($F102*設定!$B$4,MAX($D102,1)))</f>
        <v/>
      </c>
      <c r="K102" s="5">
        <f>IF($I102="","",$I102*$E102)</f>
        <v/>
      </c>
    </row>
    <row r="104">
      <c r="A104" s="6" t="inlineStr">
        <is>
          <t>合計</t>
        </is>
      </c>
      <c r="K104" s="7">
        <f>SUM(K3:K102)</f>
        <v/>
      </c>
    </row>
    <row r="106">
      <c r="A106" t="inlineStr">
        <is>
          <t>赤い行は、出庫のばらつきが平均より大きい品目。安全在庫が大きく出るので、実績を見直す。</t>
        </is>
      </c>
    </row>
  </sheetData>
  <conditionalFormatting sqref="A3:K102">
    <cfRule type="expression" priority="1" dxfId="0">
      <formula>AND($G3&lt;&gt;"",$G3&gt;$F3)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I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7" customWidth="1" min="33" max="33"/>
    <col width="7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  <col width="7" customWidth="1" min="40" max="40"/>
    <col width="7" customWidth="1" min="41" max="41"/>
    <col width="7" customWidth="1" min="42" max="42"/>
    <col width="7" customWidth="1" min="43" max="43"/>
    <col width="7" customWidth="1" min="44" max="44"/>
    <col width="7" customWidth="1" min="45" max="45"/>
    <col width="7" customWidth="1" min="46" max="46"/>
    <col width="7" customWidth="1" min="47" max="47"/>
    <col width="7" customWidth="1" min="48" max="48"/>
    <col width="7" customWidth="1" min="49" max="49"/>
    <col width="7" customWidth="1" min="50" max="50"/>
    <col width="7" customWidth="1" min="51" max="51"/>
    <col width="7" customWidth="1" min="52" max="52"/>
    <col width="7" customWidth="1" min="53" max="53"/>
    <col width="7" customWidth="1" min="54" max="54"/>
    <col width="7" customWidth="1" min="55" max="55"/>
    <col width="7" customWidth="1" min="56" max="56"/>
    <col width="7" customWidth="1" min="57" max="57"/>
    <col width="7" customWidth="1" min="58" max="58"/>
    <col width="7" customWidth="1" min="59" max="59"/>
    <col width="7" customWidth="1" min="60" max="60"/>
    <col width="7" customWidth="1" min="61" max="61"/>
  </cols>
  <sheetData>
    <row r="1">
      <c r="A1" s="6" t="inlineStr">
        <is>
          <t>1行が1品目。右へ1日ずつ出庫数を入れる（入れた日数だけで計算する）</t>
        </is>
      </c>
    </row>
    <row r="2">
      <c r="A2" s="2" t="inlineStr">
        <is>
          <t>品番</t>
        </is>
      </c>
      <c r="B2" s="2" t="inlineStr">
        <is>
          <t>1日目</t>
        </is>
      </c>
      <c r="C2" s="2" t="inlineStr">
        <is>
          <t>2日目</t>
        </is>
      </c>
      <c r="D2" s="2" t="inlineStr">
        <is>
          <t>3日目</t>
        </is>
      </c>
      <c r="E2" s="2" t="inlineStr">
        <is>
          <t>4日目</t>
        </is>
      </c>
      <c r="F2" s="2" t="inlineStr">
        <is>
          <t>5日目</t>
        </is>
      </c>
      <c r="G2" s="2" t="inlineStr">
        <is>
          <t>6日目</t>
        </is>
      </c>
      <c r="H2" s="2" t="inlineStr">
        <is>
          <t>7日目</t>
        </is>
      </c>
      <c r="I2" s="2" t="inlineStr">
        <is>
          <t>8日目</t>
        </is>
      </c>
      <c r="J2" s="2" t="inlineStr">
        <is>
          <t>9日目</t>
        </is>
      </c>
      <c r="K2" s="2" t="inlineStr">
        <is>
          <t>10日目</t>
        </is>
      </c>
      <c r="L2" s="2" t="inlineStr">
        <is>
          <t>11日目</t>
        </is>
      </c>
      <c r="M2" s="2" t="inlineStr">
        <is>
          <t>12日目</t>
        </is>
      </c>
      <c r="N2" s="2" t="inlineStr">
        <is>
          <t>13日目</t>
        </is>
      </c>
      <c r="O2" s="2" t="inlineStr">
        <is>
          <t>14日目</t>
        </is>
      </c>
      <c r="P2" s="2" t="inlineStr">
        <is>
          <t>15日目</t>
        </is>
      </c>
      <c r="Q2" s="2" t="inlineStr">
        <is>
          <t>16日目</t>
        </is>
      </c>
      <c r="R2" s="2" t="inlineStr">
        <is>
          <t>17日目</t>
        </is>
      </c>
      <c r="S2" s="2" t="inlineStr">
        <is>
          <t>18日目</t>
        </is>
      </c>
      <c r="T2" s="2" t="inlineStr">
        <is>
          <t>19日目</t>
        </is>
      </c>
      <c r="U2" s="2" t="inlineStr">
        <is>
          <t>20日目</t>
        </is>
      </c>
      <c r="V2" s="2" t="inlineStr">
        <is>
          <t>21日目</t>
        </is>
      </c>
      <c r="W2" s="2" t="inlineStr">
        <is>
          <t>22日目</t>
        </is>
      </c>
      <c r="X2" s="2" t="inlineStr">
        <is>
          <t>23日目</t>
        </is>
      </c>
      <c r="Y2" s="2" t="inlineStr">
        <is>
          <t>24日目</t>
        </is>
      </c>
      <c r="Z2" s="2" t="inlineStr">
        <is>
          <t>25日目</t>
        </is>
      </c>
      <c r="AA2" s="2" t="inlineStr">
        <is>
          <t>26日目</t>
        </is>
      </c>
      <c r="AB2" s="2" t="inlineStr">
        <is>
          <t>27日目</t>
        </is>
      </c>
      <c r="AC2" s="2" t="inlineStr">
        <is>
          <t>28日目</t>
        </is>
      </c>
      <c r="AD2" s="2" t="inlineStr">
        <is>
          <t>29日目</t>
        </is>
      </c>
      <c r="AE2" s="2" t="inlineStr">
        <is>
          <t>30日目</t>
        </is>
      </c>
      <c r="AF2" s="2" t="inlineStr">
        <is>
          <t>31日目</t>
        </is>
      </c>
      <c r="AG2" s="2" t="inlineStr">
        <is>
          <t>32日目</t>
        </is>
      </c>
      <c r="AH2" s="2" t="inlineStr">
        <is>
          <t>33日目</t>
        </is>
      </c>
      <c r="AI2" s="2" t="inlineStr">
        <is>
          <t>34日目</t>
        </is>
      </c>
      <c r="AJ2" s="2" t="inlineStr">
        <is>
          <t>35日目</t>
        </is>
      </c>
      <c r="AK2" s="2" t="inlineStr">
        <is>
          <t>36日目</t>
        </is>
      </c>
      <c r="AL2" s="2" t="inlineStr">
        <is>
          <t>37日目</t>
        </is>
      </c>
      <c r="AM2" s="2" t="inlineStr">
        <is>
          <t>38日目</t>
        </is>
      </c>
      <c r="AN2" s="2" t="inlineStr">
        <is>
          <t>39日目</t>
        </is>
      </c>
      <c r="AO2" s="2" t="inlineStr">
        <is>
          <t>40日目</t>
        </is>
      </c>
      <c r="AP2" s="2" t="inlineStr">
        <is>
          <t>41日目</t>
        </is>
      </c>
      <c r="AQ2" s="2" t="inlineStr">
        <is>
          <t>42日目</t>
        </is>
      </c>
      <c r="AR2" s="2" t="inlineStr">
        <is>
          <t>43日目</t>
        </is>
      </c>
      <c r="AS2" s="2" t="inlineStr">
        <is>
          <t>44日目</t>
        </is>
      </c>
      <c r="AT2" s="2" t="inlineStr">
        <is>
          <t>45日目</t>
        </is>
      </c>
      <c r="AU2" s="2" t="inlineStr">
        <is>
          <t>46日目</t>
        </is>
      </c>
      <c r="AV2" s="2" t="inlineStr">
        <is>
          <t>47日目</t>
        </is>
      </c>
      <c r="AW2" s="2" t="inlineStr">
        <is>
          <t>48日目</t>
        </is>
      </c>
      <c r="AX2" s="2" t="inlineStr">
        <is>
          <t>49日目</t>
        </is>
      </c>
      <c r="AY2" s="2" t="inlineStr">
        <is>
          <t>50日目</t>
        </is>
      </c>
      <c r="AZ2" s="2" t="inlineStr">
        <is>
          <t>51日目</t>
        </is>
      </c>
      <c r="BA2" s="2" t="inlineStr">
        <is>
          <t>52日目</t>
        </is>
      </c>
      <c r="BB2" s="2" t="inlineStr">
        <is>
          <t>53日目</t>
        </is>
      </c>
      <c r="BC2" s="2" t="inlineStr">
        <is>
          <t>54日目</t>
        </is>
      </c>
      <c r="BD2" s="2" t="inlineStr">
        <is>
          <t>55日目</t>
        </is>
      </c>
      <c r="BE2" s="2" t="inlineStr">
        <is>
          <t>56日目</t>
        </is>
      </c>
      <c r="BF2" s="2" t="inlineStr">
        <is>
          <t>57日目</t>
        </is>
      </c>
      <c r="BG2" s="2" t="inlineStr">
        <is>
          <t>58日目</t>
        </is>
      </c>
      <c r="BH2" s="2" t="inlineStr">
        <is>
          <t>59日目</t>
        </is>
      </c>
      <c r="BI2" s="2" t="inlineStr">
        <is>
          <t>60日目</t>
        </is>
      </c>
    </row>
    <row r="3">
      <c r="A3" s="4" t="inlineStr">
        <is>
          <t>A1001</t>
        </is>
      </c>
      <c r="B3" s="3" t="n">
        <v>11</v>
      </c>
      <c r="C3" s="3" t="n">
        <v>11</v>
      </c>
      <c r="D3" s="3" t="n">
        <v>12</v>
      </c>
      <c r="E3" s="3" t="n">
        <v>15</v>
      </c>
      <c r="F3" s="3" t="n">
        <v>12</v>
      </c>
      <c r="G3" s="3" t="n">
        <v>7</v>
      </c>
      <c r="H3" s="3" t="n">
        <v>13</v>
      </c>
      <c r="I3" s="3" t="n">
        <v>11</v>
      </c>
      <c r="J3" s="3" t="n">
        <v>11</v>
      </c>
      <c r="K3" s="3" t="n">
        <v>12</v>
      </c>
      <c r="L3" s="3" t="n">
        <v>13</v>
      </c>
      <c r="M3" s="3" t="n">
        <v>16</v>
      </c>
      <c r="N3" s="3" t="n">
        <v>14</v>
      </c>
      <c r="O3" s="3" t="n">
        <v>12</v>
      </c>
      <c r="P3" s="3" t="n">
        <v>9</v>
      </c>
      <c r="Q3" s="3" t="n">
        <v>8</v>
      </c>
      <c r="R3" s="3" t="n">
        <v>13</v>
      </c>
      <c r="S3" s="3" t="n">
        <v>17</v>
      </c>
      <c r="T3" s="3" t="n">
        <v>12</v>
      </c>
      <c r="U3" s="3" t="n">
        <v>12</v>
      </c>
      <c r="V3" s="3" t="n">
        <v>14</v>
      </c>
      <c r="W3" s="3" t="n">
        <v>7</v>
      </c>
      <c r="X3" s="3" t="n">
        <v>11</v>
      </c>
      <c r="Y3" s="3" t="n">
        <v>14</v>
      </c>
      <c r="Z3" s="3" t="n">
        <v>15</v>
      </c>
      <c r="AA3" s="3" t="n">
        <v>11</v>
      </c>
      <c r="AB3" s="3" t="n">
        <v>13</v>
      </c>
      <c r="AC3" s="3" t="n">
        <v>13</v>
      </c>
      <c r="AD3" s="3" t="n">
        <v>15</v>
      </c>
      <c r="AE3" s="3" t="n">
        <v>8</v>
      </c>
      <c r="AF3" s="3" t="n">
        <v>14</v>
      </c>
      <c r="AG3" s="3" t="n">
        <v>7</v>
      </c>
      <c r="AH3" s="3" t="n">
        <v>3</v>
      </c>
      <c r="AI3" s="3" t="n">
        <v>10</v>
      </c>
      <c r="AJ3" s="3" t="n">
        <v>9</v>
      </c>
      <c r="AK3" s="3" t="n">
        <v>15</v>
      </c>
      <c r="AL3" s="3" t="n">
        <v>14</v>
      </c>
      <c r="AM3" s="3" t="n">
        <v>8</v>
      </c>
      <c r="AN3" s="3" t="n">
        <v>15</v>
      </c>
      <c r="AO3" s="3" t="n">
        <v>8</v>
      </c>
      <c r="AP3" s="3" t="n">
        <v>12</v>
      </c>
      <c r="AQ3" s="3" t="n">
        <v>11</v>
      </c>
      <c r="AR3" s="3" t="n">
        <v>12</v>
      </c>
      <c r="AS3" s="3" t="n">
        <v>15</v>
      </c>
      <c r="AT3" s="3" t="n">
        <v>14</v>
      </c>
      <c r="AU3" s="3" t="n">
        <v>13</v>
      </c>
      <c r="AV3" s="3" t="n">
        <v>14</v>
      </c>
      <c r="AW3" s="3" t="n">
        <v>14</v>
      </c>
      <c r="AX3" s="3" t="n">
        <v>10</v>
      </c>
      <c r="AY3" s="3" t="n">
        <v>9</v>
      </c>
      <c r="AZ3" s="3" t="n">
        <v>10</v>
      </c>
      <c r="BA3" s="3" t="n">
        <v>14</v>
      </c>
      <c r="BB3" s="3" t="n">
        <v>11</v>
      </c>
      <c r="BC3" s="3" t="n">
        <v>20</v>
      </c>
      <c r="BD3" s="3" t="n">
        <v>9</v>
      </c>
      <c r="BE3" s="3" t="n">
        <v>8</v>
      </c>
      <c r="BF3" s="3" t="n">
        <v>15</v>
      </c>
      <c r="BG3" s="3" t="n">
        <v>17</v>
      </c>
      <c r="BH3" s="3" t="n">
        <v>14</v>
      </c>
      <c r="BI3" s="3" t="n">
        <v>15</v>
      </c>
    </row>
    <row r="4">
      <c r="A4" s="4" t="inlineStr">
        <is>
          <t>A1002</t>
        </is>
      </c>
      <c r="B4" s="3" t="n">
        <v>9</v>
      </c>
      <c r="C4" s="3" t="n">
        <v>5</v>
      </c>
      <c r="D4" s="3" t="n">
        <v>1</v>
      </c>
      <c r="E4" s="3" t="n">
        <v>4</v>
      </c>
      <c r="F4" s="3" t="n">
        <v>7</v>
      </c>
      <c r="G4" s="3" t="n">
        <v>1</v>
      </c>
      <c r="H4" s="3" t="n">
        <v>5</v>
      </c>
      <c r="I4" s="3" t="n">
        <v>6</v>
      </c>
      <c r="J4" s="3" t="n">
        <v>4</v>
      </c>
      <c r="K4" s="3" t="n">
        <v>7</v>
      </c>
      <c r="L4" s="3" t="n">
        <v>6</v>
      </c>
      <c r="M4" s="3" t="n">
        <v>11</v>
      </c>
      <c r="N4" s="3" t="n">
        <v>7</v>
      </c>
      <c r="O4" s="3" t="n">
        <v>3</v>
      </c>
      <c r="P4" s="3" t="n">
        <v>4</v>
      </c>
      <c r="Q4" s="3" t="n">
        <v>3</v>
      </c>
      <c r="R4" s="3" t="n">
        <v>7</v>
      </c>
      <c r="S4" s="3" t="n">
        <v>4</v>
      </c>
      <c r="T4" s="3" t="n">
        <v>5</v>
      </c>
      <c r="U4" s="3" t="n">
        <v>7</v>
      </c>
      <c r="V4" s="3" t="n">
        <v>3</v>
      </c>
      <c r="W4" s="3" t="n">
        <v>4</v>
      </c>
      <c r="X4" s="3" t="n">
        <v>0</v>
      </c>
      <c r="Y4" s="3" t="n">
        <v>2</v>
      </c>
      <c r="Z4" s="3" t="n">
        <v>4</v>
      </c>
      <c r="AA4" s="3" t="n">
        <v>6</v>
      </c>
      <c r="AB4" s="3" t="n">
        <v>8</v>
      </c>
      <c r="AC4" s="3" t="n">
        <v>5</v>
      </c>
      <c r="AD4" s="3" t="n">
        <v>6</v>
      </c>
      <c r="AE4" s="3" t="n">
        <v>5</v>
      </c>
      <c r="AF4" s="3" t="n">
        <v>8</v>
      </c>
      <c r="AG4" s="3" t="n">
        <v>7</v>
      </c>
      <c r="AH4" s="3" t="n">
        <v>6</v>
      </c>
      <c r="AI4" s="3" t="n">
        <v>2</v>
      </c>
      <c r="AJ4" s="3" t="n">
        <v>7</v>
      </c>
      <c r="AK4" s="3" t="n">
        <v>6</v>
      </c>
      <c r="AL4" s="3" t="n">
        <v>8</v>
      </c>
      <c r="AM4" s="3" t="n">
        <v>5</v>
      </c>
      <c r="AN4" s="3" t="n">
        <v>10</v>
      </c>
      <c r="AO4" s="3" t="n">
        <v>4</v>
      </c>
      <c r="AP4" s="3" t="n">
        <v>9</v>
      </c>
      <c r="AQ4" s="3" t="n">
        <v>5</v>
      </c>
      <c r="AR4" s="3" t="n">
        <v>4</v>
      </c>
      <c r="AS4" s="3" t="n">
        <v>2</v>
      </c>
      <c r="AT4" s="3" t="n">
        <v>5</v>
      </c>
      <c r="AU4" s="3" t="n">
        <v>9</v>
      </c>
      <c r="AV4" s="3" t="n">
        <v>7</v>
      </c>
      <c r="AW4" s="3" t="n">
        <v>7</v>
      </c>
      <c r="AX4" s="3" t="n">
        <v>0</v>
      </c>
      <c r="AY4" s="3" t="n">
        <v>7</v>
      </c>
      <c r="AZ4" s="3" t="n">
        <v>6</v>
      </c>
      <c r="BA4" s="3" t="n">
        <v>4</v>
      </c>
      <c r="BB4" s="3" t="n">
        <v>3</v>
      </c>
      <c r="BC4" s="3" t="n">
        <v>5</v>
      </c>
      <c r="BD4" s="3" t="n">
        <v>9</v>
      </c>
      <c r="BE4" s="3" t="n">
        <v>2</v>
      </c>
      <c r="BF4" s="3" t="n">
        <v>4</v>
      </c>
      <c r="BG4" s="3" t="n">
        <v>8</v>
      </c>
      <c r="BH4" s="3" t="n">
        <v>4</v>
      </c>
      <c r="BI4" s="3" t="n">
        <v>4</v>
      </c>
    </row>
    <row r="5">
      <c r="A5" s="4" t="inlineStr">
        <is>
          <t>A1003</t>
        </is>
      </c>
      <c r="B5" s="3" t="n">
        <v>38</v>
      </c>
      <c r="C5" s="3" t="n">
        <v>0</v>
      </c>
      <c r="D5" s="3" t="n">
        <v>41</v>
      </c>
      <c r="E5" s="3" t="n">
        <v>1</v>
      </c>
      <c r="F5" s="3" t="n">
        <v>60</v>
      </c>
      <c r="G5" s="3" t="n">
        <v>35</v>
      </c>
      <c r="H5" s="3" t="n">
        <v>99</v>
      </c>
      <c r="I5" s="3" t="n">
        <v>43</v>
      </c>
      <c r="J5" s="3" t="n">
        <v>73</v>
      </c>
      <c r="K5" s="3" t="n">
        <v>0</v>
      </c>
      <c r="L5" s="3" t="n">
        <v>32</v>
      </c>
      <c r="M5" s="3" t="n">
        <v>44</v>
      </c>
      <c r="N5" s="3" t="n">
        <v>84</v>
      </c>
      <c r="O5" s="3" t="n">
        <v>0</v>
      </c>
      <c r="P5" s="3" t="n">
        <v>63</v>
      </c>
      <c r="Q5" s="3" t="n">
        <v>52</v>
      </c>
      <c r="R5" s="3" t="n">
        <v>78</v>
      </c>
      <c r="S5" s="3" t="n">
        <v>55</v>
      </c>
      <c r="T5" s="3" t="n">
        <v>36</v>
      </c>
      <c r="U5" s="3" t="n">
        <v>20</v>
      </c>
      <c r="V5" s="3" t="n">
        <v>0</v>
      </c>
      <c r="W5" s="3" t="n">
        <v>40</v>
      </c>
      <c r="X5" s="3" t="n">
        <v>30</v>
      </c>
      <c r="Y5" s="3" t="n">
        <v>92</v>
      </c>
      <c r="Z5" s="3" t="n">
        <v>18</v>
      </c>
      <c r="AA5" s="3" t="n">
        <v>44</v>
      </c>
      <c r="AB5" s="3" t="n">
        <v>0</v>
      </c>
      <c r="AC5" s="3" t="n">
        <v>24</v>
      </c>
      <c r="AD5" s="3" t="n">
        <v>42</v>
      </c>
      <c r="AE5" s="3" t="n">
        <v>58</v>
      </c>
      <c r="AF5" s="3" t="n">
        <v>76</v>
      </c>
      <c r="AG5" s="3" t="n">
        <v>34</v>
      </c>
      <c r="AH5" s="3" t="n">
        <v>4</v>
      </c>
      <c r="AI5" s="3" t="n">
        <v>48</v>
      </c>
      <c r="AJ5" s="3" t="n">
        <v>49</v>
      </c>
      <c r="AK5" s="3" t="n">
        <v>49</v>
      </c>
      <c r="AL5" s="3" t="n">
        <v>15</v>
      </c>
      <c r="AM5" s="3" t="n">
        <v>67</v>
      </c>
      <c r="AN5" s="3" t="n">
        <v>37</v>
      </c>
      <c r="AO5" s="3" t="n">
        <v>55</v>
      </c>
      <c r="AP5" s="3" t="n">
        <v>71</v>
      </c>
      <c r="AQ5" s="3" t="n">
        <v>52</v>
      </c>
      <c r="AR5" s="3" t="n">
        <v>43</v>
      </c>
      <c r="AS5" s="3" t="n">
        <v>95</v>
      </c>
      <c r="AT5" s="3" t="n">
        <v>42</v>
      </c>
      <c r="AU5" s="3" t="n">
        <v>27</v>
      </c>
      <c r="AV5" s="3" t="n">
        <v>38</v>
      </c>
      <c r="AW5" s="3" t="n">
        <v>77</v>
      </c>
      <c r="AX5" s="3" t="n">
        <v>38</v>
      </c>
      <c r="AY5" s="3" t="n">
        <v>50</v>
      </c>
      <c r="AZ5" s="3" t="n">
        <v>68</v>
      </c>
      <c r="BA5" s="3" t="n">
        <v>21</v>
      </c>
      <c r="BB5" s="3" t="n">
        <v>0</v>
      </c>
      <c r="BC5" s="3" t="n">
        <v>43</v>
      </c>
      <c r="BD5" s="3" t="n">
        <v>41</v>
      </c>
      <c r="BE5" s="3" t="n">
        <v>18</v>
      </c>
      <c r="BF5" s="3" t="n">
        <v>59</v>
      </c>
      <c r="BG5" s="3" t="n">
        <v>52</v>
      </c>
      <c r="BH5" s="3" t="n">
        <v>7</v>
      </c>
      <c r="BI5" s="3" t="n">
        <v>50</v>
      </c>
    </row>
    <row r="6">
      <c r="A6" s="4" t="inlineStr">
        <is>
          <t>A1004</t>
        </is>
      </c>
      <c r="B6" s="3" t="n">
        <v>2</v>
      </c>
      <c r="C6" s="3" t="n">
        <v>1</v>
      </c>
      <c r="D6" s="3" t="n">
        <v>2</v>
      </c>
      <c r="E6" s="3" t="n">
        <v>2</v>
      </c>
      <c r="F6" s="3" t="n">
        <v>2</v>
      </c>
      <c r="G6" s="3" t="n">
        <v>2</v>
      </c>
      <c r="H6" s="3" t="n">
        <v>2</v>
      </c>
      <c r="I6" s="3" t="n">
        <v>2</v>
      </c>
      <c r="J6" s="3" t="n">
        <v>2</v>
      </c>
      <c r="K6" s="3" t="n">
        <v>3</v>
      </c>
      <c r="L6" s="3" t="n">
        <v>2</v>
      </c>
      <c r="M6" s="3" t="n">
        <v>2</v>
      </c>
      <c r="N6" s="3" t="n">
        <v>2</v>
      </c>
      <c r="O6" s="3" t="n">
        <v>3</v>
      </c>
      <c r="P6" s="3" t="n">
        <v>1</v>
      </c>
      <c r="Q6" s="3" t="n">
        <v>2</v>
      </c>
      <c r="R6" s="3" t="n">
        <v>2</v>
      </c>
      <c r="S6" s="3" t="n">
        <v>2</v>
      </c>
      <c r="T6" s="3" t="n">
        <v>3</v>
      </c>
      <c r="U6" s="3" t="n">
        <v>2</v>
      </c>
      <c r="V6" s="3" t="n">
        <v>3</v>
      </c>
      <c r="W6" s="3" t="n">
        <v>2</v>
      </c>
      <c r="X6" s="3" t="n">
        <v>2</v>
      </c>
      <c r="Y6" s="3" t="n">
        <v>2</v>
      </c>
      <c r="Z6" s="3" t="n">
        <v>2</v>
      </c>
      <c r="AA6" s="3" t="n">
        <v>2</v>
      </c>
      <c r="AB6" s="3" t="n">
        <v>2</v>
      </c>
      <c r="AC6" s="3" t="n">
        <v>2</v>
      </c>
      <c r="AD6" s="3" t="n">
        <v>1</v>
      </c>
      <c r="AE6" s="3" t="n">
        <v>3</v>
      </c>
      <c r="AF6" s="3" t="n">
        <v>2</v>
      </c>
      <c r="AG6" s="3" t="n">
        <v>3</v>
      </c>
      <c r="AH6" s="3" t="n">
        <v>1</v>
      </c>
      <c r="AI6" s="3" t="n">
        <v>2</v>
      </c>
      <c r="AJ6" s="3" t="n">
        <v>4</v>
      </c>
      <c r="AK6" s="3" t="n">
        <v>1</v>
      </c>
      <c r="AL6" s="3" t="n">
        <v>1</v>
      </c>
      <c r="AM6" s="3" t="n">
        <v>2</v>
      </c>
      <c r="AN6" s="3" t="n">
        <v>2</v>
      </c>
      <c r="AO6" s="3" t="n">
        <v>2</v>
      </c>
      <c r="AP6" s="3" t="n">
        <v>3</v>
      </c>
      <c r="AQ6" s="3" t="n">
        <v>2</v>
      </c>
      <c r="AR6" s="3" t="n">
        <v>1</v>
      </c>
      <c r="AS6" s="3" t="n">
        <v>2</v>
      </c>
      <c r="AT6" s="3" t="n">
        <v>3</v>
      </c>
      <c r="AU6" s="3" t="n">
        <v>2</v>
      </c>
      <c r="AV6" s="3" t="n">
        <v>1</v>
      </c>
      <c r="AW6" s="3" t="n">
        <v>2</v>
      </c>
      <c r="AX6" s="3" t="n">
        <v>3</v>
      </c>
      <c r="AY6" s="3" t="n">
        <v>3</v>
      </c>
      <c r="AZ6" s="3" t="n">
        <v>2</v>
      </c>
      <c r="BA6" s="3" t="n">
        <v>2</v>
      </c>
      <c r="BB6" s="3" t="n">
        <v>1</v>
      </c>
      <c r="BC6" s="3" t="n">
        <v>1</v>
      </c>
      <c r="BD6" s="3" t="n">
        <v>2</v>
      </c>
      <c r="BE6" s="3" t="n">
        <v>2</v>
      </c>
      <c r="BF6" s="3" t="n">
        <v>2</v>
      </c>
      <c r="BG6" s="3" t="n">
        <v>2</v>
      </c>
      <c r="BH6" s="3" t="n">
        <v>1</v>
      </c>
      <c r="BI6" s="3" t="n">
        <v>2</v>
      </c>
    </row>
    <row r="7">
      <c r="A7" s="4" t="inlineStr">
        <is>
          <t>A1005</t>
        </is>
      </c>
      <c r="B7" s="3" t="n">
        <v>8</v>
      </c>
      <c r="C7" s="3" t="n">
        <v>26</v>
      </c>
      <c r="D7" s="3" t="n">
        <v>0</v>
      </c>
      <c r="E7" s="3" t="n">
        <v>17</v>
      </c>
      <c r="F7" s="3" t="n">
        <v>24</v>
      </c>
      <c r="G7" s="3" t="n">
        <v>35</v>
      </c>
      <c r="H7" s="3" t="n">
        <v>21</v>
      </c>
      <c r="I7" s="3" t="n">
        <v>30</v>
      </c>
      <c r="J7" s="3" t="n">
        <v>16</v>
      </c>
      <c r="K7" s="3" t="n">
        <v>13</v>
      </c>
      <c r="L7" s="3" t="n">
        <v>13</v>
      </c>
      <c r="M7" s="3" t="n">
        <v>35</v>
      </c>
      <c r="N7" s="3" t="n">
        <v>30</v>
      </c>
      <c r="O7" s="3" t="n">
        <v>25</v>
      </c>
      <c r="P7" s="3" t="n">
        <v>53</v>
      </c>
      <c r="Q7" s="3" t="n">
        <v>20</v>
      </c>
      <c r="R7" s="3" t="n">
        <v>26</v>
      </c>
      <c r="S7" s="3" t="n">
        <v>23</v>
      </c>
      <c r="T7" s="3" t="n">
        <v>18</v>
      </c>
      <c r="U7" s="3" t="n">
        <v>43</v>
      </c>
      <c r="V7" s="3" t="n">
        <v>35</v>
      </c>
      <c r="W7" s="3" t="n">
        <v>6</v>
      </c>
      <c r="X7" s="3" t="n">
        <v>16</v>
      </c>
      <c r="Y7" s="3" t="n">
        <v>24</v>
      </c>
      <c r="Z7" s="3" t="n">
        <v>28</v>
      </c>
      <c r="AA7" s="3" t="n">
        <v>7</v>
      </c>
      <c r="AB7" s="3" t="n">
        <v>0</v>
      </c>
      <c r="AC7" s="3" t="n">
        <v>1</v>
      </c>
      <c r="AD7" s="3" t="n">
        <v>19</v>
      </c>
      <c r="AE7" s="3" t="n">
        <v>19</v>
      </c>
      <c r="AF7" s="3" t="n">
        <v>23</v>
      </c>
      <c r="AG7" s="3" t="n">
        <v>12</v>
      </c>
      <c r="AH7" s="3" t="n">
        <v>8</v>
      </c>
      <c r="AI7" s="3" t="n">
        <v>0</v>
      </c>
      <c r="AJ7" s="3" t="n">
        <v>23</v>
      </c>
      <c r="AK7" s="3" t="n">
        <v>24</v>
      </c>
      <c r="AL7" s="3" t="n">
        <v>30</v>
      </c>
      <c r="AM7" s="3" t="n">
        <v>28</v>
      </c>
      <c r="AN7" s="3" t="n">
        <v>18</v>
      </c>
      <c r="AO7" s="3" t="n">
        <v>33</v>
      </c>
      <c r="AP7" s="3" t="n">
        <v>19</v>
      </c>
      <c r="AQ7" s="3" t="n">
        <v>13</v>
      </c>
      <c r="AR7" s="3" t="n">
        <v>15</v>
      </c>
      <c r="AS7" s="3" t="n">
        <v>14</v>
      </c>
      <c r="AT7" s="3" t="n">
        <v>0</v>
      </c>
      <c r="AU7" s="3" t="n">
        <v>22</v>
      </c>
      <c r="AV7" s="3" t="n">
        <v>22</v>
      </c>
      <c r="AW7" s="3" t="n">
        <v>16</v>
      </c>
      <c r="AX7" s="3" t="n">
        <v>13</v>
      </c>
      <c r="AY7" s="3" t="n">
        <v>24</v>
      </c>
      <c r="AZ7" s="3" t="n">
        <v>37</v>
      </c>
      <c r="BA7" s="3" t="n">
        <v>20</v>
      </c>
      <c r="BB7" s="3" t="n">
        <v>15</v>
      </c>
      <c r="BC7" s="3" t="n">
        <v>14</v>
      </c>
      <c r="BD7" s="3" t="n">
        <v>19</v>
      </c>
      <c r="BE7" s="3" t="n">
        <v>7</v>
      </c>
      <c r="BF7" s="3" t="n">
        <v>19</v>
      </c>
      <c r="BG7" s="3" t="n">
        <v>21</v>
      </c>
      <c r="BH7" s="3" t="n">
        <v>38</v>
      </c>
      <c r="BI7" s="3" t="n">
        <v>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</cols>
  <sheetData>
    <row r="1">
      <c r="A1" s="8" t="inlineStr">
        <is>
          <t>発注点の計算で使う値</t>
        </is>
      </c>
    </row>
    <row r="3">
      <c r="A3" t="inlineStr">
        <is>
          <t>安全係数</t>
        </is>
      </c>
      <c r="B3" s="3" t="n">
        <v>1.65</v>
      </c>
      <c r="C3" t="inlineStr">
        <is>
          <t>← ここを変える。下の表から選ぶ</t>
        </is>
      </c>
    </row>
    <row r="4">
      <c r="A4" t="inlineStr">
        <is>
          <t>発注の間隔（日）</t>
        </is>
      </c>
      <c r="B4" s="3" t="n">
        <v>14</v>
      </c>
      <c r="C4" t="inlineStr">
        <is>
          <t>← 1回の発注で何日分を持つか</t>
        </is>
      </c>
    </row>
    <row r="6">
      <c r="A6" s="2" t="inlineStr">
        <is>
          <t>欠品を許す割合</t>
        </is>
      </c>
      <c r="B6" s="2" t="inlineStr">
        <is>
          <t>安全係数</t>
        </is>
      </c>
    </row>
    <row r="7">
      <c r="A7" s="4" t="inlineStr">
        <is>
          <t>30%（ほぼ切らす）</t>
        </is>
      </c>
      <c r="B7" s="9" t="n">
        <v>0.52</v>
      </c>
    </row>
    <row r="8">
      <c r="A8" s="4" t="inlineStr">
        <is>
          <t>10%</t>
        </is>
      </c>
      <c r="B8" s="9" t="n">
        <v>1.29</v>
      </c>
    </row>
    <row r="9">
      <c r="A9" s="4" t="inlineStr">
        <is>
          <t>5%</t>
        </is>
      </c>
      <c r="B9" s="9" t="n">
        <v>1.65</v>
      </c>
    </row>
    <row r="10">
      <c r="A10" s="4" t="inlineStr">
        <is>
          <t>2%</t>
        </is>
      </c>
      <c r="B10" s="9" t="n">
        <v>2.05</v>
      </c>
    </row>
    <row r="11">
      <c r="A11" s="4" t="inlineStr">
        <is>
          <t>1%</t>
        </is>
      </c>
      <c r="B11" s="9" t="n">
        <v>2.33</v>
      </c>
    </row>
    <row r="12">
      <c r="A12" s="4" t="inlineStr">
        <is>
          <t>0.1%</t>
        </is>
      </c>
      <c r="B12" s="9" t="n">
        <v>3.09</v>
      </c>
    </row>
    <row r="14">
      <c r="A14" t="inlineStr">
        <is>
          <t>係数を上げると欠品は減るが、在庫金額は増える。両方を見て決める。</t>
        </is>
      </c>
    </row>
    <row r="15">
      <c r="A15" t="inlineStr">
        <is>
          <t>出庫の実績が30日分もないうちは、係数を上げても当たらない。まず実績を溜める。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2026-09-21T05:28:22Z</dcterms:created>
  <dcterms:modified xmlns:dcterms="http://purl.org/dc/terms/" xmlns:xsi="http://www.w3.org/2001/XMLSchema-instance" xsi:type="dcterms:W3CDTF">2026-09-21T05:28:22Z</dcterms:modified>
</cp:coreProperties>
</file>