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どちらが得か" sheetId="1" state="visible" r:id="rId1"/>
    <sheet xmlns:r="http://schemas.openxmlformats.org/officeDocument/2006/relationships" name="2_早見表" sheetId="2" state="visible" r:id="rId2"/>
    <sheet xmlns:r="http://schemas.openxmlformats.org/officeDocument/2006/relationships" name="3_組み合わせ" sheetId="3" state="visible" r:id="rId3"/>
    <sheet xmlns:r="http://schemas.openxmlformats.org/officeDocument/2006/relationships" name="4_1万円刻み" sheetId="4" state="visible" r:id="rId4"/>
    <sheet xmlns:r="http://schemas.openxmlformats.org/officeDocument/2006/relationships" name="5_使い方" sheetId="5" state="visible" r:id="rId5"/>
    <sheet xmlns:r="http://schemas.openxmlformats.org/officeDocument/2006/relationships" name="計算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+#,##0;-#,##0;0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5">
    <fill>
      <patternFill/>
    </fill>
    <fill>
      <patternFill patternType="gray125"/>
    </fill>
    <fill>
      <patternFill patternType="solid">
        <fgColor rgb="00E8EDF2"/>
      </patternFill>
    </fill>
    <fill>
      <patternFill patternType="solid">
        <fgColor rgb="00FFF7CC"/>
      </patternFill>
    </fill>
    <fill>
      <patternFill patternType="solid">
        <fgColor rgb="00F2F2F2"/>
      </patternFill>
    </fill>
  </fills>
  <borders count="6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  <border>
      <left/>
      <right/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3" borderId="1" pivotButton="0" quotePrefix="0" xfId="0"/>
    <xf numFmtId="3" fontId="0" fillId="4" borderId="1" pivotButton="0" quotePrefix="0" xfId="0"/>
    <xf numFmtId="0" fontId="0" fillId="0" borderId="4" pivotButton="0" quotePrefix="0" xfId="0"/>
    <xf numFmtId="0" fontId="0" fillId="3" borderId="1" pivotButton="0" quotePrefix="0" xfId="0"/>
    <xf numFmtId="1" fontId="0" fillId="3" borderId="1" pivotButton="0" quotePrefix="0" xfId="0"/>
    <xf numFmtId="0" fontId="2" fillId="2" borderId="1" pivotButton="0" quotePrefix="0" xfId="0"/>
    <xf numFmtId="3" fontId="2" fillId="4" borderId="1" pivotButton="0" quotePrefix="0" xfId="0"/>
    <xf numFmtId="0" fontId="2" fillId="0" borderId="1" pivotButton="0" quotePrefix="0" xfId="0"/>
    <xf numFmtId="0" fontId="0" fillId="0" borderId="5" pivotButton="0" quotePrefix="0" xfId="0"/>
    <xf numFmtId="3" fontId="0" fillId="0" borderId="1" pivotButton="0" quotePrefix="0" xfId="0"/>
    <xf numFmtId="9" fontId="0" fillId="0" borderId="1" pivotButton="0" quotePrefix="0" xfId="0"/>
    <xf numFmtId="0" fontId="2" fillId="0" borderId="0" pivotButton="0" quotePrefix="0" xfId="0"/>
    <xf numFmtId="3" fontId="2" fillId="2" borderId="1" pivotButton="0" quotePrefix="0" xfId="0"/>
    <xf numFmtId="164" fontId="0" fillId="0" borderId="1" pivotButton="0" quotePrefix="0" xfId="0"/>
    <xf numFmtId="3" fontId="0" fillId="0" borderId="0" pivotButton="0" quotePrefix="0" xfId="0"/>
    <xf numFmtId="1" fontId="0" fillId="0" borderId="0" pivotButton="0" quotePrefix="0" xfId="0"/>
    <xf numFmtId="164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E6F4EA"/>
          <bgColor rgb="00E6F4EA"/>
        </patternFill>
      </fill>
    </dxf>
    <dxf>
      <fill>
        <patternFill patternType="solid">
          <fgColor rgb="00E3EEFB"/>
          <bgColor rgb="00E3EEFB"/>
        </patternFill>
      </fill>
    </dxf>
    <dxf>
      <fill>
        <patternFill patternType="solid">
          <fgColor rgb="00FDE8E8"/>
          <bgColor rgb="00FDE8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13" customWidth="1" min="2" max="2"/>
    <col width="54" customWidth="1" min="3" max="3"/>
    <col width="30" customWidth="1" min="5" max="5"/>
    <col width="13" customWidth="1" min="6" max="6"/>
    <col width="15" customWidth="1" min="7" max="7"/>
    <col width="40" customWidth="1" min="8" max="8"/>
  </cols>
  <sheetData>
    <row r="1">
      <c r="A1" s="1" t="inlineStr">
        <is>
          <t>医療費控除とセルフメディケーション税制のどちらで税が多く減るか。黄色を埋める（給与だけの独身の会社員）</t>
        </is>
      </c>
    </row>
    <row r="2">
      <c r="A2" s="2" t="inlineStr">
        <is>
          <t>入れるもの</t>
        </is>
      </c>
      <c r="B2" s="2" t="inlineStr">
        <is>
          <t>値</t>
        </is>
      </c>
      <c r="C2" s="2" t="inlineStr">
        <is>
          <t>メモ</t>
        </is>
      </c>
      <c r="E2" s="2" t="inlineStr">
        <is>
          <t>計算</t>
        </is>
      </c>
      <c r="F2" s="2" t="inlineStr">
        <is>
          <t>医療費控除</t>
        </is>
      </c>
      <c r="G2" s="2" t="inlineStr">
        <is>
          <t>セルフメディケーション</t>
        </is>
      </c>
    </row>
    <row r="3">
      <c r="A3" s="3" t="inlineStr">
        <is>
          <t>給与の年収（税引き前の総支給）</t>
        </is>
      </c>
      <c r="B3" s="4" t="n">
        <v>5000000</v>
      </c>
      <c r="C3" s="3" t="inlineStr">
        <is>
          <t>源泉徴収票の支払金額</t>
        </is>
      </c>
      <c r="E3" s="3" t="inlineStr">
        <is>
          <t>給与所得（総所得金額等）</t>
        </is>
      </c>
      <c r="F3" s="5">
        <f>ROUND(IF($B$6&gt;=2026,IF($B$3&lt;741000,0,IF($B$3&lt;2191000,$B$3-740000,IF($B$3&lt;2193000,1451000,IF($B$3&lt;2196000,1453000,IF($B$3&lt;2200000,1456000,IF($B$3&lt;3600000,ROUNDDOWN($B$3/4,-3)*2.8-80000,IF($B$3&lt;6600000,ROUNDDOWN($B$3/4,-3)*3.2-440000,IF($B$3&lt;8500000,ROUNDDOWN($B$3*0.9,0)-1100000,$B$3-1950000)))))))),IF($B$3&lt;651000,0,IF($B$3&lt;1900000,$B$3-650000,IF($B$3&lt;3600000,ROUNDDOWN($B$3/4,-3)*2.8-80000,IF($B$3&lt;6600000,ROUNDDOWN($B$3/4,-3)*3.2-440000,IF($B$3&lt;8500000,ROUNDDOWN($B$3*0.9,0)-1100000,$B$3-1950000)))))),0)</f>
        <v/>
      </c>
      <c r="G3" s="6" t="n"/>
    </row>
    <row r="4">
      <c r="A4" s="3" t="inlineStr">
        <is>
          <t>社会保険料（空欄なら見積もり）</t>
        </is>
      </c>
      <c r="B4" s="4" t="n"/>
      <c r="C4" s="3" t="inlineStr">
        <is>
          <t>源泉徴収票の社会保険料等の金額</t>
        </is>
      </c>
      <c r="E4" s="3" t="inlineStr">
        <is>
          <t>基礎控除（所得税）</t>
        </is>
      </c>
      <c r="F4" s="5">
        <f>IF(F3&gt;23500000,NA(),IF($B$6&gt;=2026,IF(F3&lt;=4890000,1040000,IF(F3&lt;=6550000,670000,620000)),IF(F3&lt;=1320000,950000,IF(F3&lt;=3360000,880000,IF(F3&lt;=4890000,680000,IF(F3&lt;=6550000,630000,580000))))))</f>
        <v/>
      </c>
      <c r="G4" s="6" t="n"/>
    </row>
    <row r="5">
      <c r="A5" s="3" t="inlineStr">
        <is>
          <t>40歳から64歳か</t>
        </is>
      </c>
      <c r="B5" s="7" t="inlineStr">
        <is>
          <t>いいえ</t>
        </is>
      </c>
      <c r="C5" s="3" t="inlineStr">
        <is>
          <t>見積もりのときだけ使う</t>
        </is>
      </c>
      <c r="E5" s="3" t="inlineStr">
        <is>
          <t>足切り額</t>
        </is>
      </c>
      <c r="F5" s="5">
        <f>MIN(100000,ROUNDDOWN(F3*0.05,0))</f>
        <v/>
      </c>
      <c r="G5" s="6" t="n"/>
    </row>
    <row r="6">
      <c r="A6" s="3" t="inlineStr">
        <is>
          <t>年分（2025・2026・2027）</t>
        </is>
      </c>
      <c r="B6" s="8" t="n">
        <v>2026</v>
      </c>
      <c r="C6" s="3" t="inlineStr">
        <is>
          <t>1月1日から12月31日に払った分</t>
        </is>
      </c>
      <c r="E6" s="3" t="inlineStr">
        <is>
          <t>所得税の課税所得 控除なし</t>
        </is>
      </c>
      <c r="F6" s="5">
        <f>MAX(0,ROUNDDOWN(F3-$B$14-F4-$B$11-0,-3))</f>
        <v/>
      </c>
      <c r="G6" s="6" t="n"/>
    </row>
    <row r="7">
      <c r="A7" s="3" t="inlineStr">
        <is>
          <t>1年に払った医療費の合計</t>
        </is>
      </c>
      <c r="B7" s="4" t="n">
        <v>150000</v>
      </c>
      <c r="C7" s="3" t="inlineStr">
        <is>
          <t>病院、歯科、薬局、治療のための市販薬を全部</t>
        </is>
      </c>
      <c r="E7" s="3" t="inlineStr">
        <is>
          <t>所得税 控除なし</t>
        </is>
      </c>
      <c r="F7" s="5">
        <f>IF(F6&lt;=0,0,ROUNDDOWN((F6*LOOKUP(F6,{0,1950001,3300001,6950001,9000001,18000001,40000001},{0.05,0.1,0.2,0.23,0.33,0.4,0.45})-LOOKUP(F6,{0,1950001,3300001,6950001,9000001,18000001,40000001},{0,97500,427500,636000,1536000,2796000,4796000}))*1.021,-2))</f>
        <v/>
      </c>
      <c r="G7" s="6" t="n"/>
    </row>
    <row r="8">
      <c r="A8" s="3" t="inlineStr">
        <is>
          <t>うち保険金や高額療養費で補てんされた額</t>
        </is>
      </c>
      <c r="B8" s="4" t="n">
        <v>0</v>
      </c>
      <c r="C8" s="3" t="inlineStr">
        <is>
          <t>入院給付金、高額療養費、出産育児一時金など</t>
        </is>
      </c>
      <c r="E8" s="3" t="inlineStr">
        <is>
          <t>住民税の課税所得 控除なし</t>
        </is>
      </c>
      <c r="F8" s="5">
        <f>MAX(0,ROUNDDOWN(F3-$B$14-430000-$B$12-0,-3))</f>
        <v/>
      </c>
      <c r="G8" s="6" t="n"/>
    </row>
    <row r="9">
      <c r="A9" s="3" t="inlineStr">
        <is>
          <t>うちセルフメディケーション対象の市販薬</t>
        </is>
      </c>
      <c r="B9" s="4" t="n">
        <v>30000</v>
      </c>
      <c r="C9" s="3" t="inlineStr">
        <is>
          <t>レシートに対象の印がある分。税込、値引き後</t>
        </is>
      </c>
      <c r="E9" s="3" t="inlineStr">
        <is>
          <t>住民税所得割 控除なし</t>
        </is>
      </c>
      <c r="F9" s="5">
        <f>IF(F3&lt;=450000,0,MAX(0,ROUNDDOWN(F8*0.06-MIN(50000,F8)*0.03,-2))+MAX(0,ROUNDDOWN(F8*0.04-MIN(50000,F8)*0.02,-2)))</f>
        <v/>
      </c>
      <c r="G9" s="6" t="n"/>
    </row>
    <row r="10">
      <c r="A10" s="3" t="inlineStr">
        <is>
          <t>その年に健診や予防接種を受けたか</t>
        </is>
      </c>
      <c r="B10" s="7" t="inlineStr">
        <is>
          <t>はい</t>
        </is>
      </c>
      <c r="C10" s="3" t="inlineStr">
        <is>
          <t>勤務先の定期健康診断でよい。自費の人間ドックは入らない</t>
        </is>
      </c>
      <c r="E10" s="9" t="inlineStr">
        <is>
          <t>控除を使ったとき</t>
        </is>
      </c>
      <c r="F10" s="9" t="inlineStr">
        <is>
          <t>医療費控除</t>
        </is>
      </c>
      <c r="G10" s="9" t="inlineStr">
        <is>
          <t>セルフ</t>
        </is>
      </c>
    </row>
    <row r="11">
      <c r="A11" s="3" t="inlineStr">
        <is>
          <t>他の所得控除（所得税）</t>
        </is>
      </c>
      <c r="B11" s="4" t="n">
        <v>0</v>
      </c>
      <c r="C11" s="3" t="inlineStr">
        <is>
          <t>生命保険料控除、iDeCoなど</t>
        </is>
      </c>
      <c r="E11" s="3" t="inlineStr">
        <is>
          <t>控除の額</t>
        </is>
      </c>
      <c r="F11" s="5">
        <f>MIN(2000000,MAX(0,$B$7-$B$8-F5))</f>
        <v/>
      </c>
      <c r="G11" s="5">
        <f>IF($B$10="はい",MIN(88000,MAX(0,$B$9-12000)),0)</f>
        <v/>
      </c>
    </row>
    <row r="12">
      <c r="A12" s="3" t="inlineStr">
        <is>
          <t>他の所得控除（住民税）</t>
        </is>
      </c>
      <c r="B12" s="4" t="n">
        <v>0</v>
      </c>
      <c r="C12" s="3" t="inlineStr">
        <is>
          <t>住民税の生命保険料控除は別の表で決まる</t>
        </is>
      </c>
      <c r="E12" s="3" t="inlineStr">
        <is>
          <t>所得税の課税所得</t>
        </is>
      </c>
      <c r="F12" s="5">
        <f>MAX(0,ROUNDDOWN(F3-$B$14-F4-$B$11-F11,-3))</f>
        <v/>
      </c>
      <c r="G12" s="5">
        <f>MAX(0,ROUNDDOWN(F3-$B$14-F4-$B$11-G11,-3))</f>
        <v/>
      </c>
    </row>
    <row r="13">
      <c r="E13" s="3" t="inlineStr">
        <is>
          <t>所得税</t>
        </is>
      </c>
      <c r="F13" s="5">
        <f>IF(F12&lt;=0,0,ROUNDDOWN((F12*LOOKUP(F12,{0,1950001,3300001,6950001,9000001,18000001,40000001},{0.05,0.1,0.2,0.23,0.33,0.4,0.45})-LOOKUP(F12,{0,1950001,3300001,6950001,9000001,18000001,40000001},{0,97500,427500,636000,1536000,2796000,4796000}))*1.021,-2))</f>
        <v/>
      </c>
      <c r="G13" s="5">
        <f>IF(G12&lt;=0,0,ROUNDDOWN((G12*LOOKUP(G12,{0,1950001,3300001,6950001,9000001,18000001,40000001},{0.05,0.1,0.2,0.23,0.33,0.4,0.45})-LOOKUP(G12,{0,1950001,3300001,6950001,9000001,18000001,40000001},{0,97500,427500,636000,1536000,2796000,4796000}))*1.021,-2))</f>
        <v/>
      </c>
    </row>
    <row r="14">
      <c r="A14" s="3" t="inlineStr">
        <is>
          <t>社会保険料（計算に使う額）</t>
        </is>
      </c>
      <c r="B14" s="5">
        <f>IF(B4="",ROUND(MIN(B3/12,650000)*12*0.0915+MIN(B3/12,1390000)*12*(0.0504+IF(B5="はい",0.0081,0))+B3*0.005,0),B4)</f>
        <v/>
      </c>
      <c r="C14" s="3" t="inlineStr">
        <is>
          <t>見積もりは協会けんぽ東京支部・賞与なし</t>
        </is>
      </c>
      <c r="E14" s="3" t="inlineStr">
        <is>
          <t>住民税の課税所得</t>
        </is>
      </c>
      <c r="F14" s="5">
        <f>MAX(0,ROUNDDOWN(F3-$B$14-430000-$B$12-F11,-3))</f>
        <v/>
      </c>
      <c r="G14" s="5">
        <f>MAX(0,ROUNDDOWN(F3-$B$14-430000-$B$12-G11,-3))</f>
        <v/>
      </c>
    </row>
    <row r="15">
      <c r="A15" s="3" t="inlineStr">
        <is>
          <t>市販薬以外の医療費（補てん後）</t>
        </is>
      </c>
      <c r="B15" s="5">
        <f>MAX(0,B7-B8-B9)</f>
        <v/>
      </c>
      <c r="C15" s="3" t="inlineStr">
        <is>
          <t>これが分かれ目を超えると医療費控除のほうが多い</t>
        </is>
      </c>
      <c r="E15" s="3" t="inlineStr">
        <is>
          <t>住民税の所得割</t>
        </is>
      </c>
      <c r="F15" s="5">
        <f>IF(F3&lt;=450000,0,MAX(0,ROUNDDOWN(F14*0.06-MIN(50000,F14)*0.03,-2))+MAX(0,ROUNDDOWN(F14*0.04-MIN(50000,F14)*0.02,-2)))</f>
        <v/>
      </c>
      <c r="G15" s="5">
        <f>IF(F3&lt;=450000,0,MAX(0,ROUNDDOWN(G14*0.06-MIN(50000,G14)*0.03,-2))+MAX(0,ROUNDDOWN(G14*0.04-MIN(50000,G14)*0.02,-2)))</f>
        <v/>
      </c>
    </row>
    <row r="16">
      <c r="E16" s="3" t="inlineStr">
        <is>
          <t>減る所得税</t>
        </is>
      </c>
      <c r="F16" s="5">
        <f>F7-F13</f>
        <v/>
      </c>
      <c r="G16" s="5">
        <f>F7-G13</f>
        <v/>
      </c>
    </row>
    <row r="17">
      <c r="E17" s="3" t="inlineStr">
        <is>
          <t>減る税の合計（所得税＋住民税）</t>
        </is>
      </c>
      <c r="F17" s="10">
        <f>F16+F9-F15</f>
        <v/>
      </c>
      <c r="G17" s="10">
        <f>G16+F9-G15</f>
        <v/>
      </c>
    </row>
    <row r="18">
      <c r="E18" s="11" t="inlineStr">
        <is>
          <t>多く減るほう</t>
        </is>
      </c>
      <c r="F18" s="11">
        <f>IF(F17&gt;G17,"医療費控除",IF(G17&gt;F17,"セルフメディケーション",IF(F17=0,"どちらも0円","同じ")))</f>
        <v/>
      </c>
      <c r="G18" s="6" t="n"/>
    </row>
    <row r="19">
      <c r="E19" s="3" t="inlineStr">
        <is>
          <t>差</t>
        </is>
      </c>
      <c r="F19" s="5">
        <f>ABS(F17-G17)</f>
        <v/>
      </c>
      <c r="G19" s="6" t="n"/>
    </row>
    <row r="20">
      <c r="E20" s="3" t="inlineStr">
        <is>
          <t>分かれ目（市販薬以外の医療費）</t>
        </is>
      </c>
      <c r="F20" s="5">
        <f>F5-12000</f>
        <v/>
      </c>
      <c r="G20" s="6" t="n"/>
      <c r="H20" s="3" t="inlineStr">
        <is>
          <t>足切り額−1万2,000円。市販薬が10万円以下のとき</t>
        </is>
      </c>
    </row>
    <row r="21">
      <c r="E21" s="3" t="inlineStr">
        <is>
          <t>注意</t>
        </is>
      </c>
      <c r="F21" s="3">
        <f>IF(B9&gt;B7,"市販薬が医療費の合計より多い。合計に市販薬も入れる",IF(AND(B10&lt;&gt;"はい",B9&gt;12000),"健診などを受けていないとセルフメディケーションは使えない",IF(B3&lt;1000000,"年収100万円未満は対象外","")))</f>
        <v/>
      </c>
      <c r="G21" s="12" t="n"/>
      <c r="H21" s="6" t="n"/>
    </row>
  </sheetData>
  <mergeCells count="11">
    <mergeCell ref="F3:G3"/>
    <mergeCell ref="F4:G4"/>
    <mergeCell ref="F5:G5"/>
    <mergeCell ref="F19:G19"/>
    <mergeCell ref="F18:G18"/>
    <mergeCell ref="F20:G20"/>
    <mergeCell ref="F6:G6"/>
    <mergeCell ref="F21:H21"/>
    <mergeCell ref="F9:G9"/>
    <mergeCell ref="F7:G7"/>
    <mergeCell ref="F8:G8"/>
  </mergeCells>
  <conditionalFormatting sqref="F17">
    <cfRule type="expression" priority="1" dxfId="0">
      <formula>F17&gt;G17</formula>
    </cfRule>
  </conditionalFormatting>
  <conditionalFormatting sqref="G17">
    <cfRule type="expression" priority="2" dxfId="1">
      <formula>G17&gt;F17</formula>
    </cfRule>
  </conditionalFormatting>
  <conditionalFormatting sqref="F21">
    <cfRule type="expression" priority="3" dxfId="2">
      <formula>F21&lt;&gt;""</formula>
    </cfRule>
  </conditionalFormatting>
  <dataValidations count="3">
    <dataValidation sqref="B5" showDropDown="0" showInputMessage="0" showErrorMessage="0" allowBlank="0" type="list">
      <formula1>"はい,いいえ"</formula1>
    </dataValidation>
    <dataValidation sqref="B6" showDropDown="0" showInputMessage="0" showErrorMessage="0" allowBlank="0" type="list">
      <formula1>"2025,2026,2027"</formula1>
    </dataValidation>
    <dataValidation sqref="B10" showDropDown="0" showInputMessage="0" showErrorMessage="0" allowBlank="0" type="list">
      <formula1>"はい,いいえ"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16" customWidth="1" min="4" max="4"/>
    <col width="15" customWidth="1" min="5" max="5"/>
    <col width="10" customWidth="1" min="6" max="6"/>
    <col width="14" customWidth="1" min="7" max="7"/>
    <col width="18" customWidth="1" min="8" max="8"/>
    <col width="9" customWidth="1" min="9" max="9"/>
  </cols>
  <sheetData>
    <row r="1">
      <c r="A1" s="1" t="inlineStr">
        <is>
          <t>年収ごとの足切り額と、控除で1年に減る所得税と住民税（2026年分、給与だけの独身）</t>
        </is>
      </c>
    </row>
    <row r="2">
      <c r="A2" s="2" t="inlineStr">
        <is>
          <t>年収</t>
        </is>
      </c>
      <c r="B2" s="2" t="inlineStr">
        <is>
          <t>給与所得</t>
        </is>
      </c>
      <c r="C2" s="2" t="inlineStr">
        <is>
          <t>足切り額</t>
        </is>
      </c>
      <c r="D2" s="2" t="inlineStr">
        <is>
          <t>分かれ目（市販薬以外の医療費）</t>
        </is>
      </c>
      <c r="E2" s="2" t="inlineStr">
        <is>
          <t>セルフ上限8.8万円で減る税</t>
        </is>
      </c>
      <c r="F2" s="2" t="inlineStr">
        <is>
          <t>うち所得税</t>
        </is>
      </c>
      <c r="G2" s="2" t="inlineStr">
        <is>
          <t>市販薬2万円で減る税</t>
        </is>
      </c>
      <c r="H2" s="2" t="inlineStr">
        <is>
          <t>医療費20万円（医療費控除）で減る税</t>
        </is>
      </c>
      <c r="I2" s="2" t="inlineStr">
        <is>
          <t>所得税率</t>
        </is>
      </c>
    </row>
    <row r="3">
      <c r="A3" s="13" t="n">
        <v>1000000</v>
      </c>
      <c r="B3" s="13">
        <f>計算!K3</f>
        <v/>
      </c>
      <c r="C3" s="13">
        <f>計算!M3</f>
        <v/>
      </c>
      <c r="D3" s="13">
        <f>C3-12000</f>
        <v/>
      </c>
      <c r="E3" s="13">
        <f>計算!AC3</f>
        <v/>
      </c>
      <c r="F3" s="13">
        <f>計算!AF3</f>
        <v/>
      </c>
      <c r="G3" s="13">
        <f>計算!AC4</f>
        <v/>
      </c>
      <c r="H3" s="13">
        <f>計算!AB5</f>
        <v/>
      </c>
      <c r="I3" s="14">
        <f>計算!AG3</f>
        <v/>
      </c>
    </row>
    <row r="4">
      <c r="A4" s="13" t="n">
        <v>1200000</v>
      </c>
      <c r="B4" s="13">
        <f>計算!K6</f>
        <v/>
      </c>
      <c r="C4" s="13">
        <f>計算!M6</f>
        <v/>
      </c>
      <c r="D4" s="13">
        <f>C4-12000</f>
        <v/>
      </c>
      <c r="E4" s="13">
        <f>計算!AC6</f>
        <v/>
      </c>
      <c r="F4" s="13">
        <f>計算!AF6</f>
        <v/>
      </c>
      <c r="G4" s="13">
        <f>計算!AC7</f>
        <v/>
      </c>
      <c r="H4" s="13">
        <f>計算!AB8</f>
        <v/>
      </c>
      <c r="I4" s="14">
        <f>計算!AG6</f>
        <v/>
      </c>
    </row>
    <row r="5">
      <c r="A5" s="13" t="n">
        <v>1500000</v>
      </c>
      <c r="B5" s="13">
        <f>計算!K9</f>
        <v/>
      </c>
      <c r="C5" s="13">
        <f>計算!M9</f>
        <v/>
      </c>
      <c r="D5" s="13">
        <f>C5-12000</f>
        <v/>
      </c>
      <c r="E5" s="13">
        <f>計算!AC9</f>
        <v/>
      </c>
      <c r="F5" s="13">
        <f>計算!AF9</f>
        <v/>
      </c>
      <c r="G5" s="13">
        <f>計算!AC10</f>
        <v/>
      </c>
      <c r="H5" s="13">
        <f>計算!AB11</f>
        <v/>
      </c>
      <c r="I5" s="14">
        <f>計算!AG9</f>
        <v/>
      </c>
    </row>
    <row r="6">
      <c r="A6" s="13" t="n">
        <v>1800000</v>
      </c>
      <c r="B6" s="13">
        <f>計算!K12</f>
        <v/>
      </c>
      <c r="C6" s="13">
        <f>計算!M12</f>
        <v/>
      </c>
      <c r="D6" s="13">
        <f>C6-12000</f>
        <v/>
      </c>
      <c r="E6" s="13">
        <f>計算!AC12</f>
        <v/>
      </c>
      <c r="F6" s="13">
        <f>計算!AF12</f>
        <v/>
      </c>
      <c r="G6" s="13">
        <f>計算!AC13</f>
        <v/>
      </c>
      <c r="H6" s="13">
        <f>計算!AB14</f>
        <v/>
      </c>
      <c r="I6" s="14">
        <f>計算!AG12</f>
        <v/>
      </c>
    </row>
    <row r="7">
      <c r="A7" s="13" t="n">
        <v>2000000</v>
      </c>
      <c r="B7" s="13">
        <f>計算!K15</f>
        <v/>
      </c>
      <c r="C7" s="13">
        <f>計算!M15</f>
        <v/>
      </c>
      <c r="D7" s="13">
        <f>C7-12000</f>
        <v/>
      </c>
      <c r="E7" s="13">
        <f>計算!AC15</f>
        <v/>
      </c>
      <c r="F7" s="13">
        <f>計算!AF15</f>
        <v/>
      </c>
      <c r="G7" s="13">
        <f>計算!AC16</f>
        <v/>
      </c>
      <c r="H7" s="13">
        <f>計算!AB17</f>
        <v/>
      </c>
      <c r="I7" s="14">
        <f>計算!AG15</f>
        <v/>
      </c>
    </row>
    <row r="8">
      <c r="A8" s="13" t="n">
        <v>2500000</v>
      </c>
      <c r="B8" s="13">
        <f>計算!K18</f>
        <v/>
      </c>
      <c r="C8" s="13">
        <f>計算!M18</f>
        <v/>
      </c>
      <c r="D8" s="13">
        <f>C8-12000</f>
        <v/>
      </c>
      <c r="E8" s="13">
        <f>計算!AC18</f>
        <v/>
      </c>
      <c r="F8" s="13">
        <f>計算!AF18</f>
        <v/>
      </c>
      <c r="G8" s="13">
        <f>計算!AC19</f>
        <v/>
      </c>
      <c r="H8" s="13">
        <f>計算!AB20</f>
        <v/>
      </c>
      <c r="I8" s="14">
        <f>計算!AG18</f>
        <v/>
      </c>
    </row>
    <row r="9">
      <c r="A9" s="13" t="n">
        <v>2970000</v>
      </c>
      <c r="B9" s="13">
        <f>計算!K21</f>
        <v/>
      </c>
      <c r="C9" s="13">
        <f>計算!M21</f>
        <v/>
      </c>
      <c r="D9" s="13">
        <f>C9-12000</f>
        <v/>
      </c>
      <c r="E9" s="13">
        <f>計算!AC21</f>
        <v/>
      </c>
      <c r="F9" s="13">
        <f>計算!AF21</f>
        <v/>
      </c>
      <c r="G9" s="13">
        <f>計算!AC22</f>
        <v/>
      </c>
      <c r="H9" s="13">
        <f>計算!AB23</f>
        <v/>
      </c>
      <c r="I9" s="14">
        <f>計算!AG21</f>
        <v/>
      </c>
    </row>
    <row r="10">
      <c r="A10" s="13" t="n">
        <v>2980000</v>
      </c>
      <c r="B10" s="13">
        <f>計算!K24</f>
        <v/>
      </c>
      <c r="C10" s="13">
        <f>計算!M24</f>
        <v/>
      </c>
      <c r="D10" s="13">
        <f>C10-12000</f>
        <v/>
      </c>
      <c r="E10" s="13">
        <f>計算!AC24</f>
        <v/>
      </c>
      <c r="F10" s="13">
        <f>計算!AF24</f>
        <v/>
      </c>
      <c r="G10" s="13">
        <f>計算!AC25</f>
        <v/>
      </c>
      <c r="H10" s="13">
        <f>計算!AB26</f>
        <v/>
      </c>
      <c r="I10" s="14">
        <f>計算!AG24</f>
        <v/>
      </c>
    </row>
    <row r="11">
      <c r="A11" s="13" t="n">
        <v>3000000</v>
      </c>
      <c r="B11" s="13">
        <f>計算!K27</f>
        <v/>
      </c>
      <c r="C11" s="13">
        <f>計算!M27</f>
        <v/>
      </c>
      <c r="D11" s="13">
        <f>C11-12000</f>
        <v/>
      </c>
      <c r="E11" s="13">
        <f>計算!AC27</f>
        <v/>
      </c>
      <c r="F11" s="13">
        <f>計算!AF27</f>
        <v/>
      </c>
      <c r="G11" s="13">
        <f>計算!AC28</f>
        <v/>
      </c>
      <c r="H11" s="13">
        <f>計算!AB29</f>
        <v/>
      </c>
      <c r="I11" s="14">
        <f>計算!AG27</f>
        <v/>
      </c>
    </row>
    <row r="12">
      <c r="A12" s="13" t="n">
        <v>4000000</v>
      </c>
      <c r="B12" s="13">
        <f>計算!K30</f>
        <v/>
      </c>
      <c r="C12" s="13">
        <f>計算!M30</f>
        <v/>
      </c>
      <c r="D12" s="13">
        <f>C12-12000</f>
        <v/>
      </c>
      <c r="E12" s="13">
        <f>計算!AC30</f>
        <v/>
      </c>
      <c r="F12" s="13">
        <f>計算!AF30</f>
        <v/>
      </c>
      <c r="G12" s="13">
        <f>計算!AC31</f>
        <v/>
      </c>
      <c r="H12" s="13">
        <f>計算!AB32</f>
        <v/>
      </c>
      <c r="I12" s="14">
        <f>計算!AG30</f>
        <v/>
      </c>
    </row>
    <row r="13">
      <c r="A13" s="13" t="n">
        <v>5000000</v>
      </c>
      <c r="B13" s="13">
        <f>計算!K33</f>
        <v/>
      </c>
      <c r="C13" s="13">
        <f>計算!M33</f>
        <v/>
      </c>
      <c r="D13" s="13">
        <f>C13-12000</f>
        <v/>
      </c>
      <c r="E13" s="13">
        <f>計算!AC33</f>
        <v/>
      </c>
      <c r="F13" s="13">
        <f>計算!AF33</f>
        <v/>
      </c>
      <c r="G13" s="13">
        <f>計算!AC34</f>
        <v/>
      </c>
      <c r="H13" s="13">
        <f>計算!AB35</f>
        <v/>
      </c>
      <c r="I13" s="14">
        <f>計算!AG33</f>
        <v/>
      </c>
    </row>
    <row r="14">
      <c r="A14" s="13" t="n">
        <v>6000000</v>
      </c>
      <c r="B14" s="13">
        <f>計算!K36</f>
        <v/>
      </c>
      <c r="C14" s="13">
        <f>計算!M36</f>
        <v/>
      </c>
      <c r="D14" s="13">
        <f>C14-12000</f>
        <v/>
      </c>
      <c r="E14" s="13">
        <f>計算!AC36</f>
        <v/>
      </c>
      <c r="F14" s="13">
        <f>計算!AF36</f>
        <v/>
      </c>
      <c r="G14" s="13">
        <f>計算!AC37</f>
        <v/>
      </c>
      <c r="H14" s="13">
        <f>計算!AB38</f>
        <v/>
      </c>
      <c r="I14" s="14">
        <f>計算!AG36</f>
        <v/>
      </c>
    </row>
    <row r="15">
      <c r="A15" s="13" t="n">
        <v>7000000</v>
      </c>
      <c r="B15" s="13">
        <f>計算!K39</f>
        <v/>
      </c>
      <c r="C15" s="13">
        <f>計算!M39</f>
        <v/>
      </c>
      <c r="D15" s="13">
        <f>C15-12000</f>
        <v/>
      </c>
      <c r="E15" s="13">
        <f>計算!AC39</f>
        <v/>
      </c>
      <c r="F15" s="13">
        <f>計算!AF39</f>
        <v/>
      </c>
      <c r="G15" s="13">
        <f>計算!AC40</f>
        <v/>
      </c>
      <c r="H15" s="13">
        <f>計算!AB41</f>
        <v/>
      </c>
      <c r="I15" s="14">
        <f>計算!AG39</f>
        <v/>
      </c>
    </row>
    <row r="16">
      <c r="A16" s="13" t="n">
        <v>8000000</v>
      </c>
      <c r="B16" s="13">
        <f>計算!K42</f>
        <v/>
      </c>
      <c r="C16" s="13">
        <f>計算!M42</f>
        <v/>
      </c>
      <c r="D16" s="13">
        <f>C16-12000</f>
        <v/>
      </c>
      <c r="E16" s="13">
        <f>計算!AC42</f>
        <v/>
      </c>
      <c r="F16" s="13">
        <f>計算!AF42</f>
        <v/>
      </c>
      <c r="G16" s="13">
        <f>計算!AC43</f>
        <v/>
      </c>
      <c r="H16" s="13">
        <f>計算!AB44</f>
        <v/>
      </c>
      <c r="I16" s="14">
        <f>計算!AG42</f>
        <v/>
      </c>
    </row>
    <row r="17">
      <c r="A17" s="13" t="n">
        <v>10000000</v>
      </c>
      <c r="B17" s="13">
        <f>計算!K45</f>
        <v/>
      </c>
      <c r="C17" s="13">
        <f>計算!M45</f>
        <v/>
      </c>
      <c r="D17" s="13">
        <f>C17-12000</f>
        <v/>
      </c>
      <c r="E17" s="13">
        <f>計算!AC45</f>
        <v/>
      </c>
      <c r="F17" s="13">
        <f>計算!AF45</f>
        <v/>
      </c>
      <c r="G17" s="13">
        <f>計算!AC46</f>
        <v/>
      </c>
      <c r="H17" s="13">
        <f>計算!AB47</f>
        <v/>
      </c>
      <c r="I17" s="14">
        <f>計算!AG45</f>
        <v/>
      </c>
    </row>
    <row r="18">
      <c r="A18" s="13" t="n">
        <v>12000000</v>
      </c>
      <c r="B18" s="13">
        <f>計算!K48</f>
        <v/>
      </c>
      <c r="C18" s="13">
        <f>計算!M48</f>
        <v/>
      </c>
      <c r="D18" s="13">
        <f>C18-12000</f>
        <v/>
      </c>
      <c r="E18" s="13">
        <f>計算!AC48</f>
        <v/>
      </c>
      <c r="F18" s="13">
        <f>計算!AF48</f>
        <v/>
      </c>
      <c r="G18" s="13">
        <f>計算!AC49</f>
        <v/>
      </c>
      <c r="H18" s="13">
        <f>計算!AB50</f>
        <v/>
      </c>
      <c r="I18" s="14">
        <f>計算!AG48</f>
        <v/>
      </c>
    </row>
    <row r="19">
      <c r="A19" s="13" t="n">
        <v>15000000</v>
      </c>
      <c r="B19" s="13">
        <f>計算!K51</f>
        <v/>
      </c>
      <c r="C19" s="13">
        <f>計算!M51</f>
        <v/>
      </c>
      <c r="D19" s="13">
        <f>C19-12000</f>
        <v/>
      </c>
      <c r="E19" s="13">
        <f>計算!AC51</f>
        <v/>
      </c>
      <c r="F19" s="13">
        <f>計算!AF51</f>
        <v/>
      </c>
      <c r="G19" s="13">
        <f>計算!AC52</f>
        <v/>
      </c>
      <c r="H19" s="13">
        <f>計算!AB53</f>
        <v/>
      </c>
      <c r="I19" s="14">
        <f>計算!AG51</f>
        <v/>
      </c>
    </row>
    <row r="21">
      <c r="A21" t="inlineStr">
        <is>
          <t>足切り額が緑の行は、医療費が10万円に届かなくても医療費控除が使える。</t>
        </is>
      </c>
    </row>
    <row r="22">
      <c r="A22" t="inlineStr">
        <is>
          <t>市販薬2万円は、セルフメディケーションの控除が8,000円になる場合。医療費20万円は市販薬なしで控除10万円。</t>
        </is>
      </c>
    </row>
  </sheetData>
  <conditionalFormatting sqref="C3:C19">
    <cfRule type="expression" priority="1" dxfId="0">
      <formula>C3&lt;100000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</cols>
  <sheetData>
    <row r="1">
      <c r="A1" s="1" t="inlineStr">
        <is>
          <t>医療費控除で減る税−セルフメディケーションで減る税（円、2026年分）。緑のプラスは医療費控除、青のマイナスはセルフメディケーションのほうが多く減る</t>
        </is>
      </c>
    </row>
    <row r="3">
      <c r="A3" s="15" t="inlineStr">
        <is>
          <t>年収500万円</t>
        </is>
      </c>
      <c r="B3" s="13" t="n">
        <v>5000000</v>
      </c>
      <c r="C3" t="inlineStr">
        <is>
          <t>← 年収を変えると表も変わる</t>
        </is>
      </c>
    </row>
    <row r="4">
      <c r="A4" s="9" t="inlineStr">
        <is>
          <t>市販薬＼それ以外</t>
        </is>
      </c>
      <c r="B4" s="16" t="n">
        <v>0</v>
      </c>
      <c r="C4" s="16" t="n">
        <v>20000</v>
      </c>
      <c r="D4" s="16" t="n">
        <v>40000</v>
      </c>
      <c r="E4" s="16" t="n">
        <v>50000</v>
      </c>
      <c r="F4" s="16" t="n">
        <v>60000</v>
      </c>
      <c r="G4" s="16" t="n">
        <v>80000</v>
      </c>
      <c r="H4" s="16" t="n">
        <v>90000</v>
      </c>
      <c r="I4" s="16" t="n">
        <v>100000</v>
      </c>
      <c r="J4" s="16" t="n">
        <v>150000</v>
      </c>
      <c r="K4" s="16" t="n">
        <v>200000</v>
      </c>
    </row>
    <row r="5">
      <c r="A5" s="16" t="n">
        <v>0</v>
      </c>
      <c r="B5" s="17">
        <f>計算!AD54</f>
        <v/>
      </c>
      <c r="C5" s="17">
        <f>計算!AD55</f>
        <v/>
      </c>
      <c r="D5" s="17">
        <f>計算!AD56</f>
        <v/>
      </c>
      <c r="E5" s="17">
        <f>計算!AD57</f>
        <v/>
      </c>
      <c r="F5" s="17">
        <f>計算!AD58</f>
        <v/>
      </c>
      <c r="G5" s="17">
        <f>計算!AD59</f>
        <v/>
      </c>
      <c r="H5" s="17">
        <f>計算!AD60</f>
        <v/>
      </c>
      <c r="I5" s="17">
        <f>計算!AD61</f>
        <v/>
      </c>
      <c r="J5" s="17">
        <f>計算!AD62</f>
        <v/>
      </c>
      <c r="K5" s="17">
        <f>計算!AD63</f>
        <v/>
      </c>
    </row>
    <row r="6">
      <c r="A6" s="16" t="n">
        <v>12000</v>
      </c>
      <c r="B6" s="17">
        <f>計算!AD64</f>
        <v/>
      </c>
      <c r="C6" s="17">
        <f>計算!AD65</f>
        <v/>
      </c>
      <c r="D6" s="17">
        <f>計算!AD66</f>
        <v/>
      </c>
      <c r="E6" s="17">
        <f>計算!AD67</f>
        <v/>
      </c>
      <c r="F6" s="17">
        <f>計算!AD68</f>
        <v/>
      </c>
      <c r="G6" s="17">
        <f>計算!AD69</f>
        <v/>
      </c>
      <c r="H6" s="17">
        <f>計算!AD70</f>
        <v/>
      </c>
      <c r="I6" s="17">
        <f>計算!AD71</f>
        <v/>
      </c>
      <c r="J6" s="17">
        <f>計算!AD72</f>
        <v/>
      </c>
      <c r="K6" s="17">
        <f>計算!AD73</f>
        <v/>
      </c>
    </row>
    <row r="7">
      <c r="A7" s="16" t="n">
        <v>20000</v>
      </c>
      <c r="B7" s="17">
        <f>計算!AD74</f>
        <v/>
      </c>
      <c r="C7" s="17">
        <f>計算!AD75</f>
        <v/>
      </c>
      <c r="D7" s="17">
        <f>計算!AD76</f>
        <v/>
      </c>
      <c r="E7" s="17">
        <f>計算!AD77</f>
        <v/>
      </c>
      <c r="F7" s="17">
        <f>計算!AD78</f>
        <v/>
      </c>
      <c r="G7" s="17">
        <f>計算!AD79</f>
        <v/>
      </c>
      <c r="H7" s="17">
        <f>計算!AD80</f>
        <v/>
      </c>
      <c r="I7" s="17">
        <f>計算!AD81</f>
        <v/>
      </c>
      <c r="J7" s="17">
        <f>計算!AD82</f>
        <v/>
      </c>
      <c r="K7" s="17">
        <f>計算!AD83</f>
        <v/>
      </c>
    </row>
    <row r="8">
      <c r="A8" s="16" t="n">
        <v>30000</v>
      </c>
      <c r="B8" s="17">
        <f>計算!AD84</f>
        <v/>
      </c>
      <c r="C8" s="17">
        <f>計算!AD85</f>
        <v/>
      </c>
      <c r="D8" s="17">
        <f>計算!AD86</f>
        <v/>
      </c>
      <c r="E8" s="17">
        <f>計算!AD87</f>
        <v/>
      </c>
      <c r="F8" s="17">
        <f>計算!AD88</f>
        <v/>
      </c>
      <c r="G8" s="17">
        <f>計算!AD89</f>
        <v/>
      </c>
      <c r="H8" s="17">
        <f>計算!AD90</f>
        <v/>
      </c>
      <c r="I8" s="17">
        <f>計算!AD91</f>
        <v/>
      </c>
      <c r="J8" s="17">
        <f>計算!AD92</f>
        <v/>
      </c>
      <c r="K8" s="17">
        <f>計算!AD93</f>
        <v/>
      </c>
    </row>
    <row r="9">
      <c r="A9" s="16" t="n">
        <v>40000</v>
      </c>
      <c r="B9" s="17">
        <f>計算!AD94</f>
        <v/>
      </c>
      <c r="C9" s="17">
        <f>計算!AD95</f>
        <v/>
      </c>
      <c r="D9" s="17">
        <f>計算!AD96</f>
        <v/>
      </c>
      <c r="E9" s="17">
        <f>計算!AD97</f>
        <v/>
      </c>
      <c r="F9" s="17">
        <f>計算!AD98</f>
        <v/>
      </c>
      <c r="G9" s="17">
        <f>計算!AD99</f>
        <v/>
      </c>
      <c r="H9" s="17">
        <f>計算!AD100</f>
        <v/>
      </c>
      <c r="I9" s="17">
        <f>計算!AD101</f>
        <v/>
      </c>
      <c r="J9" s="17">
        <f>計算!AD102</f>
        <v/>
      </c>
      <c r="K9" s="17">
        <f>計算!AD103</f>
        <v/>
      </c>
    </row>
    <row r="10">
      <c r="A10" s="16" t="n">
        <v>50000</v>
      </c>
      <c r="B10" s="17">
        <f>計算!AD104</f>
        <v/>
      </c>
      <c r="C10" s="17">
        <f>計算!AD105</f>
        <v/>
      </c>
      <c r="D10" s="17">
        <f>計算!AD106</f>
        <v/>
      </c>
      <c r="E10" s="17">
        <f>計算!AD107</f>
        <v/>
      </c>
      <c r="F10" s="17">
        <f>計算!AD108</f>
        <v/>
      </c>
      <c r="G10" s="17">
        <f>計算!AD109</f>
        <v/>
      </c>
      <c r="H10" s="17">
        <f>計算!AD110</f>
        <v/>
      </c>
      <c r="I10" s="17">
        <f>計算!AD111</f>
        <v/>
      </c>
      <c r="J10" s="17">
        <f>計算!AD112</f>
        <v/>
      </c>
      <c r="K10" s="17">
        <f>計算!AD113</f>
        <v/>
      </c>
    </row>
    <row r="11">
      <c r="A11" s="16" t="n">
        <v>60000</v>
      </c>
      <c r="B11" s="17">
        <f>計算!AD114</f>
        <v/>
      </c>
      <c r="C11" s="17">
        <f>計算!AD115</f>
        <v/>
      </c>
      <c r="D11" s="17">
        <f>計算!AD116</f>
        <v/>
      </c>
      <c r="E11" s="17">
        <f>計算!AD117</f>
        <v/>
      </c>
      <c r="F11" s="17">
        <f>計算!AD118</f>
        <v/>
      </c>
      <c r="G11" s="17">
        <f>計算!AD119</f>
        <v/>
      </c>
      <c r="H11" s="17">
        <f>計算!AD120</f>
        <v/>
      </c>
      <c r="I11" s="17">
        <f>計算!AD121</f>
        <v/>
      </c>
      <c r="J11" s="17">
        <f>計算!AD122</f>
        <v/>
      </c>
      <c r="K11" s="17">
        <f>計算!AD123</f>
        <v/>
      </c>
    </row>
    <row r="12">
      <c r="A12" s="16" t="n">
        <v>80000</v>
      </c>
      <c r="B12" s="17">
        <f>計算!AD124</f>
        <v/>
      </c>
      <c r="C12" s="17">
        <f>計算!AD125</f>
        <v/>
      </c>
      <c r="D12" s="17">
        <f>計算!AD126</f>
        <v/>
      </c>
      <c r="E12" s="17">
        <f>計算!AD127</f>
        <v/>
      </c>
      <c r="F12" s="17">
        <f>計算!AD128</f>
        <v/>
      </c>
      <c r="G12" s="17">
        <f>計算!AD129</f>
        <v/>
      </c>
      <c r="H12" s="17">
        <f>計算!AD130</f>
        <v/>
      </c>
      <c r="I12" s="17">
        <f>計算!AD131</f>
        <v/>
      </c>
      <c r="J12" s="17">
        <f>計算!AD132</f>
        <v/>
      </c>
      <c r="K12" s="17">
        <f>計算!AD133</f>
        <v/>
      </c>
    </row>
    <row r="13">
      <c r="A13" s="16" t="n">
        <v>100000</v>
      </c>
      <c r="B13" s="17">
        <f>計算!AD134</f>
        <v/>
      </c>
      <c r="C13" s="17">
        <f>計算!AD135</f>
        <v/>
      </c>
      <c r="D13" s="17">
        <f>計算!AD136</f>
        <v/>
      </c>
      <c r="E13" s="17">
        <f>計算!AD137</f>
        <v/>
      </c>
      <c r="F13" s="17">
        <f>計算!AD138</f>
        <v/>
      </c>
      <c r="G13" s="17">
        <f>計算!AD139</f>
        <v/>
      </c>
      <c r="H13" s="17">
        <f>計算!AD140</f>
        <v/>
      </c>
      <c r="I13" s="17">
        <f>計算!AD141</f>
        <v/>
      </c>
      <c r="J13" s="17">
        <f>計算!AD142</f>
        <v/>
      </c>
      <c r="K13" s="17">
        <f>計算!AD143</f>
        <v/>
      </c>
    </row>
    <row r="14">
      <c r="A14" s="3" t="inlineStr">
        <is>
          <t>足切り額</t>
        </is>
      </c>
      <c r="B14" s="13">
        <f>計算!M144</f>
        <v/>
      </c>
      <c r="C14" s="3" t="inlineStr">
        <is>
          <t>分かれ目</t>
        </is>
      </c>
      <c r="D14" s="13">
        <f>B14-12000</f>
        <v/>
      </c>
      <c r="E14" t="inlineStr">
        <is>
          <t>それ以外の医療費がこれを超えると医療費控除が多い</t>
        </is>
      </c>
    </row>
    <row r="17">
      <c r="A17" s="15" t="inlineStr">
        <is>
          <t>年収200万円</t>
        </is>
      </c>
      <c r="B17" s="13" t="n">
        <v>2000000</v>
      </c>
      <c r="C17" t="inlineStr">
        <is>
          <t>← 年収を変えると表も変わる</t>
        </is>
      </c>
    </row>
    <row r="18">
      <c r="A18" s="9" t="inlineStr">
        <is>
          <t>市販薬＼それ以外</t>
        </is>
      </c>
      <c r="B18" s="16" t="n">
        <v>0</v>
      </c>
      <c r="C18" s="16" t="n">
        <v>20000</v>
      </c>
      <c r="D18" s="16" t="n">
        <v>40000</v>
      </c>
      <c r="E18" s="16" t="n">
        <v>50000</v>
      </c>
      <c r="F18" s="16" t="n">
        <v>60000</v>
      </c>
      <c r="G18" s="16" t="n">
        <v>80000</v>
      </c>
      <c r="H18" s="16" t="n">
        <v>90000</v>
      </c>
      <c r="I18" s="16" t="n">
        <v>100000</v>
      </c>
      <c r="J18" s="16" t="n">
        <v>150000</v>
      </c>
      <c r="K18" s="16" t="n">
        <v>200000</v>
      </c>
    </row>
    <row r="19">
      <c r="A19" s="16" t="n">
        <v>0</v>
      </c>
      <c r="B19" s="17">
        <f>計算!AD145</f>
        <v/>
      </c>
      <c r="C19" s="17">
        <f>計算!AD146</f>
        <v/>
      </c>
      <c r="D19" s="17">
        <f>計算!AD147</f>
        <v/>
      </c>
      <c r="E19" s="17">
        <f>計算!AD148</f>
        <v/>
      </c>
      <c r="F19" s="17">
        <f>計算!AD149</f>
        <v/>
      </c>
      <c r="G19" s="17">
        <f>計算!AD150</f>
        <v/>
      </c>
      <c r="H19" s="17">
        <f>計算!AD151</f>
        <v/>
      </c>
      <c r="I19" s="17">
        <f>計算!AD152</f>
        <v/>
      </c>
      <c r="J19" s="17">
        <f>計算!AD153</f>
        <v/>
      </c>
      <c r="K19" s="17">
        <f>計算!AD154</f>
        <v/>
      </c>
    </row>
    <row r="20">
      <c r="A20" s="16" t="n">
        <v>12000</v>
      </c>
      <c r="B20" s="17">
        <f>計算!AD155</f>
        <v/>
      </c>
      <c r="C20" s="17">
        <f>計算!AD156</f>
        <v/>
      </c>
      <c r="D20" s="17">
        <f>計算!AD157</f>
        <v/>
      </c>
      <c r="E20" s="17">
        <f>計算!AD158</f>
        <v/>
      </c>
      <c r="F20" s="17">
        <f>計算!AD159</f>
        <v/>
      </c>
      <c r="G20" s="17">
        <f>計算!AD160</f>
        <v/>
      </c>
      <c r="H20" s="17">
        <f>計算!AD161</f>
        <v/>
      </c>
      <c r="I20" s="17">
        <f>計算!AD162</f>
        <v/>
      </c>
      <c r="J20" s="17">
        <f>計算!AD163</f>
        <v/>
      </c>
      <c r="K20" s="17">
        <f>計算!AD164</f>
        <v/>
      </c>
    </row>
    <row r="21">
      <c r="A21" s="16" t="n">
        <v>20000</v>
      </c>
      <c r="B21" s="17">
        <f>計算!AD165</f>
        <v/>
      </c>
      <c r="C21" s="17">
        <f>計算!AD166</f>
        <v/>
      </c>
      <c r="D21" s="17">
        <f>計算!AD167</f>
        <v/>
      </c>
      <c r="E21" s="17">
        <f>計算!AD168</f>
        <v/>
      </c>
      <c r="F21" s="17">
        <f>計算!AD169</f>
        <v/>
      </c>
      <c r="G21" s="17">
        <f>計算!AD170</f>
        <v/>
      </c>
      <c r="H21" s="17">
        <f>計算!AD171</f>
        <v/>
      </c>
      <c r="I21" s="17">
        <f>計算!AD172</f>
        <v/>
      </c>
      <c r="J21" s="17">
        <f>計算!AD173</f>
        <v/>
      </c>
      <c r="K21" s="17">
        <f>計算!AD174</f>
        <v/>
      </c>
    </row>
    <row r="22">
      <c r="A22" s="16" t="n">
        <v>30000</v>
      </c>
      <c r="B22" s="17">
        <f>計算!AD175</f>
        <v/>
      </c>
      <c r="C22" s="17">
        <f>計算!AD176</f>
        <v/>
      </c>
      <c r="D22" s="17">
        <f>計算!AD177</f>
        <v/>
      </c>
      <c r="E22" s="17">
        <f>計算!AD178</f>
        <v/>
      </c>
      <c r="F22" s="17">
        <f>計算!AD179</f>
        <v/>
      </c>
      <c r="G22" s="17">
        <f>計算!AD180</f>
        <v/>
      </c>
      <c r="H22" s="17">
        <f>計算!AD181</f>
        <v/>
      </c>
      <c r="I22" s="17">
        <f>計算!AD182</f>
        <v/>
      </c>
      <c r="J22" s="17">
        <f>計算!AD183</f>
        <v/>
      </c>
      <c r="K22" s="17">
        <f>計算!AD184</f>
        <v/>
      </c>
    </row>
    <row r="23">
      <c r="A23" s="16" t="n">
        <v>40000</v>
      </c>
      <c r="B23" s="17">
        <f>計算!AD185</f>
        <v/>
      </c>
      <c r="C23" s="17">
        <f>計算!AD186</f>
        <v/>
      </c>
      <c r="D23" s="17">
        <f>計算!AD187</f>
        <v/>
      </c>
      <c r="E23" s="17">
        <f>計算!AD188</f>
        <v/>
      </c>
      <c r="F23" s="17">
        <f>計算!AD189</f>
        <v/>
      </c>
      <c r="G23" s="17">
        <f>計算!AD190</f>
        <v/>
      </c>
      <c r="H23" s="17">
        <f>計算!AD191</f>
        <v/>
      </c>
      <c r="I23" s="17">
        <f>計算!AD192</f>
        <v/>
      </c>
      <c r="J23" s="17">
        <f>計算!AD193</f>
        <v/>
      </c>
      <c r="K23" s="17">
        <f>計算!AD194</f>
        <v/>
      </c>
    </row>
    <row r="24">
      <c r="A24" s="16" t="n">
        <v>50000</v>
      </c>
      <c r="B24" s="17">
        <f>計算!AD195</f>
        <v/>
      </c>
      <c r="C24" s="17">
        <f>計算!AD196</f>
        <v/>
      </c>
      <c r="D24" s="17">
        <f>計算!AD197</f>
        <v/>
      </c>
      <c r="E24" s="17">
        <f>計算!AD198</f>
        <v/>
      </c>
      <c r="F24" s="17">
        <f>計算!AD199</f>
        <v/>
      </c>
      <c r="G24" s="17">
        <f>計算!AD200</f>
        <v/>
      </c>
      <c r="H24" s="17">
        <f>計算!AD201</f>
        <v/>
      </c>
      <c r="I24" s="17">
        <f>計算!AD202</f>
        <v/>
      </c>
      <c r="J24" s="17">
        <f>計算!AD203</f>
        <v/>
      </c>
      <c r="K24" s="17">
        <f>計算!AD204</f>
        <v/>
      </c>
    </row>
    <row r="25">
      <c r="A25" s="16" t="n">
        <v>60000</v>
      </c>
      <c r="B25" s="17">
        <f>計算!AD205</f>
        <v/>
      </c>
      <c r="C25" s="17">
        <f>計算!AD206</f>
        <v/>
      </c>
      <c r="D25" s="17">
        <f>計算!AD207</f>
        <v/>
      </c>
      <c r="E25" s="17">
        <f>計算!AD208</f>
        <v/>
      </c>
      <c r="F25" s="17">
        <f>計算!AD209</f>
        <v/>
      </c>
      <c r="G25" s="17">
        <f>計算!AD210</f>
        <v/>
      </c>
      <c r="H25" s="17">
        <f>計算!AD211</f>
        <v/>
      </c>
      <c r="I25" s="17">
        <f>計算!AD212</f>
        <v/>
      </c>
      <c r="J25" s="17">
        <f>計算!AD213</f>
        <v/>
      </c>
      <c r="K25" s="17">
        <f>計算!AD214</f>
        <v/>
      </c>
    </row>
    <row r="26">
      <c r="A26" s="16" t="n">
        <v>80000</v>
      </c>
      <c r="B26" s="17">
        <f>計算!AD215</f>
        <v/>
      </c>
      <c r="C26" s="17">
        <f>計算!AD216</f>
        <v/>
      </c>
      <c r="D26" s="17">
        <f>計算!AD217</f>
        <v/>
      </c>
      <c r="E26" s="17">
        <f>計算!AD218</f>
        <v/>
      </c>
      <c r="F26" s="17">
        <f>計算!AD219</f>
        <v/>
      </c>
      <c r="G26" s="17">
        <f>計算!AD220</f>
        <v/>
      </c>
      <c r="H26" s="17">
        <f>計算!AD221</f>
        <v/>
      </c>
      <c r="I26" s="17">
        <f>計算!AD222</f>
        <v/>
      </c>
      <c r="J26" s="17">
        <f>計算!AD223</f>
        <v/>
      </c>
      <c r="K26" s="17">
        <f>計算!AD224</f>
        <v/>
      </c>
    </row>
    <row r="27">
      <c r="A27" s="16" t="n">
        <v>100000</v>
      </c>
      <c r="B27" s="17">
        <f>計算!AD225</f>
        <v/>
      </c>
      <c r="C27" s="17">
        <f>計算!AD226</f>
        <v/>
      </c>
      <c r="D27" s="17">
        <f>計算!AD227</f>
        <v/>
      </c>
      <c r="E27" s="17">
        <f>計算!AD228</f>
        <v/>
      </c>
      <c r="F27" s="17">
        <f>計算!AD229</f>
        <v/>
      </c>
      <c r="G27" s="17">
        <f>計算!AD230</f>
        <v/>
      </c>
      <c r="H27" s="17">
        <f>計算!AD231</f>
        <v/>
      </c>
      <c r="I27" s="17">
        <f>計算!AD232</f>
        <v/>
      </c>
      <c r="J27" s="17">
        <f>計算!AD233</f>
        <v/>
      </c>
      <c r="K27" s="17">
        <f>計算!AD234</f>
        <v/>
      </c>
    </row>
    <row r="28">
      <c r="A28" s="3" t="inlineStr">
        <is>
          <t>足切り額</t>
        </is>
      </c>
      <c r="B28" s="13">
        <f>計算!M235</f>
        <v/>
      </c>
      <c r="C28" s="3" t="inlineStr">
        <is>
          <t>分かれ目</t>
        </is>
      </c>
      <c r="D28" s="13">
        <f>B28-12000</f>
        <v/>
      </c>
      <c r="E28" t="inlineStr">
        <is>
          <t>それ以外の医療費がこれを超えると医療費控除が多い</t>
        </is>
      </c>
    </row>
  </sheetData>
  <conditionalFormatting sqref="B5:K13">
    <cfRule type="expression" priority="1" dxfId="0">
      <formula>B5&gt;0</formula>
    </cfRule>
    <cfRule type="expression" priority="2" dxfId="1">
      <formula>B5&lt;0</formula>
    </cfRule>
  </conditionalFormatting>
  <conditionalFormatting sqref="B19:K27">
    <cfRule type="expression" priority="3" dxfId="0">
      <formula>B19&gt;0</formula>
    </cfRule>
    <cfRule type="expression" priority="4" dxfId="1">
      <formula>B19&lt;0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0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2" customWidth="1" min="2" max="2"/>
    <col width="11" customWidth="1" min="3" max="3"/>
    <col width="11" customWidth="1" min="4" max="4"/>
    <col width="14" customWidth="1" min="5" max="5"/>
    <col width="10" customWidth="1" min="6" max="6"/>
    <col width="10" customWidth="1" min="7" max="7"/>
    <col width="14" customWidth="1" min="8" max="8"/>
    <col width="46" customWidth="1" min="10" max="10"/>
    <col width="14" customWidth="1" min="11" max="11"/>
  </cols>
  <sheetData>
    <row r="1">
      <c r="A1" s="1" t="inlineStr">
        <is>
          <t>年収100万〜400万円を1万円ずつ動かした足切り額と、セルフメディケーションの上限8.8万円で減る税</t>
        </is>
      </c>
    </row>
    <row r="2">
      <c r="A2" s="2" t="inlineStr">
        <is>
          <t>年収</t>
        </is>
      </c>
      <c r="B2" s="2" t="inlineStr">
        <is>
          <t>2026年 給与所得</t>
        </is>
      </c>
      <c r="C2" s="2" t="inlineStr">
        <is>
          <t>2026年 足切り</t>
        </is>
      </c>
      <c r="D2" s="2" t="inlineStr">
        <is>
          <t>2025年 足切り</t>
        </is>
      </c>
      <c r="E2" s="2" t="inlineStr">
        <is>
          <t>2026年 減る税（8.8万円）</t>
        </is>
      </c>
      <c r="F2" s="2" t="inlineStr">
        <is>
          <t>うち所得税</t>
        </is>
      </c>
      <c r="G2" s="2" t="inlineStr">
        <is>
          <t>うち住民税</t>
        </is>
      </c>
      <c r="H2" s="2" t="inlineStr">
        <is>
          <t>2025年 減る税（8.8万円）</t>
        </is>
      </c>
      <c r="J2" s="9" t="inlineStr">
        <is>
          <t>集計</t>
        </is>
      </c>
      <c r="K2" s="9" t="inlineStr">
        <is>
          <t>値</t>
        </is>
      </c>
    </row>
    <row r="3">
      <c r="A3" s="13" t="n">
        <v>1000000</v>
      </c>
      <c r="B3" s="13">
        <f>計算!K236</f>
        <v/>
      </c>
      <c r="C3" s="13">
        <f>計算!M236</f>
        <v/>
      </c>
      <c r="D3" s="13">
        <f>計算!M237</f>
        <v/>
      </c>
      <c r="E3" s="13">
        <f>計算!AC236</f>
        <v/>
      </c>
      <c r="F3" s="13">
        <f>計算!AF236</f>
        <v/>
      </c>
      <c r="G3" s="13">
        <f>E3-F3</f>
        <v/>
      </c>
      <c r="H3" s="13">
        <f>計算!AC237</f>
        <v/>
      </c>
      <c r="J3" s="3" t="inlineStr">
        <is>
          <t>2026年分で足切りが10万円未満になる年収の上限</t>
        </is>
      </c>
      <c r="K3" s="5">
        <f>_xlfn.MAXIFS(A3:A303,C3:C303,"&lt;100000")</f>
        <v/>
      </c>
    </row>
    <row r="4">
      <c r="A4" s="13" t="n">
        <v>1010000</v>
      </c>
      <c r="B4" s="13">
        <f>計算!K238</f>
        <v/>
      </c>
      <c r="C4" s="13">
        <f>計算!M238</f>
        <v/>
      </c>
      <c r="D4" s="13">
        <f>計算!M239</f>
        <v/>
      </c>
      <c r="E4" s="13">
        <f>計算!AC238</f>
        <v/>
      </c>
      <c r="F4" s="13">
        <f>計算!AF238</f>
        <v/>
      </c>
      <c r="G4" s="13">
        <f>E4-F4</f>
        <v/>
      </c>
      <c r="H4" s="13">
        <f>計算!AC239</f>
        <v/>
      </c>
      <c r="J4" s="3" t="inlineStr">
        <is>
          <t>2025年分で足切りが10万円未満になる年収の上限</t>
        </is>
      </c>
      <c r="K4" s="5">
        <f>_xlfn.MAXIFS(A3:A303,D3:D303,"&lt;100000")</f>
        <v/>
      </c>
    </row>
    <row r="5">
      <c r="A5" s="13" t="n">
        <v>1020000</v>
      </c>
      <c r="B5" s="13">
        <f>計算!K240</f>
        <v/>
      </c>
      <c r="C5" s="13">
        <f>計算!M240</f>
        <v/>
      </c>
      <c r="D5" s="13">
        <f>計算!M241</f>
        <v/>
      </c>
      <c r="E5" s="13">
        <f>計算!AC240</f>
        <v/>
      </c>
      <c r="F5" s="13">
        <f>計算!AF240</f>
        <v/>
      </c>
      <c r="G5" s="13">
        <f>E5-F5</f>
        <v/>
      </c>
      <c r="H5" s="13">
        <f>計算!AC241</f>
        <v/>
      </c>
      <c r="J5" s="3" t="inlineStr">
        <is>
          <t>2026年分で控除しても税が減らない年収の上限</t>
        </is>
      </c>
      <c r="K5" s="5">
        <f>_xlfn.MAXIFS(A3:A303,E3:E303,0)</f>
        <v/>
      </c>
    </row>
    <row r="6">
      <c r="A6" s="13" t="n">
        <v>1030000</v>
      </c>
      <c r="B6" s="13">
        <f>計算!K242</f>
        <v/>
      </c>
      <c r="C6" s="13">
        <f>計算!M242</f>
        <v/>
      </c>
      <c r="D6" s="13">
        <f>計算!M243</f>
        <v/>
      </c>
      <c r="E6" s="13">
        <f>計算!AC242</f>
        <v/>
      </c>
      <c r="F6" s="13">
        <f>計算!AF242</f>
        <v/>
      </c>
      <c r="G6" s="13">
        <f>E6-F6</f>
        <v/>
      </c>
      <c r="H6" s="13">
        <f>計算!AC243</f>
        <v/>
      </c>
      <c r="J6" s="3" t="inlineStr">
        <is>
          <t>2026年分で所得税が減らない年収の上限</t>
        </is>
      </c>
      <c r="K6" s="5">
        <f>_xlfn.MAXIFS(A3:A303,F3:F303,0)</f>
        <v/>
      </c>
    </row>
    <row r="7">
      <c r="A7" s="13" t="n">
        <v>1040000</v>
      </c>
      <c r="B7" s="13">
        <f>計算!K244</f>
        <v/>
      </c>
      <c r="C7" s="13">
        <f>計算!M244</f>
        <v/>
      </c>
      <c r="D7" s="13">
        <f>計算!M245</f>
        <v/>
      </c>
      <c r="E7" s="13">
        <f>計算!AC244</f>
        <v/>
      </c>
      <c r="F7" s="13">
        <f>計算!AF244</f>
        <v/>
      </c>
      <c r="G7" s="13">
        <f>E7-F7</f>
        <v/>
      </c>
      <c r="H7" s="13">
        <f>計算!AC245</f>
        <v/>
      </c>
      <c r="J7" s="3" t="inlineStr">
        <is>
          <t>2026年分の足切りが2025年分より低い行数</t>
        </is>
      </c>
      <c r="K7" s="5">
        <f>SUMPRODUCT(--(C3:C303&lt;D3:D303))</f>
        <v/>
      </c>
    </row>
    <row r="8">
      <c r="A8" s="13" t="n">
        <v>1050000</v>
      </c>
      <c r="B8" s="13">
        <f>計算!K246</f>
        <v/>
      </c>
      <c r="C8" s="13">
        <f>計算!M246</f>
        <v/>
      </c>
      <c r="D8" s="13">
        <f>計算!M247</f>
        <v/>
      </c>
      <c r="E8" s="13">
        <f>計算!AC246</f>
        <v/>
      </c>
      <c r="F8" s="13">
        <f>計算!AF246</f>
        <v/>
      </c>
      <c r="G8" s="13">
        <f>E8-F8</f>
        <v/>
      </c>
      <c r="H8" s="13">
        <f>計算!AC247</f>
        <v/>
      </c>
      <c r="J8" s="3" t="inlineStr">
        <is>
          <t>2026年分の減る税（8.8万円）の最大</t>
        </is>
      </c>
      <c r="K8" s="5">
        <f>MAX(E3:E303)</f>
        <v/>
      </c>
    </row>
    <row r="9">
      <c r="A9" s="13" t="n">
        <v>1060000</v>
      </c>
      <c r="B9" s="13">
        <f>計算!K248</f>
        <v/>
      </c>
      <c r="C9" s="13">
        <f>計算!M248</f>
        <v/>
      </c>
      <c r="D9" s="13">
        <f>計算!M249</f>
        <v/>
      </c>
      <c r="E9" s="13">
        <f>計算!AC248</f>
        <v/>
      </c>
      <c r="F9" s="13">
        <f>計算!AF248</f>
        <v/>
      </c>
      <c r="G9" s="13">
        <f>E9-F9</f>
        <v/>
      </c>
      <c r="H9" s="13">
        <f>計算!AC249</f>
        <v/>
      </c>
    </row>
    <row r="10">
      <c r="A10" s="13" t="n">
        <v>1070000</v>
      </c>
      <c r="B10" s="13">
        <f>計算!K250</f>
        <v/>
      </c>
      <c r="C10" s="13">
        <f>計算!M250</f>
        <v/>
      </c>
      <c r="D10" s="13">
        <f>計算!M251</f>
        <v/>
      </c>
      <c r="E10" s="13">
        <f>計算!AC250</f>
        <v/>
      </c>
      <c r="F10" s="13">
        <f>計算!AF250</f>
        <v/>
      </c>
      <c r="G10" s="13">
        <f>E10-F10</f>
        <v/>
      </c>
      <c r="H10" s="13">
        <f>計算!AC251</f>
        <v/>
      </c>
    </row>
    <row r="11">
      <c r="A11" s="13" t="n">
        <v>1080000</v>
      </c>
      <c r="B11" s="13">
        <f>計算!K252</f>
        <v/>
      </c>
      <c r="C11" s="13">
        <f>計算!M252</f>
        <v/>
      </c>
      <c r="D11" s="13">
        <f>計算!M253</f>
        <v/>
      </c>
      <c r="E11" s="13">
        <f>計算!AC252</f>
        <v/>
      </c>
      <c r="F11" s="13">
        <f>計算!AF252</f>
        <v/>
      </c>
      <c r="G11" s="13">
        <f>E11-F11</f>
        <v/>
      </c>
      <c r="H11" s="13">
        <f>計算!AC253</f>
        <v/>
      </c>
    </row>
    <row r="12">
      <c r="A12" s="13" t="n">
        <v>1090000</v>
      </c>
      <c r="B12" s="13">
        <f>計算!K254</f>
        <v/>
      </c>
      <c r="C12" s="13">
        <f>計算!M254</f>
        <v/>
      </c>
      <c r="D12" s="13">
        <f>計算!M255</f>
        <v/>
      </c>
      <c r="E12" s="13">
        <f>計算!AC254</f>
        <v/>
      </c>
      <c r="F12" s="13">
        <f>計算!AF254</f>
        <v/>
      </c>
      <c r="G12" s="13">
        <f>E12-F12</f>
        <v/>
      </c>
      <c r="H12" s="13">
        <f>計算!AC255</f>
        <v/>
      </c>
    </row>
    <row r="13">
      <c r="A13" s="13" t="n">
        <v>1100000</v>
      </c>
      <c r="B13" s="13">
        <f>計算!K256</f>
        <v/>
      </c>
      <c r="C13" s="13">
        <f>計算!M256</f>
        <v/>
      </c>
      <c r="D13" s="13">
        <f>計算!M257</f>
        <v/>
      </c>
      <c r="E13" s="13">
        <f>計算!AC256</f>
        <v/>
      </c>
      <c r="F13" s="13">
        <f>計算!AF256</f>
        <v/>
      </c>
      <c r="G13" s="13">
        <f>E13-F13</f>
        <v/>
      </c>
      <c r="H13" s="13">
        <f>計算!AC257</f>
        <v/>
      </c>
    </row>
    <row r="14">
      <c r="A14" s="13" t="n">
        <v>1110000</v>
      </c>
      <c r="B14" s="13">
        <f>計算!K258</f>
        <v/>
      </c>
      <c r="C14" s="13">
        <f>計算!M258</f>
        <v/>
      </c>
      <c r="D14" s="13">
        <f>計算!M259</f>
        <v/>
      </c>
      <c r="E14" s="13">
        <f>計算!AC258</f>
        <v/>
      </c>
      <c r="F14" s="13">
        <f>計算!AF258</f>
        <v/>
      </c>
      <c r="G14" s="13">
        <f>E14-F14</f>
        <v/>
      </c>
      <c r="H14" s="13">
        <f>計算!AC259</f>
        <v/>
      </c>
    </row>
    <row r="15">
      <c r="A15" s="13" t="n">
        <v>1120000</v>
      </c>
      <c r="B15" s="13">
        <f>計算!K260</f>
        <v/>
      </c>
      <c r="C15" s="13">
        <f>計算!M260</f>
        <v/>
      </c>
      <c r="D15" s="13">
        <f>計算!M261</f>
        <v/>
      </c>
      <c r="E15" s="13">
        <f>計算!AC260</f>
        <v/>
      </c>
      <c r="F15" s="13">
        <f>計算!AF260</f>
        <v/>
      </c>
      <c r="G15" s="13">
        <f>E15-F15</f>
        <v/>
      </c>
      <c r="H15" s="13">
        <f>計算!AC261</f>
        <v/>
      </c>
    </row>
    <row r="16">
      <c r="A16" s="13" t="n">
        <v>1130000</v>
      </c>
      <c r="B16" s="13">
        <f>計算!K262</f>
        <v/>
      </c>
      <c r="C16" s="13">
        <f>計算!M262</f>
        <v/>
      </c>
      <c r="D16" s="13">
        <f>計算!M263</f>
        <v/>
      </c>
      <c r="E16" s="13">
        <f>計算!AC262</f>
        <v/>
      </c>
      <c r="F16" s="13">
        <f>計算!AF262</f>
        <v/>
      </c>
      <c r="G16" s="13">
        <f>E16-F16</f>
        <v/>
      </c>
      <c r="H16" s="13">
        <f>計算!AC263</f>
        <v/>
      </c>
    </row>
    <row r="17">
      <c r="A17" s="13" t="n">
        <v>1140000</v>
      </c>
      <c r="B17" s="13">
        <f>計算!K264</f>
        <v/>
      </c>
      <c r="C17" s="13">
        <f>計算!M264</f>
        <v/>
      </c>
      <c r="D17" s="13">
        <f>計算!M265</f>
        <v/>
      </c>
      <c r="E17" s="13">
        <f>計算!AC264</f>
        <v/>
      </c>
      <c r="F17" s="13">
        <f>計算!AF264</f>
        <v/>
      </c>
      <c r="G17" s="13">
        <f>E17-F17</f>
        <v/>
      </c>
      <c r="H17" s="13">
        <f>計算!AC265</f>
        <v/>
      </c>
    </row>
    <row r="18">
      <c r="A18" s="13" t="n">
        <v>1150000</v>
      </c>
      <c r="B18" s="13">
        <f>計算!K266</f>
        <v/>
      </c>
      <c r="C18" s="13">
        <f>計算!M266</f>
        <v/>
      </c>
      <c r="D18" s="13">
        <f>計算!M267</f>
        <v/>
      </c>
      <c r="E18" s="13">
        <f>計算!AC266</f>
        <v/>
      </c>
      <c r="F18" s="13">
        <f>計算!AF266</f>
        <v/>
      </c>
      <c r="G18" s="13">
        <f>E18-F18</f>
        <v/>
      </c>
      <c r="H18" s="13">
        <f>計算!AC267</f>
        <v/>
      </c>
    </row>
    <row r="19">
      <c r="A19" s="13" t="n">
        <v>1160000</v>
      </c>
      <c r="B19" s="13">
        <f>計算!K268</f>
        <v/>
      </c>
      <c r="C19" s="13">
        <f>計算!M268</f>
        <v/>
      </c>
      <c r="D19" s="13">
        <f>計算!M269</f>
        <v/>
      </c>
      <c r="E19" s="13">
        <f>計算!AC268</f>
        <v/>
      </c>
      <c r="F19" s="13">
        <f>計算!AF268</f>
        <v/>
      </c>
      <c r="G19" s="13">
        <f>E19-F19</f>
        <v/>
      </c>
      <c r="H19" s="13">
        <f>計算!AC269</f>
        <v/>
      </c>
    </row>
    <row r="20">
      <c r="A20" s="13" t="n">
        <v>1170000</v>
      </c>
      <c r="B20" s="13">
        <f>計算!K270</f>
        <v/>
      </c>
      <c r="C20" s="13">
        <f>計算!M270</f>
        <v/>
      </c>
      <c r="D20" s="13">
        <f>計算!M271</f>
        <v/>
      </c>
      <c r="E20" s="13">
        <f>計算!AC270</f>
        <v/>
      </c>
      <c r="F20" s="13">
        <f>計算!AF270</f>
        <v/>
      </c>
      <c r="G20" s="13">
        <f>E20-F20</f>
        <v/>
      </c>
      <c r="H20" s="13">
        <f>計算!AC271</f>
        <v/>
      </c>
    </row>
    <row r="21">
      <c r="A21" s="13" t="n">
        <v>1180000</v>
      </c>
      <c r="B21" s="13">
        <f>計算!K272</f>
        <v/>
      </c>
      <c r="C21" s="13">
        <f>計算!M272</f>
        <v/>
      </c>
      <c r="D21" s="13">
        <f>計算!M273</f>
        <v/>
      </c>
      <c r="E21" s="13">
        <f>計算!AC272</f>
        <v/>
      </c>
      <c r="F21" s="13">
        <f>計算!AF272</f>
        <v/>
      </c>
      <c r="G21" s="13">
        <f>E21-F21</f>
        <v/>
      </c>
      <c r="H21" s="13">
        <f>計算!AC273</f>
        <v/>
      </c>
    </row>
    <row r="22">
      <c r="A22" s="13" t="n">
        <v>1190000</v>
      </c>
      <c r="B22" s="13">
        <f>計算!K274</f>
        <v/>
      </c>
      <c r="C22" s="13">
        <f>計算!M274</f>
        <v/>
      </c>
      <c r="D22" s="13">
        <f>計算!M275</f>
        <v/>
      </c>
      <c r="E22" s="13">
        <f>計算!AC274</f>
        <v/>
      </c>
      <c r="F22" s="13">
        <f>計算!AF274</f>
        <v/>
      </c>
      <c r="G22" s="13">
        <f>E22-F22</f>
        <v/>
      </c>
      <c r="H22" s="13">
        <f>計算!AC275</f>
        <v/>
      </c>
    </row>
    <row r="23">
      <c r="A23" s="13" t="n">
        <v>1200000</v>
      </c>
      <c r="B23" s="13">
        <f>計算!K276</f>
        <v/>
      </c>
      <c r="C23" s="13">
        <f>計算!M276</f>
        <v/>
      </c>
      <c r="D23" s="13">
        <f>計算!M277</f>
        <v/>
      </c>
      <c r="E23" s="13">
        <f>計算!AC276</f>
        <v/>
      </c>
      <c r="F23" s="13">
        <f>計算!AF276</f>
        <v/>
      </c>
      <c r="G23" s="13">
        <f>E23-F23</f>
        <v/>
      </c>
      <c r="H23" s="13">
        <f>計算!AC277</f>
        <v/>
      </c>
    </row>
    <row r="24">
      <c r="A24" s="13" t="n">
        <v>1210000</v>
      </c>
      <c r="B24" s="13">
        <f>計算!K278</f>
        <v/>
      </c>
      <c r="C24" s="13">
        <f>計算!M278</f>
        <v/>
      </c>
      <c r="D24" s="13">
        <f>計算!M279</f>
        <v/>
      </c>
      <c r="E24" s="13">
        <f>計算!AC278</f>
        <v/>
      </c>
      <c r="F24" s="13">
        <f>計算!AF278</f>
        <v/>
      </c>
      <c r="G24" s="13">
        <f>E24-F24</f>
        <v/>
      </c>
      <c r="H24" s="13">
        <f>計算!AC279</f>
        <v/>
      </c>
    </row>
    <row r="25">
      <c r="A25" s="13" t="n">
        <v>1220000</v>
      </c>
      <c r="B25" s="13">
        <f>計算!K280</f>
        <v/>
      </c>
      <c r="C25" s="13">
        <f>計算!M280</f>
        <v/>
      </c>
      <c r="D25" s="13">
        <f>計算!M281</f>
        <v/>
      </c>
      <c r="E25" s="13">
        <f>計算!AC280</f>
        <v/>
      </c>
      <c r="F25" s="13">
        <f>計算!AF280</f>
        <v/>
      </c>
      <c r="G25" s="13">
        <f>E25-F25</f>
        <v/>
      </c>
      <c r="H25" s="13">
        <f>計算!AC281</f>
        <v/>
      </c>
    </row>
    <row r="26">
      <c r="A26" s="13" t="n">
        <v>1230000</v>
      </c>
      <c r="B26" s="13">
        <f>計算!K282</f>
        <v/>
      </c>
      <c r="C26" s="13">
        <f>計算!M282</f>
        <v/>
      </c>
      <c r="D26" s="13">
        <f>計算!M283</f>
        <v/>
      </c>
      <c r="E26" s="13">
        <f>計算!AC282</f>
        <v/>
      </c>
      <c r="F26" s="13">
        <f>計算!AF282</f>
        <v/>
      </c>
      <c r="G26" s="13">
        <f>E26-F26</f>
        <v/>
      </c>
      <c r="H26" s="13">
        <f>計算!AC283</f>
        <v/>
      </c>
    </row>
    <row r="27">
      <c r="A27" s="13" t="n">
        <v>1240000</v>
      </c>
      <c r="B27" s="13">
        <f>計算!K284</f>
        <v/>
      </c>
      <c r="C27" s="13">
        <f>計算!M284</f>
        <v/>
      </c>
      <c r="D27" s="13">
        <f>計算!M285</f>
        <v/>
      </c>
      <c r="E27" s="13">
        <f>計算!AC284</f>
        <v/>
      </c>
      <c r="F27" s="13">
        <f>計算!AF284</f>
        <v/>
      </c>
      <c r="G27" s="13">
        <f>E27-F27</f>
        <v/>
      </c>
      <c r="H27" s="13">
        <f>計算!AC285</f>
        <v/>
      </c>
    </row>
    <row r="28">
      <c r="A28" s="13" t="n">
        <v>1250000</v>
      </c>
      <c r="B28" s="13">
        <f>計算!K286</f>
        <v/>
      </c>
      <c r="C28" s="13">
        <f>計算!M286</f>
        <v/>
      </c>
      <c r="D28" s="13">
        <f>計算!M287</f>
        <v/>
      </c>
      <c r="E28" s="13">
        <f>計算!AC286</f>
        <v/>
      </c>
      <c r="F28" s="13">
        <f>計算!AF286</f>
        <v/>
      </c>
      <c r="G28" s="13">
        <f>E28-F28</f>
        <v/>
      </c>
      <c r="H28" s="13">
        <f>計算!AC287</f>
        <v/>
      </c>
    </row>
    <row r="29">
      <c r="A29" s="13" t="n">
        <v>1260000</v>
      </c>
      <c r="B29" s="13">
        <f>計算!K288</f>
        <v/>
      </c>
      <c r="C29" s="13">
        <f>計算!M288</f>
        <v/>
      </c>
      <c r="D29" s="13">
        <f>計算!M289</f>
        <v/>
      </c>
      <c r="E29" s="13">
        <f>計算!AC288</f>
        <v/>
      </c>
      <c r="F29" s="13">
        <f>計算!AF288</f>
        <v/>
      </c>
      <c r="G29" s="13">
        <f>E29-F29</f>
        <v/>
      </c>
      <c r="H29" s="13">
        <f>計算!AC289</f>
        <v/>
      </c>
    </row>
    <row r="30">
      <c r="A30" s="13" t="n">
        <v>1270000</v>
      </c>
      <c r="B30" s="13">
        <f>計算!K290</f>
        <v/>
      </c>
      <c r="C30" s="13">
        <f>計算!M290</f>
        <v/>
      </c>
      <c r="D30" s="13">
        <f>計算!M291</f>
        <v/>
      </c>
      <c r="E30" s="13">
        <f>計算!AC290</f>
        <v/>
      </c>
      <c r="F30" s="13">
        <f>計算!AF290</f>
        <v/>
      </c>
      <c r="G30" s="13">
        <f>E30-F30</f>
        <v/>
      </c>
      <c r="H30" s="13">
        <f>計算!AC291</f>
        <v/>
      </c>
    </row>
    <row r="31">
      <c r="A31" s="13" t="n">
        <v>1280000</v>
      </c>
      <c r="B31" s="13">
        <f>計算!K292</f>
        <v/>
      </c>
      <c r="C31" s="13">
        <f>計算!M292</f>
        <v/>
      </c>
      <c r="D31" s="13">
        <f>計算!M293</f>
        <v/>
      </c>
      <c r="E31" s="13">
        <f>計算!AC292</f>
        <v/>
      </c>
      <c r="F31" s="13">
        <f>計算!AF292</f>
        <v/>
      </c>
      <c r="G31" s="13">
        <f>E31-F31</f>
        <v/>
      </c>
      <c r="H31" s="13">
        <f>計算!AC293</f>
        <v/>
      </c>
    </row>
    <row r="32">
      <c r="A32" s="13" t="n">
        <v>1290000</v>
      </c>
      <c r="B32" s="13">
        <f>計算!K294</f>
        <v/>
      </c>
      <c r="C32" s="13">
        <f>計算!M294</f>
        <v/>
      </c>
      <c r="D32" s="13">
        <f>計算!M295</f>
        <v/>
      </c>
      <c r="E32" s="13">
        <f>計算!AC294</f>
        <v/>
      </c>
      <c r="F32" s="13">
        <f>計算!AF294</f>
        <v/>
      </c>
      <c r="G32" s="13">
        <f>E32-F32</f>
        <v/>
      </c>
      <c r="H32" s="13">
        <f>計算!AC295</f>
        <v/>
      </c>
    </row>
    <row r="33">
      <c r="A33" s="13" t="n">
        <v>1300000</v>
      </c>
      <c r="B33" s="13">
        <f>計算!K296</f>
        <v/>
      </c>
      <c r="C33" s="13">
        <f>計算!M296</f>
        <v/>
      </c>
      <c r="D33" s="13">
        <f>計算!M297</f>
        <v/>
      </c>
      <c r="E33" s="13">
        <f>計算!AC296</f>
        <v/>
      </c>
      <c r="F33" s="13">
        <f>計算!AF296</f>
        <v/>
      </c>
      <c r="G33" s="13">
        <f>E33-F33</f>
        <v/>
      </c>
      <c r="H33" s="13">
        <f>計算!AC297</f>
        <v/>
      </c>
    </row>
    <row r="34">
      <c r="A34" s="13" t="n">
        <v>1310000</v>
      </c>
      <c r="B34" s="13">
        <f>計算!K298</f>
        <v/>
      </c>
      <c r="C34" s="13">
        <f>計算!M298</f>
        <v/>
      </c>
      <c r="D34" s="13">
        <f>計算!M299</f>
        <v/>
      </c>
      <c r="E34" s="13">
        <f>計算!AC298</f>
        <v/>
      </c>
      <c r="F34" s="13">
        <f>計算!AF298</f>
        <v/>
      </c>
      <c r="G34" s="13">
        <f>E34-F34</f>
        <v/>
      </c>
      <c r="H34" s="13">
        <f>計算!AC299</f>
        <v/>
      </c>
    </row>
    <row r="35">
      <c r="A35" s="13" t="n">
        <v>1320000</v>
      </c>
      <c r="B35" s="13">
        <f>計算!K300</f>
        <v/>
      </c>
      <c r="C35" s="13">
        <f>計算!M300</f>
        <v/>
      </c>
      <c r="D35" s="13">
        <f>計算!M301</f>
        <v/>
      </c>
      <c r="E35" s="13">
        <f>計算!AC300</f>
        <v/>
      </c>
      <c r="F35" s="13">
        <f>計算!AF300</f>
        <v/>
      </c>
      <c r="G35" s="13">
        <f>E35-F35</f>
        <v/>
      </c>
      <c r="H35" s="13">
        <f>計算!AC301</f>
        <v/>
      </c>
    </row>
    <row r="36">
      <c r="A36" s="13" t="n">
        <v>1330000</v>
      </c>
      <c r="B36" s="13">
        <f>計算!K302</f>
        <v/>
      </c>
      <c r="C36" s="13">
        <f>計算!M302</f>
        <v/>
      </c>
      <c r="D36" s="13">
        <f>計算!M303</f>
        <v/>
      </c>
      <c r="E36" s="13">
        <f>計算!AC302</f>
        <v/>
      </c>
      <c r="F36" s="13">
        <f>計算!AF302</f>
        <v/>
      </c>
      <c r="G36" s="13">
        <f>E36-F36</f>
        <v/>
      </c>
      <c r="H36" s="13">
        <f>計算!AC303</f>
        <v/>
      </c>
    </row>
    <row r="37">
      <c r="A37" s="13" t="n">
        <v>1340000</v>
      </c>
      <c r="B37" s="13">
        <f>計算!K304</f>
        <v/>
      </c>
      <c r="C37" s="13">
        <f>計算!M304</f>
        <v/>
      </c>
      <c r="D37" s="13">
        <f>計算!M305</f>
        <v/>
      </c>
      <c r="E37" s="13">
        <f>計算!AC304</f>
        <v/>
      </c>
      <c r="F37" s="13">
        <f>計算!AF304</f>
        <v/>
      </c>
      <c r="G37" s="13">
        <f>E37-F37</f>
        <v/>
      </c>
      <c r="H37" s="13">
        <f>計算!AC305</f>
        <v/>
      </c>
    </row>
    <row r="38">
      <c r="A38" s="13" t="n">
        <v>1350000</v>
      </c>
      <c r="B38" s="13">
        <f>計算!K306</f>
        <v/>
      </c>
      <c r="C38" s="13">
        <f>計算!M306</f>
        <v/>
      </c>
      <c r="D38" s="13">
        <f>計算!M307</f>
        <v/>
      </c>
      <c r="E38" s="13">
        <f>計算!AC306</f>
        <v/>
      </c>
      <c r="F38" s="13">
        <f>計算!AF306</f>
        <v/>
      </c>
      <c r="G38" s="13">
        <f>E38-F38</f>
        <v/>
      </c>
      <c r="H38" s="13">
        <f>計算!AC307</f>
        <v/>
      </c>
    </row>
    <row r="39">
      <c r="A39" s="13" t="n">
        <v>1360000</v>
      </c>
      <c r="B39" s="13">
        <f>計算!K308</f>
        <v/>
      </c>
      <c r="C39" s="13">
        <f>計算!M308</f>
        <v/>
      </c>
      <c r="D39" s="13">
        <f>計算!M309</f>
        <v/>
      </c>
      <c r="E39" s="13">
        <f>計算!AC308</f>
        <v/>
      </c>
      <c r="F39" s="13">
        <f>計算!AF308</f>
        <v/>
      </c>
      <c r="G39" s="13">
        <f>E39-F39</f>
        <v/>
      </c>
      <c r="H39" s="13">
        <f>計算!AC309</f>
        <v/>
      </c>
    </row>
    <row r="40">
      <c r="A40" s="13" t="n">
        <v>1370000</v>
      </c>
      <c r="B40" s="13">
        <f>計算!K310</f>
        <v/>
      </c>
      <c r="C40" s="13">
        <f>計算!M310</f>
        <v/>
      </c>
      <c r="D40" s="13">
        <f>計算!M311</f>
        <v/>
      </c>
      <c r="E40" s="13">
        <f>計算!AC310</f>
        <v/>
      </c>
      <c r="F40" s="13">
        <f>計算!AF310</f>
        <v/>
      </c>
      <c r="G40" s="13">
        <f>E40-F40</f>
        <v/>
      </c>
      <c r="H40" s="13">
        <f>計算!AC311</f>
        <v/>
      </c>
    </row>
    <row r="41">
      <c r="A41" s="13" t="n">
        <v>1380000</v>
      </c>
      <c r="B41" s="13">
        <f>計算!K312</f>
        <v/>
      </c>
      <c r="C41" s="13">
        <f>計算!M312</f>
        <v/>
      </c>
      <c r="D41" s="13">
        <f>計算!M313</f>
        <v/>
      </c>
      <c r="E41" s="13">
        <f>計算!AC312</f>
        <v/>
      </c>
      <c r="F41" s="13">
        <f>計算!AF312</f>
        <v/>
      </c>
      <c r="G41" s="13">
        <f>E41-F41</f>
        <v/>
      </c>
      <c r="H41" s="13">
        <f>計算!AC313</f>
        <v/>
      </c>
    </row>
    <row r="42">
      <c r="A42" s="13" t="n">
        <v>1390000</v>
      </c>
      <c r="B42" s="13">
        <f>計算!K314</f>
        <v/>
      </c>
      <c r="C42" s="13">
        <f>計算!M314</f>
        <v/>
      </c>
      <c r="D42" s="13">
        <f>計算!M315</f>
        <v/>
      </c>
      <c r="E42" s="13">
        <f>計算!AC314</f>
        <v/>
      </c>
      <c r="F42" s="13">
        <f>計算!AF314</f>
        <v/>
      </c>
      <c r="G42" s="13">
        <f>E42-F42</f>
        <v/>
      </c>
      <c r="H42" s="13">
        <f>計算!AC315</f>
        <v/>
      </c>
    </row>
    <row r="43">
      <c r="A43" s="13" t="n">
        <v>1400000</v>
      </c>
      <c r="B43" s="13">
        <f>計算!K316</f>
        <v/>
      </c>
      <c r="C43" s="13">
        <f>計算!M316</f>
        <v/>
      </c>
      <c r="D43" s="13">
        <f>計算!M317</f>
        <v/>
      </c>
      <c r="E43" s="13">
        <f>計算!AC316</f>
        <v/>
      </c>
      <c r="F43" s="13">
        <f>計算!AF316</f>
        <v/>
      </c>
      <c r="G43" s="13">
        <f>E43-F43</f>
        <v/>
      </c>
      <c r="H43" s="13">
        <f>計算!AC317</f>
        <v/>
      </c>
    </row>
    <row r="44">
      <c r="A44" s="13" t="n">
        <v>1410000</v>
      </c>
      <c r="B44" s="13">
        <f>計算!K318</f>
        <v/>
      </c>
      <c r="C44" s="13">
        <f>計算!M318</f>
        <v/>
      </c>
      <c r="D44" s="13">
        <f>計算!M319</f>
        <v/>
      </c>
      <c r="E44" s="13">
        <f>計算!AC318</f>
        <v/>
      </c>
      <c r="F44" s="13">
        <f>計算!AF318</f>
        <v/>
      </c>
      <c r="G44" s="13">
        <f>E44-F44</f>
        <v/>
      </c>
      <c r="H44" s="13">
        <f>計算!AC319</f>
        <v/>
      </c>
    </row>
    <row r="45">
      <c r="A45" s="13" t="n">
        <v>1420000</v>
      </c>
      <c r="B45" s="13">
        <f>計算!K320</f>
        <v/>
      </c>
      <c r="C45" s="13">
        <f>計算!M320</f>
        <v/>
      </c>
      <c r="D45" s="13">
        <f>計算!M321</f>
        <v/>
      </c>
      <c r="E45" s="13">
        <f>計算!AC320</f>
        <v/>
      </c>
      <c r="F45" s="13">
        <f>計算!AF320</f>
        <v/>
      </c>
      <c r="G45" s="13">
        <f>E45-F45</f>
        <v/>
      </c>
      <c r="H45" s="13">
        <f>計算!AC321</f>
        <v/>
      </c>
    </row>
    <row r="46">
      <c r="A46" s="13" t="n">
        <v>1430000</v>
      </c>
      <c r="B46" s="13">
        <f>計算!K322</f>
        <v/>
      </c>
      <c r="C46" s="13">
        <f>計算!M322</f>
        <v/>
      </c>
      <c r="D46" s="13">
        <f>計算!M323</f>
        <v/>
      </c>
      <c r="E46" s="13">
        <f>計算!AC322</f>
        <v/>
      </c>
      <c r="F46" s="13">
        <f>計算!AF322</f>
        <v/>
      </c>
      <c r="G46" s="13">
        <f>E46-F46</f>
        <v/>
      </c>
      <c r="H46" s="13">
        <f>計算!AC323</f>
        <v/>
      </c>
    </row>
    <row r="47">
      <c r="A47" s="13" t="n">
        <v>1440000</v>
      </c>
      <c r="B47" s="13">
        <f>計算!K324</f>
        <v/>
      </c>
      <c r="C47" s="13">
        <f>計算!M324</f>
        <v/>
      </c>
      <c r="D47" s="13">
        <f>計算!M325</f>
        <v/>
      </c>
      <c r="E47" s="13">
        <f>計算!AC324</f>
        <v/>
      </c>
      <c r="F47" s="13">
        <f>計算!AF324</f>
        <v/>
      </c>
      <c r="G47" s="13">
        <f>E47-F47</f>
        <v/>
      </c>
      <c r="H47" s="13">
        <f>計算!AC325</f>
        <v/>
      </c>
    </row>
    <row r="48">
      <c r="A48" s="13" t="n">
        <v>1450000</v>
      </c>
      <c r="B48" s="13">
        <f>計算!K326</f>
        <v/>
      </c>
      <c r="C48" s="13">
        <f>計算!M326</f>
        <v/>
      </c>
      <c r="D48" s="13">
        <f>計算!M327</f>
        <v/>
      </c>
      <c r="E48" s="13">
        <f>計算!AC326</f>
        <v/>
      </c>
      <c r="F48" s="13">
        <f>計算!AF326</f>
        <v/>
      </c>
      <c r="G48" s="13">
        <f>E48-F48</f>
        <v/>
      </c>
      <c r="H48" s="13">
        <f>計算!AC327</f>
        <v/>
      </c>
    </row>
    <row r="49">
      <c r="A49" s="13" t="n">
        <v>1460000</v>
      </c>
      <c r="B49" s="13">
        <f>計算!K328</f>
        <v/>
      </c>
      <c r="C49" s="13">
        <f>計算!M328</f>
        <v/>
      </c>
      <c r="D49" s="13">
        <f>計算!M329</f>
        <v/>
      </c>
      <c r="E49" s="13">
        <f>計算!AC328</f>
        <v/>
      </c>
      <c r="F49" s="13">
        <f>計算!AF328</f>
        <v/>
      </c>
      <c r="G49" s="13">
        <f>E49-F49</f>
        <v/>
      </c>
      <c r="H49" s="13">
        <f>計算!AC329</f>
        <v/>
      </c>
    </row>
    <row r="50">
      <c r="A50" s="13" t="n">
        <v>1470000</v>
      </c>
      <c r="B50" s="13">
        <f>計算!K330</f>
        <v/>
      </c>
      <c r="C50" s="13">
        <f>計算!M330</f>
        <v/>
      </c>
      <c r="D50" s="13">
        <f>計算!M331</f>
        <v/>
      </c>
      <c r="E50" s="13">
        <f>計算!AC330</f>
        <v/>
      </c>
      <c r="F50" s="13">
        <f>計算!AF330</f>
        <v/>
      </c>
      <c r="G50" s="13">
        <f>E50-F50</f>
        <v/>
      </c>
      <c r="H50" s="13">
        <f>計算!AC331</f>
        <v/>
      </c>
    </row>
    <row r="51">
      <c r="A51" s="13" t="n">
        <v>1480000</v>
      </c>
      <c r="B51" s="13">
        <f>計算!K332</f>
        <v/>
      </c>
      <c r="C51" s="13">
        <f>計算!M332</f>
        <v/>
      </c>
      <c r="D51" s="13">
        <f>計算!M333</f>
        <v/>
      </c>
      <c r="E51" s="13">
        <f>計算!AC332</f>
        <v/>
      </c>
      <c r="F51" s="13">
        <f>計算!AF332</f>
        <v/>
      </c>
      <c r="G51" s="13">
        <f>E51-F51</f>
        <v/>
      </c>
      <c r="H51" s="13">
        <f>計算!AC333</f>
        <v/>
      </c>
    </row>
    <row r="52">
      <c r="A52" s="13" t="n">
        <v>1490000</v>
      </c>
      <c r="B52" s="13">
        <f>計算!K334</f>
        <v/>
      </c>
      <c r="C52" s="13">
        <f>計算!M334</f>
        <v/>
      </c>
      <c r="D52" s="13">
        <f>計算!M335</f>
        <v/>
      </c>
      <c r="E52" s="13">
        <f>計算!AC334</f>
        <v/>
      </c>
      <c r="F52" s="13">
        <f>計算!AF334</f>
        <v/>
      </c>
      <c r="G52" s="13">
        <f>E52-F52</f>
        <v/>
      </c>
      <c r="H52" s="13">
        <f>計算!AC335</f>
        <v/>
      </c>
    </row>
    <row r="53">
      <c r="A53" s="13" t="n">
        <v>1500000</v>
      </c>
      <c r="B53" s="13">
        <f>計算!K336</f>
        <v/>
      </c>
      <c r="C53" s="13">
        <f>計算!M336</f>
        <v/>
      </c>
      <c r="D53" s="13">
        <f>計算!M337</f>
        <v/>
      </c>
      <c r="E53" s="13">
        <f>計算!AC336</f>
        <v/>
      </c>
      <c r="F53" s="13">
        <f>計算!AF336</f>
        <v/>
      </c>
      <c r="G53" s="13">
        <f>E53-F53</f>
        <v/>
      </c>
      <c r="H53" s="13">
        <f>計算!AC337</f>
        <v/>
      </c>
    </row>
    <row r="54">
      <c r="A54" s="13" t="n">
        <v>1510000</v>
      </c>
      <c r="B54" s="13">
        <f>計算!K338</f>
        <v/>
      </c>
      <c r="C54" s="13">
        <f>計算!M338</f>
        <v/>
      </c>
      <c r="D54" s="13">
        <f>計算!M339</f>
        <v/>
      </c>
      <c r="E54" s="13">
        <f>計算!AC338</f>
        <v/>
      </c>
      <c r="F54" s="13">
        <f>計算!AF338</f>
        <v/>
      </c>
      <c r="G54" s="13">
        <f>E54-F54</f>
        <v/>
      </c>
      <c r="H54" s="13">
        <f>計算!AC339</f>
        <v/>
      </c>
    </row>
    <row r="55">
      <c r="A55" s="13" t="n">
        <v>1520000</v>
      </c>
      <c r="B55" s="13">
        <f>計算!K340</f>
        <v/>
      </c>
      <c r="C55" s="13">
        <f>計算!M340</f>
        <v/>
      </c>
      <c r="D55" s="13">
        <f>計算!M341</f>
        <v/>
      </c>
      <c r="E55" s="13">
        <f>計算!AC340</f>
        <v/>
      </c>
      <c r="F55" s="13">
        <f>計算!AF340</f>
        <v/>
      </c>
      <c r="G55" s="13">
        <f>E55-F55</f>
        <v/>
      </c>
      <c r="H55" s="13">
        <f>計算!AC341</f>
        <v/>
      </c>
    </row>
    <row r="56">
      <c r="A56" s="13" t="n">
        <v>1530000</v>
      </c>
      <c r="B56" s="13">
        <f>計算!K342</f>
        <v/>
      </c>
      <c r="C56" s="13">
        <f>計算!M342</f>
        <v/>
      </c>
      <c r="D56" s="13">
        <f>計算!M343</f>
        <v/>
      </c>
      <c r="E56" s="13">
        <f>計算!AC342</f>
        <v/>
      </c>
      <c r="F56" s="13">
        <f>計算!AF342</f>
        <v/>
      </c>
      <c r="G56" s="13">
        <f>E56-F56</f>
        <v/>
      </c>
      <c r="H56" s="13">
        <f>計算!AC343</f>
        <v/>
      </c>
    </row>
    <row r="57">
      <c r="A57" s="13" t="n">
        <v>1540000</v>
      </c>
      <c r="B57" s="13">
        <f>計算!K344</f>
        <v/>
      </c>
      <c r="C57" s="13">
        <f>計算!M344</f>
        <v/>
      </c>
      <c r="D57" s="13">
        <f>計算!M345</f>
        <v/>
      </c>
      <c r="E57" s="13">
        <f>計算!AC344</f>
        <v/>
      </c>
      <c r="F57" s="13">
        <f>計算!AF344</f>
        <v/>
      </c>
      <c r="G57" s="13">
        <f>E57-F57</f>
        <v/>
      </c>
      <c r="H57" s="13">
        <f>計算!AC345</f>
        <v/>
      </c>
    </row>
    <row r="58">
      <c r="A58" s="13" t="n">
        <v>1550000</v>
      </c>
      <c r="B58" s="13">
        <f>計算!K346</f>
        <v/>
      </c>
      <c r="C58" s="13">
        <f>計算!M346</f>
        <v/>
      </c>
      <c r="D58" s="13">
        <f>計算!M347</f>
        <v/>
      </c>
      <c r="E58" s="13">
        <f>計算!AC346</f>
        <v/>
      </c>
      <c r="F58" s="13">
        <f>計算!AF346</f>
        <v/>
      </c>
      <c r="G58" s="13">
        <f>E58-F58</f>
        <v/>
      </c>
      <c r="H58" s="13">
        <f>計算!AC347</f>
        <v/>
      </c>
    </row>
    <row r="59">
      <c r="A59" s="13" t="n">
        <v>1560000</v>
      </c>
      <c r="B59" s="13">
        <f>計算!K348</f>
        <v/>
      </c>
      <c r="C59" s="13">
        <f>計算!M348</f>
        <v/>
      </c>
      <c r="D59" s="13">
        <f>計算!M349</f>
        <v/>
      </c>
      <c r="E59" s="13">
        <f>計算!AC348</f>
        <v/>
      </c>
      <c r="F59" s="13">
        <f>計算!AF348</f>
        <v/>
      </c>
      <c r="G59" s="13">
        <f>E59-F59</f>
        <v/>
      </c>
      <c r="H59" s="13">
        <f>計算!AC349</f>
        <v/>
      </c>
    </row>
    <row r="60">
      <c r="A60" s="13" t="n">
        <v>1570000</v>
      </c>
      <c r="B60" s="13">
        <f>計算!K350</f>
        <v/>
      </c>
      <c r="C60" s="13">
        <f>計算!M350</f>
        <v/>
      </c>
      <c r="D60" s="13">
        <f>計算!M351</f>
        <v/>
      </c>
      <c r="E60" s="13">
        <f>計算!AC350</f>
        <v/>
      </c>
      <c r="F60" s="13">
        <f>計算!AF350</f>
        <v/>
      </c>
      <c r="G60" s="13">
        <f>E60-F60</f>
        <v/>
      </c>
      <c r="H60" s="13">
        <f>計算!AC351</f>
        <v/>
      </c>
    </row>
    <row r="61">
      <c r="A61" s="13" t="n">
        <v>1580000</v>
      </c>
      <c r="B61" s="13">
        <f>計算!K352</f>
        <v/>
      </c>
      <c r="C61" s="13">
        <f>計算!M352</f>
        <v/>
      </c>
      <c r="D61" s="13">
        <f>計算!M353</f>
        <v/>
      </c>
      <c r="E61" s="13">
        <f>計算!AC352</f>
        <v/>
      </c>
      <c r="F61" s="13">
        <f>計算!AF352</f>
        <v/>
      </c>
      <c r="G61" s="13">
        <f>E61-F61</f>
        <v/>
      </c>
      <c r="H61" s="13">
        <f>計算!AC353</f>
        <v/>
      </c>
    </row>
    <row r="62">
      <c r="A62" s="13" t="n">
        <v>1590000</v>
      </c>
      <c r="B62" s="13">
        <f>計算!K354</f>
        <v/>
      </c>
      <c r="C62" s="13">
        <f>計算!M354</f>
        <v/>
      </c>
      <c r="D62" s="13">
        <f>計算!M355</f>
        <v/>
      </c>
      <c r="E62" s="13">
        <f>計算!AC354</f>
        <v/>
      </c>
      <c r="F62" s="13">
        <f>計算!AF354</f>
        <v/>
      </c>
      <c r="G62" s="13">
        <f>E62-F62</f>
        <v/>
      </c>
      <c r="H62" s="13">
        <f>計算!AC355</f>
        <v/>
      </c>
    </row>
    <row r="63">
      <c r="A63" s="13" t="n">
        <v>1600000</v>
      </c>
      <c r="B63" s="13">
        <f>計算!K356</f>
        <v/>
      </c>
      <c r="C63" s="13">
        <f>計算!M356</f>
        <v/>
      </c>
      <c r="D63" s="13">
        <f>計算!M357</f>
        <v/>
      </c>
      <c r="E63" s="13">
        <f>計算!AC356</f>
        <v/>
      </c>
      <c r="F63" s="13">
        <f>計算!AF356</f>
        <v/>
      </c>
      <c r="G63" s="13">
        <f>E63-F63</f>
        <v/>
      </c>
      <c r="H63" s="13">
        <f>計算!AC357</f>
        <v/>
      </c>
    </row>
    <row r="64">
      <c r="A64" s="13" t="n">
        <v>1610000</v>
      </c>
      <c r="B64" s="13">
        <f>計算!K358</f>
        <v/>
      </c>
      <c r="C64" s="13">
        <f>計算!M358</f>
        <v/>
      </c>
      <c r="D64" s="13">
        <f>計算!M359</f>
        <v/>
      </c>
      <c r="E64" s="13">
        <f>計算!AC358</f>
        <v/>
      </c>
      <c r="F64" s="13">
        <f>計算!AF358</f>
        <v/>
      </c>
      <c r="G64" s="13">
        <f>E64-F64</f>
        <v/>
      </c>
      <c r="H64" s="13">
        <f>計算!AC359</f>
        <v/>
      </c>
    </row>
    <row r="65">
      <c r="A65" s="13" t="n">
        <v>1620000</v>
      </c>
      <c r="B65" s="13">
        <f>計算!K360</f>
        <v/>
      </c>
      <c r="C65" s="13">
        <f>計算!M360</f>
        <v/>
      </c>
      <c r="D65" s="13">
        <f>計算!M361</f>
        <v/>
      </c>
      <c r="E65" s="13">
        <f>計算!AC360</f>
        <v/>
      </c>
      <c r="F65" s="13">
        <f>計算!AF360</f>
        <v/>
      </c>
      <c r="G65" s="13">
        <f>E65-F65</f>
        <v/>
      </c>
      <c r="H65" s="13">
        <f>計算!AC361</f>
        <v/>
      </c>
    </row>
    <row r="66">
      <c r="A66" s="13" t="n">
        <v>1630000</v>
      </c>
      <c r="B66" s="13">
        <f>計算!K362</f>
        <v/>
      </c>
      <c r="C66" s="13">
        <f>計算!M362</f>
        <v/>
      </c>
      <c r="D66" s="13">
        <f>計算!M363</f>
        <v/>
      </c>
      <c r="E66" s="13">
        <f>計算!AC362</f>
        <v/>
      </c>
      <c r="F66" s="13">
        <f>計算!AF362</f>
        <v/>
      </c>
      <c r="G66" s="13">
        <f>E66-F66</f>
        <v/>
      </c>
      <c r="H66" s="13">
        <f>計算!AC363</f>
        <v/>
      </c>
    </row>
    <row r="67">
      <c r="A67" s="13" t="n">
        <v>1640000</v>
      </c>
      <c r="B67" s="13">
        <f>計算!K364</f>
        <v/>
      </c>
      <c r="C67" s="13">
        <f>計算!M364</f>
        <v/>
      </c>
      <c r="D67" s="13">
        <f>計算!M365</f>
        <v/>
      </c>
      <c r="E67" s="13">
        <f>計算!AC364</f>
        <v/>
      </c>
      <c r="F67" s="13">
        <f>計算!AF364</f>
        <v/>
      </c>
      <c r="G67" s="13">
        <f>E67-F67</f>
        <v/>
      </c>
      <c r="H67" s="13">
        <f>計算!AC365</f>
        <v/>
      </c>
    </row>
    <row r="68">
      <c r="A68" s="13" t="n">
        <v>1650000</v>
      </c>
      <c r="B68" s="13">
        <f>計算!K366</f>
        <v/>
      </c>
      <c r="C68" s="13">
        <f>計算!M366</f>
        <v/>
      </c>
      <c r="D68" s="13">
        <f>計算!M367</f>
        <v/>
      </c>
      <c r="E68" s="13">
        <f>計算!AC366</f>
        <v/>
      </c>
      <c r="F68" s="13">
        <f>計算!AF366</f>
        <v/>
      </c>
      <c r="G68" s="13">
        <f>E68-F68</f>
        <v/>
      </c>
      <c r="H68" s="13">
        <f>計算!AC367</f>
        <v/>
      </c>
    </row>
    <row r="69">
      <c r="A69" s="13" t="n">
        <v>1660000</v>
      </c>
      <c r="B69" s="13">
        <f>計算!K368</f>
        <v/>
      </c>
      <c r="C69" s="13">
        <f>計算!M368</f>
        <v/>
      </c>
      <c r="D69" s="13">
        <f>計算!M369</f>
        <v/>
      </c>
      <c r="E69" s="13">
        <f>計算!AC368</f>
        <v/>
      </c>
      <c r="F69" s="13">
        <f>計算!AF368</f>
        <v/>
      </c>
      <c r="G69" s="13">
        <f>E69-F69</f>
        <v/>
      </c>
      <c r="H69" s="13">
        <f>計算!AC369</f>
        <v/>
      </c>
    </row>
    <row r="70">
      <c r="A70" s="13" t="n">
        <v>1670000</v>
      </c>
      <c r="B70" s="13">
        <f>計算!K370</f>
        <v/>
      </c>
      <c r="C70" s="13">
        <f>計算!M370</f>
        <v/>
      </c>
      <c r="D70" s="13">
        <f>計算!M371</f>
        <v/>
      </c>
      <c r="E70" s="13">
        <f>計算!AC370</f>
        <v/>
      </c>
      <c r="F70" s="13">
        <f>計算!AF370</f>
        <v/>
      </c>
      <c r="G70" s="13">
        <f>E70-F70</f>
        <v/>
      </c>
      <c r="H70" s="13">
        <f>計算!AC371</f>
        <v/>
      </c>
    </row>
    <row r="71">
      <c r="A71" s="13" t="n">
        <v>1680000</v>
      </c>
      <c r="B71" s="13">
        <f>計算!K372</f>
        <v/>
      </c>
      <c r="C71" s="13">
        <f>計算!M372</f>
        <v/>
      </c>
      <c r="D71" s="13">
        <f>計算!M373</f>
        <v/>
      </c>
      <c r="E71" s="13">
        <f>計算!AC372</f>
        <v/>
      </c>
      <c r="F71" s="13">
        <f>計算!AF372</f>
        <v/>
      </c>
      <c r="G71" s="13">
        <f>E71-F71</f>
        <v/>
      </c>
      <c r="H71" s="13">
        <f>計算!AC373</f>
        <v/>
      </c>
    </row>
    <row r="72">
      <c r="A72" s="13" t="n">
        <v>1690000</v>
      </c>
      <c r="B72" s="13">
        <f>計算!K374</f>
        <v/>
      </c>
      <c r="C72" s="13">
        <f>計算!M374</f>
        <v/>
      </c>
      <c r="D72" s="13">
        <f>計算!M375</f>
        <v/>
      </c>
      <c r="E72" s="13">
        <f>計算!AC374</f>
        <v/>
      </c>
      <c r="F72" s="13">
        <f>計算!AF374</f>
        <v/>
      </c>
      <c r="G72" s="13">
        <f>E72-F72</f>
        <v/>
      </c>
      <c r="H72" s="13">
        <f>計算!AC375</f>
        <v/>
      </c>
    </row>
    <row r="73">
      <c r="A73" s="13" t="n">
        <v>1700000</v>
      </c>
      <c r="B73" s="13">
        <f>計算!K376</f>
        <v/>
      </c>
      <c r="C73" s="13">
        <f>計算!M376</f>
        <v/>
      </c>
      <c r="D73" s="13">
        <f>計算!M377</f>
        <v/>
      </c>
      <c r="E73" s="13">
        <f>計算!AC376</f>
        <v/>
      </c>
      <c r="F73" s="13">
        <f>計算!AF376</f>
        <v/>
      </c>
      <c r="G73" s="13">
        <f>E73-F73</f>
        <v/>
      </c>
      <c r="H73" s="13">
        <f>計算!AC377</f>
        <v/>
      </c>
    </row>
    <row r="74">
      <c r="A74" s="13" t="n">
        <v>1710000</v>
      </c>
      <c r="B74" s="13">
        <f>計算!K378</f>
        <v/>
      </c>
      <c r="C74" s="13">
        <f>計算!M378</f>
        <v/>
      </c>
      <c r="D74" s="13">
        <f>計算!M379</f>
        <v/>
      </c>
      <c r="E74" s="13">
        <f>計算!AC378</f>
        <v/>
      </c>
      <c r="F74" s="13">
        <f>計算!AF378</f>
        <v/>
      </c>
      <c r="G74" s="13">
        <f>E74-F74</f>
        <v/>
      </c>
      <c r="H74" s="13">
        <f>計算!AC379</f>
        <v/>
      </c>
    </row>
    <row r="75">
      <c r="A75" s="13" t="n">
        <v>1720000</v>
      </c>
      <c r="B75" s="13">
        <f>計算!K380</f>
        <v/>
      </c>
      <c r="C75" s="13">
        <f>計算!M380</f>
        <v/>
      </c>
      <c r="D75" s="13">
        <f>計算!M381</f>
        <v/>
      </c>
      <c r="E75" s="13">
        <f>計算!AC380</f>
        <v/>
      </c>
      <c r="F75" s="13">
        <f>計算!AF380</f>
        <v/>
      </c>
      <c r="G75" s="13">
        <f>E75-F75</f>
        <v/>
      </c>
      <c r="H75" s="13">
        <f>計算!AC381</f>
        <v/>
      </c>
    </row>
    <row r="76">
      <c r="A76" s="13" t="n">
        <v>1730000</v>
      </c>
      <c r="B76" s="13">
        <f>計算!K382</f>
        <v/>
      </c>
      <c r="C76" s="13">
        <f>計算!M382</f>
        <v/>
      </c>
      <c r="D76" s="13">
        <f>計算!M383</f>
        <v/>
      </c>
      <c r="E76" s="13">
        <f>計算!AC382</f>
        <v/>
      </c>
      <c r="F76" s="13">
        <f>計算!AF382</f>
        <v/>
      </c>
      <c r="G76" s="13">
        <f>E76-F76</f>
        <v/>
      </c>
      <c r="H76" s="13">
        <f>計算!AC383</f>
        <v/>
      </c>
    </row>
    <row r="77">
      <c r="A77" s="13" t="n">
        <v>1740000</v>
      </c>
      <c r="B77" s="13">
        <f>計算!K384</f>
        <v/>
      </c>
      <c r="C77" s="13">
        <f>計算!M384</f>
        <v/>
      </c>
      <c r="D77" s="13">
        <f>計算!M385</f>
        <v/>
      </c>
      <c r="E77" s="13">
        <f>計算!AC384</f>
        <v/>
      </c>
      <c r="F77" s="13">
        <f>計算!AF384</f>
        <v/>
      </c>
      <c r="G77" s="13">
        <f>E77-F77</f>
        <v/>
      </c>
      <c r="H77" s="13">
        <f>計算!AC385</f>
        <v/>
      </c>
    </row>
    <row r="78">
      <c r="A78" s="13" t="n">
        <v>1750000</v>
      </c>
      <c r="B78" s="13">
        <f>計算!K386</f>
        <v/>
      </c>
      <c r="C78" s="13">
        <f>計算!M386</f>
        <v/>
      </c>
      <c r="D78" s="13">
        <f>計算!M387</f>
        <v/>
      </c>
      <c r="E78" s="13">
        <f>計算!AC386</f>
        <v/>
      </c>
      <c r="F78" s="13">
        <f>計算!AF386</f>
        <v/>
      </c>
      <c r="G78" s="13">
        <f>E78-F78</f>
        <v/>
      </c>
      <c r="H78" s="13">
        <f>計算!AC387</f>
        <v/>
      </c>
    </row>
    <row r="79">
      <c r="A79" s="13" t="n">
        <v>1760000</v>
      </c>
      <c r="B79" s="13">
        <f>計算!K388</f>
        <v/>
      </c>
      <c r="C79" s="13">
        <f>計算!M388</f>
        <v/>
      </c>
      <c r="D79" s="13">
        <f>計算!M389</f>
        <v/>
      </c>
      <c r="E79" s="13">
        <f>計算!AC388</f>
        <v/>
      </c>
      <c r="F79" s="13">
        <f>計算!AF388</f>
        <v/>
      </c>
      <c r="G79" s="13">
        <f>E79-F79</f>
        <v/>
      </c>
      <c r="H79" s="13">
        <f>計算!AC389</f>
        <v/>
      </c>
    </row>
    <row r="80">
      <c r="A80" s="13" t="n">
        <v>1770000</v>
      </c>
      <c r="B80" s="13">
        <f>計算!K390</f>
        <v/>
      </c>
      <c r="C80" s="13">
        <f>計算!M390</f>
        <v/>
      </c>
      <c r="D80" s="13">
        <f>計算!M391</f>
        <v/>
      </c>
      <c r="E80" s="13">
        <f>計算!AC390</f>
        <v/>
      </c>
      <c r="F80" s="13">
        <f>計算!AF390</f>
        <v/>
      </c>
      <c r="G80" s="13">
        <f>E80-F80</f>
        <v/>
      </c>
      <c r="H80" s="13">
        <f>計算!AC391</f>
        <v/>
      </c>
    </row>
    <row r="81">
      <c r="A81" s="13" t="n">
        <v>1780000</v>
      </c>
      <c r="B81" s="13">
        <f>計算!K392</f>
        <v/>
      </c>
      <c r="C81" s="13">
        <f>計算!M392</f>
        <v/>
      </c>
      <c r="D81" s="13">
        <f>計算!M393</f>
        <v/>
      </c>
      <c r="E81" s="13">
        <f>計算!AC392</f>
        <v/>
      </c>
      <c r="F81" s="13">
        <f>計算!AF392</f>
        <v/>
      </c>
      <c r="G81" s="13">
        <f>E81-F81</f>
        <v/>
      </c>
      <c r="H81" s="13">
        <f>計算!AC393</f>
        <v/>
      </c>
    </row>
    <row r="82">
      <c r="A82" s="13" t="n">
        <v>1790000</v>
      </c>
      <c r="B82" s="13">
        <f>計算!K394</f>
        <v/>
      </c>
      <c r="C82" s="13">
        <f>計算!M394</f>
        <v/>
      </c>
      <c r="D82" s="13">
        <f>計算!M395</f>
        <v/>
      </c>
      <c r="E82" s="13">
        <f>計算!AC394</f>
        <v/>
      </c>
      <c r="F82" s="13">
        <f>計算!AF394</f>
        <v/>
      </c>
      <c r="G82" s="13">
        <f>E82-F82</f>
        <v/>
      </c>
      <c r="H82" s="13">
        <f>計算!AC395</f>
        <v/>
      </c>
    </row>
    <row r="83">
      <c r="A83" s="13" t="n">
        <v>1800000</v>
      </c>
      <c r="B83" s="13">
        <f>計算!K396</f>
        <v/>
      </c>
      <c r="C83" s="13">
        <f>計算!M396</f>
        <v/>
      </c>
      <c r="D83" s="13">
        <f>計算!M397</f>
        <v/>
      </c>
      <c r="E83" s="13">
        <f>計算!AC396</f>
        <v/>
      </c>
      <c r="F83" s="13">
        <f>計算!AF396</f>
        <v/>
      </c>
      <c r="G83" s="13">
        <f>E83-F83</f>
        <v/>
      </c>
      <c r="H83" s="13">
        <f>計算!AC397</f>
        <v/>
      </c>
    </row>
    <row r="84">
      <c r="A84" s="13" t="n">
        <v>1810000</v>
      </c>
      <c r="B84" s="13">
        <f>計算!K398</f>
        <v/>
      </c>
      <c r="C84" s="13">
        <f>計算!M398</f>
        <v/>
      </c>
      <c r="D84" s="13">
        <f>計算!M399</f>
        <v/>
      </c>
      <c r="E84" s="13">
        <f>計算!AC398</f>
        <v/>
      </c>
      <c r="F84" s="13">
        <f>計算!AF398</f>
        <v/>
      </c>
      <c r="G84" s="13">
        <f>E84-F84</f>
        <v/>
      </c>
      <c r="H84" s="13">
        <f>計算!AC399</f>
        <v/>
      </c>
    </row>
    <row r="85">
      <c r="A85" s="13" t="n">
        <v>1820000</v>
      </c>
      <c r="B85" s="13">
        <f>計算!K400</f>
        <v/>
      </c>
      <c r="C85" s="13">
        <f>計算!M400</f>
        <v/>
      </c>
      <c r="D85" s="13">
        <f>計算!M401</f>
        <v/>
      </c>
      <c r="E85" s="13">
        <f>計算!AC400</f>
        <v/>
      </c>
      <c r="F85" s="13">
        <f>計算!AF400</f>
        <v/>
      </c>
      <c r="G85" s="13">
        <f>E85-F85</f>
        <v/>
      </c>
      <c r="H85" s="13">
        <f>計算!AC401</f>
        <v/>
      </c>
    </row>
    <row r="86">
      <c r="A86" s="13" t="n">
        <v>1830000</v>
      </c>
      <c r="B86" s="13">
        <f>計算!K402</f>
        <v/>
      </c>
      <c r="C86" s="13">
        <f>計算!M402</f>
        <v/>
      </c>
      <c r="D86" s="13">
        <f>計算!M403</f>
        <v/>
      </c>
      <c r="E86" s="13">
        <f>計算!AC402</f>
        <v/>
      </c>
      <c r="F86" s="13">
        <f>計算!AF402</f>
        <v/>
      </c>
      <c r="G86" s="13">
        <f>E86-F86</f>
        <v/>
      </c>
      <c r="H86" s="13">
        <f>計算!AC403</f>
        <v/>
      </c>
    </row>
    <row r="87">
      <c r="A87" s="13" t="n">
        <v>1840000</v>
      </c>
      <c r="B87" s="13">
        <f>計算!K404</f>
        <v/>
      </c>
      <c r="C87" s="13">
        <f>計算!M404</f>
        <v/>
      </c>
      <c r="D87" s="13">
        <f>計算!M405</f>
        <v/>
      </c>
      <c r="E87" s="13">
        <f>計算!AC404</f>
        <v/>
      </c>
      <c r="F87" s="13">
        <f>計算!AF404</f>
        <v/>
      </c>
      <c r="G87" s="13">
        <f>E87-F87</f>
        <v/>
      </c>
      <c r="H87" s="13">
        <f>計算!AC405</f>
        <v/>
      </c>
    </row>
    <row r="88">
      <c r="A88" s="13" t="n">
        <v>1850000</v>
      </c>
      <c r="B88" s="13">
        <f>計算!K406</f>
        <v/>
      </c>
      <c r="C88" s="13">
        <f>計算!M406</f>
        <v/>
      </c>
      <c r="D88" s="13">
        <f>計算!M407</f>
        <v/>
      </c>
      <c r="E88" s="13">
        <f>計算!AC406</f>
        <v/>
      </c>
      <c r="F88" s="13">
        <f>計算!AF406</f>
        <v/>
      </c>
      <c r="G88" s="13">
        <f>E88-F88</f>
        <v/>
      </c>
      <c r="H88" s="13">
        <f>計算!AC407</f>
        <v/>
      </c>
    </row>
    <row r="89">
      <c r="A89" s="13" t="n">
        <v>1860000</v>
      </c>
      <c r="B89" s="13">
        <f>計算!K408</f>
        <v/>
      </c>
      <c r="C89" s="13">
        <f>計算!M408</f>
        <v/>
      </c>
      <c r="D89" s="13">
        <f>計算!M409</f>
        <v/>
      </c>
      <c r="E89" s="13">
        <f>計算!AC408</f>
        <v/>
      </c>
      <c r="F89" s="13">
        <f>計算!AF408</f>
        <v/>
      </c>
      <c r="G89" s="13">
        <f>E89-F89</f>
        <v/>
      </c>
      <c r="H89" s="13">
        <f>計算!AC409</f>
        <v/>
      </c>
    </row>
    <row r="90">
      <c r="A90" s="13" t="n">
        <v>1870000</v>
      </c>
      <c r="B90" s="13">
        <f>計算!K410</f>
        <v/>
      </c>
      <c r="C90" s="13">
        <f>計算!M410</f>
        <v/>
      </c>
      <c r="D90" s="13">
        <f>計算!M411</f>
        <v/>
      </c>
      <c r="E90" s="13">
        <f>計算!AC410</f>
        <v/>
      </c>
      <c r="F90" s="13">
        <f>計算!AF410</f>
        <v/>
      </c>
      <c r="G90" s="13">
        <f>E90-F90</f>
        <v/>
      </c>
      <c r="H90" s="13">
        <f>計算!AC411</f>
        <v/>
      </c>
    </row>
    <row r="91">
      <c r="A91" s="13" t="n">
        <v>1880000</v>
      </c>
      <c r="B91" s="13">
        <f>計算!K412</f>
        <v/>
      </c>
      <c r="C91" s="13">
        <f>計算!M412</f>
        <v/>
      </c>
      <c r="D91" s="13">
        <f>計算!M413</f>
        <v/>
      </c>
      <c r="E91" s="13">
        <f>計算!AC412</f>
        <v/>
      </c>
      <c r="F91" s="13">
        <f>計算!AF412</f>
        <v/>
      </c>
      <c r="G91" s="13">
        <f>E91-F91</f>
        <v/>
      </c>
      <c r="H91" s="13">
        <f>計算!AC413</f>
        <v/>
      </c>
    </row>
    <row r="92">
      <c r="A92" s="13" t="n">
        <v>1890000</v>
      </c>
      <c r="B92" s="13">
        <f>計算!K414</f>
        <v/>
      </c>
      <c r="C92" s="13">
        <f>計算!M414</f>
        <v/>
      </c>
      <c r="D92" s="13">
        <f>計算!M415</f>
        <v/>
      </c>
      <c r="E92" s="13">
        <f>計算!AC414</f>
        <v/>
      </c>
      <c r="F92" s="13">
        <f>計算!AF414</f>
        <v/>
      </c>
      <c r="G92" s="13">
        <f>E92-F92</f>
        <v/>
      </c>
      <c r="H92" s="13">
        <f>計算!AC415</f>
        <v/>
      </c>
    </row>
    <row r="93">
      <c r="A93" s="13" t="n">
        <v>1900000</v>
      </c>
      <c r="B93" s="13">
        <f>計算!K416</f>
        <v/>
      </c>
      <c r="C93" s="13">
        <f>計算!M416</f>
        <v/>
      </c>
      <c r="D93" s="13">
        <f>計算!M417</f>
        <v/>
      </c>
      <c r="E93" s="13">
        <f>計算!AC416</f>
        <v/>
      </c>
      <c r="F93" s="13">
        <f>計算!AF416</f>
        <v/>
      </c>
      <c r="G93" s="13">
        <f>E93-F93</f>
        <v/>
      </c>
      <c r="H93" s="13">
        <f>計算!AC417</f>
        <v/>
      </c>
    </row>
    <row r="94">
      <c r="A94" s="13" t="n">
        <v>1910000</v>
      </c>
      <c r="B94" s="13">
        <f>計算!K418</f>
        <v/>
      </c>
      <c r="C94" s="13">
        <f>計算!M418</f>
        <v/>
      </c>
      <c r="D94" s="13">
        <f>計算!M419</f>
        <v/>
      </c>
      <c r="E94" s="13">
        <f>計算!AC418</f>
        <v/>
      </c>
      <c r="F94" s="13">
        <f>計算!AF418</f>
        <v/>
      </c>
      <c r="G94" s="13">
        <f>E94-F94</f>
        <v/>
      </c>
      <c r="H94" s="13">
        <f>計算!AC419</f>
        <v/>
      </c>
    </row>
    <row r="95">
      <c r="A95" s="13" t="n">
        <v>1920000</v>
      </c>
      <c r="B95" s="13">
        <f>計算!K420</f>
        <v/>
      </c>
      <c r="C95" s="13">
        <f>計算!M420</f>
        <v/>
      </c>
      <c r="D95" s="13">
        <f>計算!M421</f>
        <v/>
      </c>
      <c r="E95" s="13">
        <f>計算!AC420</f>
        <v/>
      </c>
      <c r="F95" s="13">
        <f>計算!AF420</f>
        <v/>
      </c>
      <c r="G95" s="13">
        <f>E95-F95</f>
        <v/>
      </c>
      <c r="H95" s="13">
        <f>計算!AC421</f>
        <v/>
      </c>
    </row>
    <row r="96">
      <c r="A96" s="13" t="n">
        <v>1930000</v>
      </c>
      <c r="B96" s="13">
        <f>計算!K422</f>
        <v/>
      </c>
      <c r="C96" s="13">
        <f>計算!M422</f>
        <v/>
      </c>
      <c r="D96" s="13">
        <f>計算!M423</f>
        <v/>
      </c>
      <c r="E96" s="13">
        <f>計算!AC422</f>
        <v/>
      </c>
      <c r="F96" s="13">
        <f>計算!AF422</f>
        <v/>
      </c>
      <c r="G96" s="13">
        <f>E96-F96</f>
        <v/>
      </c>
      <c r="H96" s="13">
        <f>計算!AC423</f>
        <v/>
      </c>
    </row>
    <row r="97">
      <c r="A97" s="13" t="n">
        <v>1940000</v>
      </c>
      <c r="B97" s="13">
        <f>計算!K424</f>
        <v/>
      </c>
      <c r="C97" s="13">
        <f>計算!M424</f>
        <v/>
      </c>
      <c r="D97" s="13">
        <f>計算!M425</f>
        <v/>
      </c>
      <c r="E97" s="13">
        <f>計算!AC424</f>
        <v/>
      </c>
      <c r="F97" s="13">
        <f>計算!AF424</f>
        <v/>
      </c>
      <c r="G97" s="13">
        <f>E97-F97</f>
        <v/>
      </c>
      <c r="H97" s="13">
        <f>計算!AC425</f>
        <v/>
      </c>
    </row>
    <row r="98">
      <c r="A98" s="13" t="n">
        <v>1950000</v>
      </c>
      <c r="B98" s="13">
        <f>計算!K426</f>
        <v/>
      </c>
      <c r="C98" s="13">
        <f>計算!M426</f>
        <v/>
      </c>
      <c r="D98" s="13">
        <f>計算!M427</f>
        <v/>
      </c>
      <c r="E98" s="13">
        <f>計算!AC426</f>
        <v/>
      </c>
      <c r="F98" s="13">
        <f>計算!AF426</f>
        <v/>
      </c>
      <c r="G98" s="13">
        <f>E98-F98</f>
        <v/>
      </c>
      <c r="H98" s="13">
        <f>計算!AC427</f>
        <v/>
      </c>
    </row>
    <row r="99">
      <c r="A99" s="13" t="n">
        <v>1960000</v>
      </c>
      <c r="B99" s="13">
        <f>計算!K428</f>
        <v/>
      </c>
      <c r="C99" s="13">
        <f>計算!M428</f>
        <v/>
      </c>
      <c r="D99" s="13">
        <f>計算!M429</f>
        <v/>
      </c>
      <c r="E99" s="13">
        <f>計算!AC428</f>
        <v/>
      </c>
      <c r="F99" s="13">
        <f>計算!AF428</f>
        <v/>
      </c>
      <c r="G99" s="13">
        <f>E99-F99</f>
        <v/>
      </c>
      <c r="H99" s="13">
        <f>計算!AC429</f>
        <v/>
      </c>
    </row>
    <row r="100">
      <c r="A100" s="13" t="n">
        <v>1970000</v>
      </c>
      <c r="B100" s="13">
        <f>計算!K430</f>
        <v/>
      </c>
      <c r="C100" s="13">
        <f>計算!M430</f>
        <v/>
      </c>
      <c r="D100" s="13">
        <f>計算!M431</f>
        <v/>
      </c>
      <c r="E100" s="13">
        <f>計算!AC430</f>
        <v/>
      </c>
      <c r="F100" s="13">
        <f>計算!AF430</f>
        <v/>
      </c>
      <c r="G100" s="13">
        <f>E100-F100</f>
        <v/>
      </c>
      <c r="H100" s="13">
        <f>計算!AC431</f>
        <v/>
      </c>
    </row>
    <row r="101">
      <c r="A101" s="13" t="n">
        <v>1980000</v>
      </c>
      <c r="B101" s="13">
        <f>計算!K432</f>
        <v/>
      </c>
      <c r="C101" s="13">
        <f>計算!M432</f>
        <v/>
      </c>
      <c r="D101" s="13">
        <f>計算!M433</f>
        <v/>
      </c>
      <c r="E101" s="13">
        <f>計算!AC432</f>
        <v/>
      </c>
      <c r="F101" s="13">
        <f>計算!AF432</f>
        <v/>
      </c>
      <c r="G101" s="13">
        <f>E101-F101</f>
        <v/>
      </c>
      <c r="H101" s="13">
        <f>計算!AC433</f>
        <v/>
      </c>
    </row>
    <row r="102">
      <c r="A102" s="13" t="n">
        <v>1990000</v>
      </c>
      <c r="B102" s="13">
        <f>計算!K434</f>
        <v/>
      </c>
      <c r="C102" s="13">
        <f>計算!M434</f>
        <v/>
      </c>
      <c r="D102" s="13">
        <f>計算!M435</f>
        <v/>
      </c>
      <c r="E102" s="13">
        <f>計算!AC434</f>
        <v/>
      </c>
      <c r="F102" s="13">
        <f>計算!AF434</f>
        <v/>
      </c>
      <c r="G102" s="13">
        <f>E102-F102</f>
        <v/>
      </c>
      <c r="H102" s="13">
        <f>計算!AC435</f>
        <v/>
      </c>
    </row>
    <row r="103">
      <c r="A103" s="13" t="n">
        <v>2000000</v>
      </c>
      <c r="B103" s="13">
        <f>計算!K436</f>
        <v/>
      </c>
      <c r="C103" s="13">
        <f>計算!M436</f>
        <v/>
      </c>
      <c r="D103" s="13">
        <f>計算!M437</f>
        <v/>
      </c>
      <c r="E103" s="13">
        <f>計算!AC436</f>
        <v/>
      </c>
      <c r="F103" s="13">
        <f>計算!AF436</f>
        <v/>
      </c>
      <c r="G103" s="13">
        <f>E103-F103</f>
        <v/>
      </c>
      <c r="H103" s="13">
        <f>計算!AC437</f>
        <v/>
      </c>
    </row>
    <row r="104">
      <c r="A104" s="13" t="n">
        <v>2010000</v>
      </c>
      <c r="B104" s="13">
        <f>計算!K438</f>
        <v/>
      </c>
      <c r="C104" s="13">
        <f>計算!M438</f>
        <v/>
      </c>
      <c r="D104" s="13">
        <f>計算!M439</f>
        <v/>
      </c>
      <c r="E104" s="13">
        <f>計算!AC438</f>
        <v/>
      </c>
      <c r="F104" s="13">
        <f>計算!AF438</f>
        <v/>
      </c>
      <c r="G104" s="13">
        <f>E104-F104</f>
        <v/>
      </c>
      <c r="H104" s="13">
        <f>計算!AC439</f>
        <v/>
      </c>
    </row>
    <row r="105">
      <c r="A105" s="13" t="n">
        <v>2020000</v>
      </c>
      <c r="B105" s="13">
        <f>計算!K440</f>
        <v/>
      </c>
      <c r="C105" s="13">
        <f>計算!M440</f>
        <v/>
      </c>
      <c r="D105" s="13">
        <f>計算!M441</f>
        <v/>
      </c>
      <c r="E105" s="13">
        <f>計算!AC440</f>
        <v/>
      </c>
      <c r="F105" s="13">
        <f>計算!AF440</f>
        <v/>
      </c>
      <c r="G105" s="13">
        <f>E105-F105</f>
        <v/>
      </c>
      <c r="H105" s="13">
        <f>計算!AC441</f>
        <v/>
      </c>
    </row>
    <row r="106">
      <c r="A106" s="13" t="n">
        <v>2030000</v>
      </c>
      <c r="B106" s="13">
        <f>計算!K442</f>
        <v/>
      </c>
      <c r="C106" s="13">
        <f>計算!M442</f>
        <v/>
      </c>
      <c r="D106" s="13">
        <f>計算!M443</f>
        <v/>
      </c>
      <c r="E106" s="13">
        <f>計算!AC442</f>
        <v/>
      </c>
      <c r="F106" s="13">
        <f>計算!AF442</f>
        <v/>
      </c>
      <c r="G106" s="13">
        <f>E106-F106</f>
        <v/>
      </c>
      <c r="H106" s="13">
        <f>計算!AC443</f>
        <v/>
      </c>
    </row>
    <row r="107">
      <c r="A107" s="13" t="n">
        <v>2040000</v>
      </c>
      <c r="B107" s="13">
        <f>計算!K444</f>
        <v/>
      </c>
      <c r="C107" s="13">
        <f>計算!M444</f>
        <v/>
      </c>
      <c r="D107" s="13">
        <f>計算!M445</f>
        <v/>
      </c>
      <c r="E107" s="13">
        <f>計算!AC444</f>
        <v/>
      </c>
      <c r="F107" s="13">
        <f>計算!AF444</f>
        <v/>
      </c>
      <c r="G107" s="13">
        <f>E107-F107</f>
        <v/>
      </c>
      <c r="H107" s="13">
        <f>計算!AC445</f>
        <v/>
      </c>
    </row>
    <row r="108">
      <c r="A108" s="13" t="n">
        <v>2050000</v>
      </c>
      <c r="B108" s="13">
        <f>計算!K446</f>
        <v/>
      </c>
      <c r="C108" s="13">
        <f>計算!M446</f>
        <v/>
      </c>
      <c r="D108" s="13">
        <f>計算!M447</f>
        <v/>
      </c>
      <c r="E108" s="13">
        <f>計算!AC446</f>
        <v/>
      </c>
      <c r="F108" s="13">
        <f>計算!AF446</f>
        <v/>
      </c>
      <c r="G108" s="13">
        <f>E108-F108</f>
        <v/>
      </c>
      <c r="H108" s="13">
        <f>計算!AC447</f>
        <v/>
      </c>
    </row>
    <row r="109">
      <c r="A109" s="13" t="n">
        <v>2060000</v>
      </c>
      <c r="B109" s="13">
        <f>計算!K448</f>
        <v/>
      </c>
      <c r="C109" s="13">
        <f>計算!M448</f>
        <v/>
      </c>
      <c r="D109" s="13">
        <f>計算!M449</f>
        <v/>
      </c>
      <c r="E109" s="13">
        <f>計算!AC448</f>
        <v/>
      </c>
      <c r="F109" s="13">
        <f>計算!AF448</f>
        <v/>
      </c>
      <c r="G109" s="13">
        <f>E109-F109</f>
        <v/>
      </c>
      <c r="H109" s="13">
        <f>計算!AC449</f>
        <v/>
      </c>
    </row>
    <row r="110">
      <c r="A110" s="13" t="n">
        <v>2070000</v>
      </c>
      <c r="B110" s="13">
        <f>計算!K450</f>
        <v/>
      </c>
      <c r="C110" s="13">
        <f>計算!M450</f>
        <v/>
      </c>
      <c r="D110" s="13">
        <f>計算!M451</f>
        <v/>
      </c>
      <c r="E110" s="13">
        <f>計算!AC450</f>
        <v/>
      </c>
      <c r="F110" s="13">
        <f>計算!AF450</f>
        <v/>
      </c>
      <c r="G110" s="13">
        <f>E110-F110</f>
        <v/>
      </c>
      <c r="H110" s="13">
        <f>計算!AC451</f>
        <v/>
      </c>
    </row>
    <row r="111">
      <c r="A111" s="13" t="n">
        <v>2080000</v>
      </c>
      <c r="B111" s="13">
        <f>計算!K452</f>
        <v/>
      </c>
      <c r="C111" s="13">
        <f>計算!M452</f>
        <v/>
      </c>
      <c r="D111" s="13">
        <f>計算!M453</f>
        <v/>
      </c>
      <c r="E111" s="13">
        <f>計算!AC452</f>
        <v/>
      </c>
      <c r="F111" s="13">
        <f>計算!AF452</f>
        <v/>
      </c>
      <c r="G111" s="13">
        <f>E111-F111</f>
        <v/>
      </c>
      <c r="H111" s="13">
        <f>計算!AC453</f>
        <v/>
      </c>
    </row>
    <row r="112">
      <c r="A112" s="13" t="n">
        <v>2090000</v>
      </c>
      <c r="B112" s="13">
        <f>計算!K454</f>
        <v/>
      </c>
      <c r="C112" s="13">
        <f>計算!M454</f>
        <v/>
      </c>
      <c r="D112" s="13">
        <f>計算!M455</f>
        <v/>
      </c>
      <c r="E112" s="13">
        <f>計算!AC454</f>
        <v/>
      </c>
      <c r="F112" s="13">
        <f>計算!AF454</f>
        <v/>
      </c>
      <c r="G112" s="13">
        <f>E112-F112</f>
        <v/>
      </c>
      <c r="H112" s="13">
        <f>計算!AC455</f>
        <v/>
      </c>
    </row>
    <row r="113">
      <c r="A113" s="13" t="n">
        <v>2100000</v>
      </c>
      <c r="B113" s="13">
        <f>計算!K456</f>
        <v/>
      </c>
      <c r="C113" s="13">
        <f>計算!M456</f>
        <v/>
      </c>
      <c r="D113" s="13">
        <f>計算!M457</f>
        <v/>
      </c>
      <c r="E113" s="13">
        <f>計算!AC456</f>
        <v/>
      </c>
      <c r="F113" s="13">
        <f>計算!AF456</f>
        <v/>
      </c>
      <c r="G113" s="13">
        <f>E113-F113</f>
        <v/>
      </c>
      <c r="H113" s="13">
        <f>計算!AC457</f>
        <v/>
      </c>
    </row>
    <row r="114">
      <c r="A114" s="13" t="n">
        <v>2110000</v>
      </c>
      <c r="B114" s="13">
        <f>計算!K458</f>
        <v/>
      </c>
      <c r="C114" s="13">
        <f>計算!M458</f>
        <v/>
      </c>
      <c r="D114" s="13">
        <f>計算!M459</f>
        <v/>
      </c>
      <c r="E114" s="13">
        <f>計算!AC458</f>
        <v/>
      </c>
      <c r="F114" s="13">
        <f>計算!AF458</f>
        <v/>
      </c>
      <c r="G114" s="13">
        <f>E114-F114</f>
        <v/>
      </c>
      <c r="H114" s="13">
        <f>計算!AC459</f>
        <v/>
      </c>
    </row>
    <row r="115">
      <c r="A115" s="13" t="n">
        <v>2120000</v>
      </c>
      <c r="B115" s="13">
        <f>計算!K460</f>
        <v/>
      </c>
      <c r="C115" s="13">
        <f>計算!M460</f>
        <v/>
      </c>
      <c r="D115" s="13">
        <f>計算!M461</f>
        <v/>
      </c>
      <c r="E115" s="13">
        <f>計算!AC460</f>
        <v/>
      </c>
      <c r="F115" s="13">
        <f>計算!AF460</f>
        <v/>
      </c>
      <c r="G115" s="13">
        <f>E115-F115</f>
        <v/>
      </c>
      <c r="H115" s="13">
        <f>計算!AC461</f>
        <v/>
      </c>
    </row>
    <row r="116">
      <c r="A116" s="13" t="n">
        <v>2130000</v>
      </c>
      <c r="B116" s="13">
        <f>計算!K462</f>
        <v/>
      </c>
      <c r="C116" s="13">
        <f>計算!M462</f>
        <v/>
      </c>
      <c r="D116" s="13">
        <f>計算!M463</f>
        <v/>
      </c>
      <c r="E116" s="13">
        <f>計算!AC462</f>
        <v/>
      </c>
      <c r="F116" s="13">
        <f>計算!AF462</f>
        <v/>
      </c>
      <c r="G116" s="13">
        <f>E116-F116</f>
        <v/>
      </c>
      <c r="H116" s="13">
        <f>計算!AC463</f>
        <v/>
      </c>
    </row>
    <row r="117">
      <c r="A117" s="13" t="n">
        <v>2140000</v>
      </c>
      <c r="B117" s="13">
        <f>計算!K464</f>
        <v/>
      </c>
      <c r="C117" s="13">
        <f>計算!M464</f>
        <v/>
      </c>
      <c r="D117" s="13">
        <f>計算!M465</f>
        <v/>
      </c>
      <c r="E117" s="13">
        <f>計算!AC464</f>
        <v/>
      </c>
      <c r="F117" s="13">
        <f>計算!AF464</f>
        <v/>
      </c>
      <c r="G117" s="13">
        <f>E117-F117</f>
        <v/>
      </c>
      <c r="H117" s="13">
        <f>計算!AC465</f>
        <v/>
      </c>
    </row>
    <row r="118">
      <c r="A118" s="13" t="n">
        <v>2150000</v>
      </c>
      <c r="B118" s="13">
        <f>計算!K466</f>
        <v/>
      </c>
      <c r="C118" s="13">
        <f>計算!M466</f>
        <v/>
      </c>
      <c r="D118" s="13">
        <f>計算!M467</f>
        <v/>
      </c>
      <c r="E118" s="13">
        <f>計算!AC466</f>
        <v/>
      </c>
      <c r="F118" s="13">
        <f>計算!AF466</f>
        <v/>
      </c>
      <c r="G118" s="13">
        <f>E118-F118</f>
        <v/>
      </c>
      <c r="H118" s="13">
        <f>計算!AC467</f>
        <v/>
      </c>
    </row>
    <row r="119">
      <c r="A119" s="13" t="n">
        <v>2160000</v>
      </c>
      <c r="B119" s="13">
        <f>計算!K468</f>
        <v/>
      </c>
      <c r="C119" s="13">
        <f>計算!M468</f>
        <v/>
      </c>
      <c r="D119" s="13">
        <f>計算!M469</f>
        <v/>
      </c>
      <c r="E119" s="13">
        <f>計算!AC468</f>
        <v/>
      </c>
      <c r="F119" s="13">
        <f>計算!AF468</f>
        <v/>
      </c>
      <c r="G119" s="13">
        <f>E119-F119</f>
        <v/>
      </c>
      <c r="H119" s="13">
        <f>計算!AC469</f>
        <v/>
      </c>
    </row>
    <row r="120">
      <c r="A120" s="13" t="n">
        <v>2170000</v>
      </c>
      <c r="B120" s="13">
        <f>計算!K470</f>
        <v/>
      </c>
      <c r="C120" s="13">
        <f>計算!M470</f>
        <v/>
      </c>
      <c r="D120" s="13">
        <f>計算!M471</f>
        <v/>
      </c>
      <c r="E120" s="13">
        <f>計算!AC470</f>
        <v/>
      </c>
      <c r="F120" s="13">
        <f>計算!AF470</f>
        <v/>
      </c>
      <c r="G120" s="13">
        <f>E120-F120</f>
        <v/>
      </c>
      <c r="H120" s="13">
        <f>計算!AC471</f>
        <v/>
      </c>
    </row>
    <row r="121">
      <c r="A121" s="13" t="n">
        <v>2180000</v>
      </c>
      <c r="B121" s="13">
        <f>計算!K472</f>
        <v/>
      </c>
      <c r="C121" s="13">
        <f>計算!M472</f>
        <v/>
      </c>
      <c r="D121" s="13">
        <f>計算!M473</f>
        <v/>
      </c>
      <c r="E121" s="13">
        <f>計算!AC472</f>
        <v/>
      </c>
      <c r="F121" s="13">
        <f>計算!AF472</f>
        <v/>
      </c>
      <c r="G121" s="13">
        <f>E121-F121</f>
        <v/>
      </c>
      <c r="H121" s="13">
        <f>計算!AC473</f>
        <v/>
      </c>
    </row>
    <row r="122">
      <c r="A122" s="13" t="n">
        <v>2190000</v>
      </c>
      <c r="B122" s="13">
        <f>計算!K474</f>
        <v/>
      </c>
      <c r="C122" s="13">
        <f>計算!M474</f>
        <v/>
      </c>
      <c r="D122" s="13">
        <f>計算!M475</f>
        <v/>
      </c>
      <c r="E122" s="13">
        <f>計算!AC474</f>
        <v/>
      </c>
      <c r="F122" s="13">
        <f>計算!AF474</f>
        <v/>
      </c>
      <c r="G122" s="13">
        <f>E122-F122</f>
        <v/>
      </c>
      <c r="H122" s="13">
        <f>計算!AC475</f>
        <v/>
      </c>
    </row>
    <row r="123">
      <c r="A123" s="13" t="n">
        <v>2200000</v>
      </c>
      <c r="B123" s="13">
        <f>計算!K476</f>
        <v/>
      </c>
      <c r="C123" s="13">
        <f>計算!M476</f>
        <v/>
      </c>
      <c r="D123" s="13">
        <f>計算!M477</f>
        <v/>
      </c>
      <c r="E123" s="13">
        <f>計算!AC476</f>
        <v/>
      </c>
      <c r="F123" s="13">
        <f>計算!AF476</f>
        <v/>
      </c>
      <c r="G123" s="13">
        <f>E123-F123</f>
        <v/>
      </c>
      <c r="H123" s="13">
        <f>計算!AC477</f>
        <v/>
      </c>
    </row>
    <row r="124">
      <c r="A124" s="13" t="n">
        <v>2210000</v>
      </c>
      <c r="B124" s="13">
        <f>計算!K478</f>
        <v/>
      </c>
      <c r="C124" s="13">
        <f>計算!M478</f>
        <v/>
      </c>
      <c r="D124" s="13">
        <f>計算!M479</f>
        <v/>
      </c>
      <c r="E124" s="13">
        <f>計算!AC478</f>
        <v/>
      </c>
      <c r="F124" s="13">
        <f>計算!AF478</f>
        <v/>
      </c>
      <c r="G124" s="13">
        <f>E124-F124</f>
        <v/>
      </c>
      <c r="H124" s="13">
        <f>計算!AC479</f>
        <v/>
      </c>
    </row>
    <row r="125">
      <c r="A125" s="13" t="n">
        <v>2220000</v>
      </c>
      <c r="B125" s="13">
        <f>計算!K480</f>
        <v/>
      </c>
      <c r="C125" s="13">
        <f>計算!M480</f>
        <v/>
      </c>
      <c r="D125" s="13">
        <f>計算!M481</f>
        <v/>
      </c>
      <c r="E125" s="13">
        <f>計算!AC480</f>
        <v/>
      </c>
      <c r="F125" s="13">
        <f>計算!AF480</f>
        <v/>
      </c>
      <c r="G125" s="13">
        <f>E125-F125</f>
        <v/>
      </c>
      <c r="H125" s="13">
        <f>計算!AC481</f>
        <v/>
      </c>
    </row>
    <row r="126">
      <c r="A126" s="13" t="n">
        <v>2230000</v>
      </c>
      <c r="B126" s="13">
        <f>計算!K482</f>
        <v/>
      </c>
      <c r="C126" s="13">
        <f>計算!M482</f>
        <v/>
      </c>
      <c r="D126" s="13">
        <f>計算!M483</f>
        <v/>
      </c>
      <c r="E126" s="13">
        <f>計算!AC482</f>
        <v/>
      </c>
      <c r="F126" s="13">
        <f>計算!AF482</f>
        <v/>
      </c>
      <c r="G126" s="13">
        <f>E126-F126</f>
        <v/>
      </c>
      <c r="H126" s="13">
        <f>計算!AC483</f>
        <v/>
      </c>
    </row>
    <row r="127">
      <c r="A127" s="13" t="n">
        <v>2240000</v>
      </c>
      <c r="B127" s="13">
        <f>計算!K484</f>
        <v/>
      </c>
      <c r="C127" s="13">
        <f>計算!M484</f>
        <v/>
      </c>
      <c r="D127" s="13">
        <f>計算!M485</f>
        <v/>
      </c>
      <c r="E127" s="13">
        <f>計算!AC484</f>
        <v/>
      </c>
      <c r="F127" s="13">
        <f>計算!AF484</f>
        <v/>
      </c>
      <c r="G127" s="13">
        <f>E127-F127</f>
        <v/>
      </c>
      <c r="H127" s="13">
        <f>計算!AC485</f>
        <v/>
      </c>
    </row>
    <row r="128">
      <c r="A128" s="13" t="n">
        <v>2250000</v>
      </c>
      <c r="B128" s="13">
        <f>計算!K486</f>
        <v/>
      </c>
      <c r="C128" s="13">
        <f>計算!M486</f>
        <v/>
      </c>
      <c r="D128" s="13">
        <f>計算!M487</f>
        <v/>
      </c>
      <c r="E128" s="13">
        <f>計算!AC486</f>
        <v/>
      </c>
      <c r="F128" s="13">
        <f>計算!AF486</f>
        <v/>
      </c>
      <c r="G128" s="13">
        <f>E128-F128</f>
        <v/>
      </c>
      <c r="H128" s="13">
        <f>計算!AC487</f>
        <v/>
      </c>
    </row>
    <row r="129">
      <c r="A129" s="13" t="n">
        <v>2260000</v>
      </c>
      <c r="B129" s="13">
        <f>計算!K488</f>
        <v/>
      </c>
      <c r="C129" s="13">
        <f>計算!M488</f>
        <v/>
      </c>
      <c r="D129" s="13">
        <f>計算!M489</f>
        <v/>
      </c>
      <c r="E129" s="13">
        <f>計算!AC488</f>
        <v/>
      </c>
      <c r="F129" s="13">
        <f>計算!AF488</f>
        <v/>
      </c>
      <c r="G129" s="13">
        <f>E129-F129</f>
        <v/>
      </c>
      <c r="H129" s="13">
        <f>計算!AC489</f>
        <v/>
      </c>
    </row>
    <row r="130">
      <c r="A130" s="13" t="n">
        <v>2270000</v>
      </c>
      <c r="B130" s="13">
        <f>計算!K490</f>
        <v/>
      </c>
      <c r="C130" s="13">
        <f>計算!M490</f>
        <v/>
      </c>
      <c r="D130" s="13">
        <f>計算!M491</f>
        <v/>
      </c>
      <c r="E130" s="13">
        <f>計算!AC490</f>
        <v/>
      </c>
      <c r="F130" s="13">
        <f>計算!AF490</f>
        <v/>
      </c>
      <c r="G130" s="13">
        <f>E130-F130</f>
        <v/>
      </c>
      <c r="H130" s="13">
        <f>計算!AC491</f>
        <v/>
      </c>
    </row>
    <row r="131">
      <c r="A131" s="13" t="n">
        <v>2280000</v>
      </c>
      <c r="B131" s="13">
        <f>計算!K492</f>
        <v/>
      </c>
      <c r="C131" s="13">
        <f>計算!M492</f>
        <v/>
      </c>
      <c r="D131" s="13">
        <f>計算!M493</f>
        <v/>
      </c>
      <c r="E131" s="13">
        <f>計算!AC492</f>
        <v/>
      </c>
      <c r="F131" s="13">
        <f>計算!AF492</f>
        <v/>
      </c>
      <c r="G131" s="13">
        <f>E131-F131</f>
        <v/>
      </c>
      <c r="H131" s="13">
        <f>計算!AC493</f>
        <v/>
      </c>
    </row>
    <row r="132">
      <c r="A132" s="13" t="n">
        <v>2290000</v>
      </c>
      <c r="B132" s="13">
        <f>計算!K494</f>
        <v/>
      </c>
      <c r="C132" s="13">
        <f>計算!M494</f>
        <v/>
      </c>
      <c r="D132" s="13">
        <f>計算!M495</f>
        <v/>
      </c>
      <c r="E132" s="13">
        <f>計算!AC494</f>
        <v/>
      </c>
      <c r="F132" s="13">
        <f>計算!AF494</f>
        <v/>
      </c>
      <c r="G132" s="13">
        <f>E132-F132</f>
        <v/>
      </c>
      <c r="H132" s="13">
        <f>計算!AC495</f>
        <v/>
      </c>
    </row>
    <row r="133">
      <c r="A133" s="13" t="n">
        <v>2300000</v>
      </c>
      <c r="B133" s="13">
        <f>計算!K496</f>
        <v/>
      </c>
      <c r="C133" s="13">
        <f>計算!M496</f>
        <v/>
      </c>
      <c r="D133" s="13">
        <f>計算!M497</f>
        <v/>
      </c>
      <c r="E133" s="13">
        <f>計算!AC496</f>
        <v/>
      </c>
      <c r="F133" s="13">
        <f>計算!AF496</f>
        <v/>
      </c>
      <c r="G133" s="13">
        <f>E133-F133</f>
        <v/>
      </c>
      <c r="H133" s="13">
        <f>計算!AC497</f>
        <v/>
      </c>
    </row>
    <row r="134">
      <c r="A134" s="13" t="n">
        <v>2310000</v>
      </c>
      <c r="B134" s="13">
        <f>計算!K498</f>
        <v/>
      </c>
      <c r="C134" s="13">
        <f>計算!M498</f>
        <v/>
      </c>
      <c r="D134" s="13">
        <f>計算!M499</f>
        <v/>
      </c>
      <c r="E134" s="13">
        <f>計算!AC498</f>
        <v/>
      </c>
      <c r="F134" s="13">
        <f>計算!AF498</f>
        <v/>
      </c>
      <c r="G134" s="13">
        <f>E134-F134</f>
        <v/>
      </c>
      <c r="H134" s="13">
        <f>計算!AC499</f>
        <v/>
      </c>
    </row>
    <row r="135">
      <c r="A135" s="13" t="n">
        <v>2320000</v>
      </c>
      <c r="B135" s="13">
        <f>計算!K500</f>
        <v/>
      </c>
      <c r="C135" s="13">
        <f>計算!M500</f>
        <v/>
      </c>
      <c r="D135" s="13">
        <f>計算!M501</f>
        <v/>
      </c>
      <c r="E135" s="13">
        <f>計算!AC500</f>
        <v/>
      </c>
      <c r="F135" s="13">
        <f>計算!AF500</f>
        <v/>
      </c>
      <c r="G135" s="13">
        <f>E135-F135</f>
        <v/>
      </c>
      <c r="H135" s="13">
        <f>計算!AC501</f>
        <v/>
      </c>
    </row>
    <row r="136">
      <c r="A136" s="13" t="n">
        <v>2330000</v>
      </c>
      <c r="B136" s="13">
        <f>計算!K502</f>
        <v/>
      </c>
      <c r="C136" s="13">
        <f>計算!M502</f>
        <v/>
      </c>
      <c r="D136" s="13">
        <f>計算!M503</f>
        <v/>
      </c>
      <c r="E136" s="13">
        <f>計算!AC502</f>
        <v/>
      </c>
      <c r="F136" s="13">
        <f>計算!AF502</f>
        <v/>
      </c>
      <c r="G136" s="13">
        <f>E136-F136</f>
        <v/>
      </c>
      <c r="H136" s="13">
        <f>計算!AC503</f>
        <v/>
      </c>
    </row>
    <row r="137">
      <c r="A137" s="13" t="n">
        <v>2340000</v>
      </c>
      <c r="B137" s="13">
        <f>計算!K504</f>
        <v/>
      </c>
      <c r="C137" s="13">
        <f>計算!M504</f>
        <v/>
      </c>
      <c r="D137" s="13">
        <f>計算!M505</f>
        <v/>
      </c>
      <c r="E137" s="13">
        <f>計算!AC504</f>
        <v/>
      </c>
      <c r="F137" s="13">
        <f>計算!AF504</f>
        <v/>
      </c>
      <c r="G137" s="13">
        <f>E137-F137</f>
        <v/>
      </c>
      <c r="H137" s="13">
        <f>計算!AC505</f>
        <v/>
      </c>
    </row>
    <row r="138">
      <c r="A138" s="13" t="n">
        <v>2350000</v>
      </c>
      <c r="B138" s="13">
        <f>計算!K506</f>
        <v/>
      </c>
      <c r="C138" s="13">
        <f>計算!M506</f>
        <v/>
      </c>
      <c r="D138" s="13">
        <f>計算!M507</f>
        <v/>
      </c>
      <c r="E138" s="13">
        <f>計算!AC506</f>
        <v/>
      </c>
      <c r="F138" s="13">
        <f>計算!AF506</f>
        <v/>
      </c>
      <c r="G138" s="13">
        <f>E138-F138</f>
        <v/>
      </c>
      <c r="H138" s="13">
        <f>計算!AC507</f>
        <v/>
      </c>
    </row>
    <row r="139">
      <c r="A139" s="13" t="n">
        <v>2360000</v>
      </c>
      <c r="B139" s="13">
        <f>計算!K508</f>
        <v/>
      </c>
      <c r="C139" s="13">
        <f>計算!M508</f>
        <v/>
      </c>
      <c r="D139" s="13">
        <f>計算!M509</f>
        <v/>
      </c>
      <c r="E139" s="13">
        <f>計算!AC508</f>
        <v/>
      </c>
      <c r="F139" s="13">
        <f>計算!AF508</f>
        <v/>
      </c>
      <c r="G139" s="13">
        <f>E139-F139</f>
        <v/>
      </c>
      <c r="H139" s="13">
        <f>計算!AC509</f>
        <v/>
      </c>
    </row>
    <row r="140">
      <c r="A140" s="13" t="n">
        <v>2370000</v>
      </c>
      <c r="B140" s="13">
        <f>計算!K510</f>
        <v/>
      </c>
      <c r="C140" s="13">
        <f>計算!M510</f>
        <v/>
      </c>
      <c r="D140" s="13">
        <f>計算!M511</f>
        <v/>
      </c>
      <c r="E140" s="13">
        <f>計算!AC510</f>
        <v/>
      </c>
      <c r="F140" s="13">
        <f>計算!AF510</f>
        <v/>
      </c>
      <c r="G140" s="13">
        <f>E140-F140</f>
        <v/>
      </c>
      <c r="H140" s="13">
        <f>計算!AC511</f>
        <v/>
      </c>
    </row>
    <row r="141">
      <c r="A141" s="13" t="n">
        <v>2380000</v>
      </c>
      <c r="B141" s="13">
        <f>計算!K512</f>
        <v/>
      </c>
      <c r="C141" s="13">
        <f>計算!M512</f>
        <v/>
      </c>
      <c r="D141" s="13">
        <f>計算!M513</f>
        <v/>
      </c>
      <c r="E141" s="13">
        <f>計算!AC512</f>
        <v/>
      </c>
      <c r="F141" s="13">
        <f>計算!AF512</f>
        <v/>
      </c>
      <c r="G141" s="13">
        <f>E141-F141</f>
        <v/>
      </c>
      <c r="H141" s="13">
        <f>計算!AC513</f>
        <v/>
      </c>
    </row>
    <row r="142">
      <c r="A142" s="13" t="n">
        <v>2390000</v>
      </c>
      <c r="B142" s="13">
        <f>計算!K514</f>
        <v/>
      </c>
      <c r="C142" s="13">
        <f>計算!M514</f>
        <v/>
      </c>
      <c r="D142" s="13">
        <f>計算!M515</f>
        <v/>
      </c>
      <c r="E142" s="13">
        <f>計算!AC514</f>
        <v/>
      </c>
      <c r="F142" s="13">
        <f>計算!AF514</f>
        <v/>
      </c>
      <c r="G142" s="13">
        <f>E142-F142</f>
        <v/>
      </c>
      <c r="H142" s="13">
        <f>計算!AC515</f>
        <v/>
      </c>
    </row>
    <row r="143">
      <c r="A143" s="13" t="n">
        <v>2400000</v>
      </c>
      <c r="B143" s="13">
        <f>計算!K516</f>
        <v/>
      </c>
      <c r="C143" s="13">
        <f>計算!M516</f>
        <v/>
      </c>
      <c r="D143" s="13">
        <f>計算!M517</f>
        <v/>
      </c>
      <c r="E143" s="13">
        <f>計算!AC516</f>
        <v/>
      </c>
      <c r="F143" s="13">
        <f>計算!AF516</f>
        <v/>
      </c>
      <c r="G143" s="13">
        <f>E143-F143</f>
        <v/>
      </c>
      <c r="H143" s="13">
        <f>計算!AC517</f>
        <v/>
      </c>
    </row>
    <row r="144">
      <c r="A144" s="13" t="n">
        <v>2410000</v>
      </c>
      <c r="B144" s="13">
        <f>計算!K518</f>
        <v/>
      </c>
      <c r="C144" s="13">
        <f>計算!M518</f>
        <v/>
      </c>
      <c r="D144" s="13">
        <f>計算!M519</f>
        <v/>
      </c>
      <c r="E144" s="13">
        <f>計算!AC518</f>
        <v/>
      </c>
      <c r="F144" s="13">
        <f>計算!AF518</f>
        <v/>
      </c>
      <c r="G144" s="13">
        <f>E144-F144</f>
        <v/>
      </c>
      <c r="H144" s="13">
        <f>計算!AC519</f>
        <v/>
      </c>
    </row>
    <row r="145">
      <c r="A145" s="13" t="n">
        <v>2420000</v>
      </c>
      <c r="B145" s="13">
        <f>計算!K520</f>
        <v/>
      </c>
      <c r="C145" s="13">
        <f>計算!M520</f>
        <v/>
      </c>
      <c r="D145" s="13">
        <f>計算!M521</f>
        <v/>
      </c>
      <c r="E145" s="13">
        <f>計算!AC520</f>
        <v/>
      </c>
      <c r="F145" s="13">
        <f>計算!AF520</f>
        <v/>
      </c>
      <c r="G145" s="13">
        <f>E145-F145</f>
        <v/>
      </c>
      <c r="H145" s="13">
        <f>計算!AC521</f>
        <v/>
      </c>
    </row>
    <row r="146">
      <c r="A146" s="13" t="n">
        <v>2430000</v>
      </c>
      <c r="B146" s="13">
        <f>計算!K522</f>
        <v/>
      </c>
      <c r="C146" s="13">
        <f>計算!M522</f>
        <v/>
      </c>
      <c r="D146" s="13">
        <f>計算!M523</f>
        <v/>
      </c>
      <c r="E146" s="13">
        <f>計算!AC522</f>
        <v/>
      </c>
      <c r="F146" s="13">
        <f>計算!AF522</f>
        <v/>
      </c>
      <c r="G146" s="13">
        <f>E146-F146</f>
        <v/>
      </c>
      <c r="H146" s="13">
        <f>計算!AC523</f>
        <v/>
      </c>
    </row>
    <row r="147">
      <c r="A147" s="13" t="n">
        <v>2440000</v>
      </c>
      <c r="B147" s="13">
        <f>計算!K524</f>
        <v/>
      </c>
      <c r="C147" s="13">
        <f>計算!M524</f>
        <v/>
      </c>
      <c r="D147" s="13">
        <f>計算!M525</f>
        <v/>
      </c>
      <c r="E147" s="13">
        <f>計算!AC524</f>
        <v/>
      </c>
      <c r="F147" s="13">
        <f>計算!AF524</f>
        <v/>
      </c>
      <c r="G147" s="13">
        <f>E147-F147</f>
        <v/>
      </c>
      <c r="H147" s="13">
        <f>計算!AC525</f>
        <v/>
      </c>
    </row>
    <row r="148">
      <c r="A148" s="13" t="n">
        <v>2450000</v>
      </c>
      <c r="B148" s="13">
        <f>計算!K526</f>
        <v/>
      </c>
      <c r="C148" s="13">
        <f>計算!M526</f>
        <v/>
      </c>
      <c r="D148" s="13">
        <f>計算!M527</f>
        <v/>
      </c>
      <c r="E148" s="13">
        <f>計算!AC526</f>
        <v/>
      </c>
      <c r="F148" s="13">
        <f>計算!AF526</f>
        <v/>
      </c>
      <c r="G148" s="13">
        <f>E148-F148</f>
        <v/>
      </c>
      <c r="H148" s="13">
        <f>計算!AC527</f>
        <v/>
      </c>
    </row>
    <row r="149">
      <c r="A149" s="13" t="n">
        <v>2460000</v>
      </c>
      <c r="B149" s="13">
        <f>計算!K528</f>
        <v/>
      </c>
      <c r="C149" s="13">
        <f>計算!M528</f>
        <v/>
      </c>
      <c r="D149" s="13">
        <f>計算!M529</f>
        <v/>
      </c>
      <c r="E149" s="13">
        <f>計算!AC528</f>
        <v/>
      </c>
      <c r="F149" s="13">
        <f>計算!AF528</f>
        <v/>
      </c>
      <c r="G149" s="13">
        <f>E149-F149</f>
        <v/>
      </c>
      <c r="H149" s="13">
        <f>計算!AC529</f>
        <v/>
      </c>
    </row>
    <row r="150">
      <c r="A150" s="13" t="n">
        <v>2470000</v>
      </c>
      <c r="B150" s="13">
        <f>計算!K530</f>
        <v/>
      </c>
      <c r="C150" s="13">
        <f>計算!M530</f>
        <v/>
      </c>
      <c r="D150" s="13">
        <f>計算!M531</f>
        <v/>
      </c>
      <c r="E150" s="13">
        <f>計算!AC530</f>
        <v/>
      </c>
      <c r="F150" s="13">
        <f>計算!AF530</f>
        <v/>
      </c>
      <c r="G150" s="13">
        <f>E150-F150</f>
        <v/>
      </c>
      <c r="H150" s="13">
        <f>計算!AC531</f>
        <v/>
      </c>
    </row>
    <row r="151">
      <c r="A151" s="13" t="n">
        <v>2480000</v>
      </c>
      <c r="B151" s="13">
        <f>計算!K532</f>
        <v/>
      </c>
      <c r="C151" s="13">
        <f>計算!M532</f>
        <v/>
      </c>
      <c r="D151" s="13">
        <f>計算!M533</f>
        <v/>
      </c>
      <c r="E151" s="13">
        <f>計算!AC532</f>
        <v/>
      </c>
      <c r="F151" s="13">
        <f>計算!AF532</f>
        <v/>
      </c>
      <c r="G151" s="13">
        <f>E151-F151</f>
        <v/>
      </c>
      <c r="H151" s="13">
        <f>計算!AC533</f>
        <v/>
      </c>
    </row>
    <row r="152">
      <c r="A152" s="13" t="n">
        <v>2490000</v>
      </c>
      <c r="B152" s="13">
        <f>計算!K534</f>
        <v/>
      </c>
      <c r="C152" s="13">
        <f>計算!M534</f>
        <v/>
      </c>
      <c r="D152" s="13">
        <f>計算!M535</f>
        <v/>
      </c>
      <c r="E152" s="13">
        <f>計算!AC534</f>
        <v/>
      </c>
      <c r="F152" s="13">
        <f>計算!AF534</f>
        <v/>
      </c>
      <c r="G152" s="13">
        <f>E152-F152</f>
        <v/>
      </c>
      <c r="H152" s="13">
        <f>計算!AC535</f>
        <v/>
      </c>
    </row>
    <row r="153">
      <c r="A153" s="13" t="n">
        <v>2500000</v>
      </c>
      <c r="B153" s="13">
        <f>計算!K536</f>
        <v/>
      </c>
      <c r="C153" s="13">
        <f>計算!M536</f>
        <v/>
      </c>
      <c r="D153" s="13">
        <f>計算!M537</f>
        <v/>
      </c>
      <c r="E153" s="13">
        <f>計算!AC536</f>
        <v/>
      </c>
      <c r="F153" s="13">
        <f>計算!AF536</f>
        <v/>
      </c>
      <c r="G153" s="13">
        <f>E153-F153</f>
        <v/>
      </c>
      <c r="H153" s="13">
        <f>計算!AC537</f>
        <v/>
      </c>
    </row>
    <row r="154">
      <c r="A154" s="13" t="n">
        <v>2510000</v>
      </c>
      <c r="B154" s="13">
        <f>計算!K538</f>
        <v/>
      </c>
      <c r="C154" s="13">
        <f>計算!M538</f>
        <v/>
      </c>
      <c r="D154" s="13">
        <f>計算!M539</f>
        <v/>
      </c>
      <c r="E154" s="13">
        <f>計算!AC538</f>
        <v/>
      </c>
      <c r="F154" s="13">
        <f>計算!AF538</f>
        <v/>
      </c>
      <c r="G154" s="13">
        <f>E154-F154</f>
        <v/>
      </c>
      <c r="H154" s="13">
        <f>計算!AC539</f>
        <v/>
      </c>
    </row>
    <row r="155">
      <c r="A155" s="13" t="n">
        <v>2520000</v>
      </c>
      <c r="B155" s="13">
        <f>計算!K540</f>
        <v/>
      </c>
      <c r="C155" s="13">
        <f>計算!M540</f>
        <v/>
      </c>
      <c r="D155" s="13">
        <f>計算!M541</f>
        <v/>
      </c>
      <c r="E155" s="13">
        <f>計算!AC540</f>
        <v/>
      </c>
      <c r="F155" s="13">
        <f>計算!AF540</f>
        <v/>
      </c>
      <c r="G155" s="13">
        <f>E155-F155</f>
        <v/>
      </c>
      <c r="H155" s="13">
        <f>計算!AC541</f>
        <v/>
      </c>
    </row>
    <row r="156">
      <c r="A156" s="13" t="n">
        <v>2530000</v>
      </c>
      <c r="B156" s="13">
        <f>計算!K542</f>
        <v/>
      </c>
      <c r="C156" s="13">
        <f>計算!M542</f>
        <v/>
      </c>
      <c r="D156" s="13">
        <f>計算!M543</f>
        <v/>
      </c>
      <c r="E156" s="13">
        <f>計算!AC542</f>
        <v/>
      </c>
      <c r="F156" s="13">
        <f>計算!AF542</f>
        <v/>
      </c>
      <c r="G156" s="13">
        <f>E156-F156</f>
        <v/>
      </c>
      <c r="H156" s="13">
        <f>計算!AC543</f>
        <v/>
      </c>
    </row>
    <row r="157">
      <c r="A157" s="13" t="n">
        <v>2540000</v>
      </c>
      <c r="B157" s="13">
        <f>計算!K544</f>
        <v/>
      </c>
      <c r="C157" s="13">
        <f>計算!M544</f>
        <v/>
      </c>
      <c r="D157" s="13">
        <f>計算!M545</f>
        <v/>
      </c>
      <c r="E157" s="13">
        <f>計算!AC544</f>
        <v/>
      </c>
      <c r="F157" s="13">
        <f>計算!AF544</f>
        <v/>
      </c>
      <c r="G157" s="13">
        <f>E157-F157</f>
        <v/>
      </c>
      <c r="H157" s="13">
        <f>計算!AC545</f>
        <v/>
      </c>
    </row>
    <row r="158">
      <c r="A158" s="13" t="n">
        <v>2550000</v>
      </c>
      <c r="B158" s="13">
        <f>計算!K546</f>
        <v/>
      </c>
      <c r="C158" s="13">
        <f>計算!M546</f>
        <v/>
      </c>
      <c r="D158" s="13">
        <f>計算!M547</f>
        <v/>
      </c>
      <c r="E158" s="13">
        <f>計算!AC546</f>
        <v/>
      </c>
      <c r="F158" s="13">
        <f>計算!AF546</f>
        <v/>
      </c>
      <c r="G158" s="13">
        <f>E158-F158</f>
        <v/>
      </c>
      <c r="H158" s="13">
        <f>計算!AC547</f>
        <v/>
      </c>
    </row>
    <row r="159">
      <c r="A159" s="13" t="n">
        <v>2560000</v>
      </c>
      <c r="B159" s="13">
        <f>計算!K548</f>
        <v/>
      </c>
      <c r="C159" s="13">
        <f>計算!M548</f>
        <v/>
      </c>
      <c r="D159" s="13">
        <f>計算!M549</f>
        <v/>
      </c>
      <c r="E159" s="13">
        <f>計算!AC548</f>
        <v/>
      </c>
      <c r="F159" s="13">
        <f>計算!AF548</f>
        <v/>
      </c>
      <c r="G159" s="13">
        <f>E159-F159</f>
        <v/>
      </c>
      <c r="H159" s="13">
        <f>計算!AC549</f>
        <v/>
      </c>
    </row>
    <row r="160">
      <c r="A160" s="13" t="n">
        <v>2570000</v>
      </c>
      <c r="B160" s="13">
        <f>計算!K550</f>
        <v/>
      </c>
      <c r="C160" s="13">
        <f>計算!M550</f>
        <v/>
      </c>
      <c r="D160" s="13">
        <f>計算!M551</f>
        <v/>
      </c>
      <c r="E160" s="13">
        <f>計算!AC550</f>
        <v/>
      </c>
      <c r="F160" s="13">
        <f>計算!AF550</f>
        <v/>
      </c>
      <c r="G160" s="13">
        <f>E160-F160</f>
        <v/>
      </c>
      <c r="H160" s="13">
        <f>計算!AC551</f>
        <v/>
      </c>
    </row>
    <row r="161">
      <c r="A161" s="13" t="n">
        <v>2580000</v>
      </c>
      <c r="B161" s="13">
        <f>計算!K552</f>
        <v/>
      </c>
      <c r="C161" s="13">
        <f>計算!M552</f>
        <v/>
      </c>
      <c r="D161" s="13">
        <f>計算!M553</f>
        <v/>
      </c>
      <c r="E161" s="13">
        <f>計算!AC552</f>
        <v/>
      </c>
      <c r="F161" s="13">
        <f>計算!AF552</f>
        <v/>
      </c>
      <c r="G161" s="13">
        <f>E161-F161</f>
        <v/>
      </c>
      <c r="H161" s="13">
        <f>計算!AC553</f>
        <v/>
      </c>
    </row>
    <row r="162">
      <c r="A162" s="13" t="n">
        <v>2590000</v>
      </c>
      <c r="B162" s="13">
        <f>計算!K554</f>
        <v/>
      </c>
      <c r="C162" s="13">
        <f>計算!M554</f>
        <v/>
      </c>
      <c r="D162" s="13">
        <f>計算!M555</f>
        <v/>
      </c>
      <c r="E162" s="13">
        <f>計算!AC554</f>
        <v/>
      </c>
      <c r="F162" s="13">
        <f>計算!AF554</f>
        <v/>
      </c>
      <c r="G162" s="13">
        <f>E162-F162</f>
        <v/>
      </c>
      <c r="H162" s="13">
        <f>計算!AC555</f>
        <v/>
      </c>
    </row>
    <row r="163">
      <c r="A163" s="13" t="n">
        <v>2600000</v>
      </c>
      <c r="B163" s="13">
        <f>計算!K556</f>
        <v/>
      </c>
      <c r="C163" s="13">
        <f>計算!M556</f>
        <v/>
      </c>
      <c r="D163" s="13">
        <f>計算!M557</f>
        <v/>
      </c>
      <c r="E163" s="13">
        <f>計算!AC556</f>
        <v/>
      </c>
      <c r="F163" s="13">
        <f>計算!AF556</f>
        <v/>
      </c>
      <c r="G163" s="13">
        <f>E163-F163</f>
        <v/>
      </c>
      <c r="H163" s="13">
        <f>計算!AC557</f>
        <v/>
      </c>
    </row>
    <row r="164">
      <c r="A164" s="13" t="n">
        <v>2610000</v>
      </c>
      <c r="B164" s="13">
        <f>計算!K558</f>
        <v/>
      </c>
      <c r="C164" s="13">
        <f>計算!M558</f>
        <v/>
      </c>
      <c r="D164" s="13">
        <f>計算!M559</f>
        <v/>
      </c>
      <c r="E164" s="13">
        <f>計算!AC558</f>
        <v/>
      </c>
      <c r="F164" s="13">
        <f>計算!AF558</f>
        <v/>
      </c>
      <c r="G164" s="13">
        <f>E164-F164</f>
        <v/>
      </c>
      <c r="H164" s="13">
        <f>計算!AC559</f>
        <v/>
      </c>
    </row>
    <row r="165">
      <c r="A165" s="13" t="n">
        <v>2620000</v>
      </c>
      <c r="B165" s="13">
        <f>計算!K560</f>
        <v/>
      </c>
      <c r="C165" s="13">
        <f>計算!M560</f>
        <v/>
      </c>
      <c r="D165" s="13">
        <f>計算!M561</f>
        <v/>
      </c>
      <c r="E165" s="13">
        <f>計算!AC560</f>
        <v/>
      </c>
      <c r="F165" s="13">
        <f>計算!AF560</f>
        <v/>
      </c>
      <c r="G165" s="13">
        <f>E165-F165</f>
        <v/>
      </c>
      <c r="H165" s="13">
        <f>計算!AC561</f>
        <v/>
      </c>
    </row>
    <row r="166">
      <c r="A166" s="13" t="n">
        <v>2630000</v>
      </c>
      <c r="B166" s="13">
        <f>計算!K562</f>
        <v/>
      </c>
      <c r="C166" s="13">
        <f>計算!M562</f>
        <v/>
      </c>
      <c r="D166" s="13">
        <f>計算!M563</f>
        <v/>
      </c>
      <c r="E166" s="13">
        <f>計算!AC562</f>
        <v/>
      </c>
      <c r="F166" s="13">
        <f>計算!AF562</f>
        <v/>
      </c>
      <c r="G166" s="13">
        <f>E166-F166</f>
        <v/>
      </c>
      <c r="H166" s="13">
        <f>計算!AC563</f>
        <v/>
      </c>
    </row>
    <row r="167">
      <c r="A167" s="13" t="n">
        <v>2640000</v>
      </c>
      <c r="B167" s="13">
        <f>計算!K564</f>
        <v/>
      </c>
      <c r="C167" s="13">
        <f>計算!M564</f>
        <v/>
      </c>
      <c r="D167" s="13">
        <f>計算!M565</f>
        <v/>
      </c>
      <c r="E167" s="13">
        <f>計算!AC564</f>
        <v/>
      </c>
      <c r="F167" s="13">
        <f>計算!AF564</f>
        <v/>
      </c>
      <c r="G167" s="13">
        <f>E167-F167</f>
        <v/>
      </c>
      <c r="H167" s="13">
        <f>計算!AC565</f>
        <v/>
      </c>
    </row>
    <row r="168">
      <c r="A168" s="13" t="n">
        <v>2650000</v>
      </c>
      <c r="B168" s="13">
        <f>計算!K566</f>
        <v/>
      </c>
      <c r="C168" s="13">
        <f>計算!M566</f>
        <v/>
      </c>
      <c r="D168" s="13">
        <f>計算!M567</f>
        <v/>
      </c>
      <c r="E168" s="13">
        <f>計算!AC566</f>
        <v/>
      </c>
      <c r="F168" s="13">
        <f>計算!AF566</f>
        <v/>
      </c>
      <c r="G168" s="13">
        <f>E168-F168</f>
        <v/>
      </c>
      <c r="H168" s="13">
        <f>計算!AC567</f>
        <v/>
      </c>
    </row>
    <row r="169">
      <c r="A169" s="13" t="n">
        <v>2660000</v>
      </c>
      <c r="B169" s="13">
        <f>計算!K568</f>
        <v/>
      </c>
      <c r="C169" s="13">
        <f>計算!M568</f>
        <v/>
      </c>
      <c r="D169" s="13">
        <f>計算!M569</f>
        <v/>
      </c>
      <c r="E169" s="13">
        <f>計算!AC568</f>
        <v/>
      </c>
      <c r="F169" s="13">
        <f>計算!AF568</f>
        <v/>
      </c>
      <c r="G169" s="13">
        <f>E169-F169</f>
        <v/>
      </c>
      <c r="H169" s="13">
        <f>計算!AC569</f>
        <v/>
      </c>
    </row>
    <row r="170">
      <c r="A170" s="13" t="n">
        <v>2670000</v>
      </c>
      <c r="B170" s="13">
        <f>計算!K570</f>
        <v/>
      </c>
      <c r="C170" s="13">
        <f>計算!M570</f>
        <v/>
      </c>
      <c r="D170" s="13">
        <f>計算!M571</f>
        <v/>
      </c>
      <c r="E170" s="13">
        <f>計算!AC570</f>
        <v/>
      </c>
      <c r="F170" s="13">
        <f>計算!AF570</f>
        <v/>
      </c>
      <c r="G170" s="13">
        <f>E170-F170</f>
        <v/>
      </c>
      <c r="H170" s="13">
        <f>計算!AC571</f>
        <v/>
      </c>
    </row>
    <row r="171">
      <c r="A171" s="13" t="n">
        <v>2680000</v>
      </c>
      <c r="B171" s="13">
        <f>計算!K572</f>
        <v/>
      </c>
      <c r="C171" s="13">
        <f>計算!M572</f>
        <v/>
      </c>
      <c r="D171" s="13">
        <f>計算!M573</f>
        <v/>
      </c>
      <c r="E171" s="13">
        <f>計算!AC572</f>
        <v/>
      </c>
      <c r="F171" s="13">
        <f>計算!AF572</f>
        <v/>
      </c>
      <c r="G171" s="13">
        <f>E171-F171</f>
        <v/>
      </c>
      <c r="H171" s="13">
        <f>計算!AC573</f>
        <v/>
      </c>
    </row>
    <row r="172">
      <c r="A172" s="13" t="n">
        <v>2690000</v>
      </c>
      <c r="B172" s="13">
        <f>計算!K574</f>
        <v/>
      </c>
      <c r="C172" s="13">
        <f>計算!M574</f>
        <v/>
      </c>
      <c r="D172" s="13">
        <f>計算!M575</f>
        <v/>
      </c>
      <c r="E172" s="13">
        <f>計算!AC574</f>
        <v/>
      </c>
      <c r="F172" s="13">
        <f>計算!AF574</f>
        <v/>
      </c>
      <c r="G172" s="13">
        <f>E172-F172</f>
        <v/>
      </c>
      <c r="H172" s="13">
        <f>計算!AC575</f>
        <v/>
      </c>
    </row>
    <row r="173">
      <c r="A173" s="13" t="n">
        <v>2700000</v>
      </c>
      <c r="B173" s="13">
        <f>計算!K576</f>
        <v/>
      </c>
      <c r="C173" s="13">
        <f>計算!M576</f>
        <v/>
      </c>
      <c r="D173" s="13">
        <f>計算!M577</f>
        <v/>
      </c>
      <c r="E173" s="13">
        <f>計算!AC576</f>
        <v/>
      </c>
      <c r="F173" s="13">
        <f>計算!AF576</f>
        <v/>
      </c>
      <c r="G173" s="13">
        <f>E173-F173</f>
        <v/>
      </c>
      <c r="H173" s="13">
        <f>計算!AC577</f>
        <v/>
      </c>
    </row>
    <row r="174">
      <c r="A174" s="13" t="n">
        <v>2710000</v>
      </c>
      <c r="B174" s="13">
        <f>計算!K578</f>
        <v/>
      </c>
      <c r="C174" s="13">
        <f>計算!M578</f>
        <v/>
      </c>
      <c r="D174" s="13">
        <f>計算!M579</f>
        <v/>
      </c>
      <c r="E174" s="13">
        <f>計算!AC578</f>
        <v/>
      </c>
      <c r="F174" s="13">
        <f>計算!AF578</f>
        <v/>
      </c>
      <c r="G174" s="13">
        <f>E174-F174</f>
        <v/>
      </c>
      <c r="H174" s="13">
        <f>計算!AC579</f>
        <v/>
      </c>
    </row>
    <row r="175">
      <c r="A175" s="13" t="n">
        <v>2720000</v>
      </c>
      <c r="B175" s="13">
        <f>計算!K580</f>
        <v/>
      </c>
      <c r="C175" s="13">
        <f>計算!M580</f>
        <v/>
      </c>
      <c r="D175" s="13">
        <f>計算!M581</f>
        <v/>
      </c>
      <c r="E175" s="13">
        <f>計算!AC580</f>
        <v/>
      </c>
      <c r="F175" s="13">
        <f>計算!AF580</f>
        <v/>
      </c>
      <c r="G175" s="13">
        <f>E175-F175</f>
        <v/>
      </c>
      <c r="H175" s="13">
        <f>計算!AC581</f>
        <v/>
      </c>
    </row>
    <row r="176">
      <c r="A176" s="13" t="n">
        <v>2730000</v>
      </c>
      <c r="B176" s="13">
        <f>計算!K582</f>
        <v/>
      </c>
      <c r="C176" s="13">
        <f>計算!M582</f>
        <v/>
      </c>
      <c r="D176" s="13">
        <f>計算!M583</f>
        <v/>
      </c>
      <c r="E176" s="13">
        <f>計算!AC582</f>
        <v/>
      </c>
      <c r="F176" s="13">
        <f>計算!AF582</f>
        <v/>
      </c>
      <c r="G176" s="13">
        <f>E176-F176</f>
        <v/>
      </c>
      <c r="H176" s="13">
        <f>計算!AC583</f>
        <v/>
      </c>
    </row>
    <row r="177">
      <c r="A177" s="13" t="n">
        <v>2740000</v>
      </c>
      <c r="B177" s="13">
        <f>計算!K584</f>
        <v/>
      </c>
      <c r="C177" s="13">
        <f>計算!M584</f>
        <v/>
      </c>
      <c r="D177" s="13">
        <f>計算!M585</f>
        <v/>
      </c>
      <c r="E177" s="13">
        <f>計算!AC584</f>
        <v/>
      </c>
      <c r="F177" s="13">
        <f>計算!AF584</f>
        <v/>
      </c>
      <c r="G177" s="13">
        <f>E177-F177</f>
        <v/>
      </c>
      <c r="H177" s="13">
        <f>計算!AC585</f>
        <v/>
      </c>
    </row>
    <row r="178">
      <c r="A178" s="13" t="n">
        <v>2750000</v>
      </c>
      <c r="B178" s="13">
        <f>計算!K586</f>
        <v/>
      </c>
      <c r="C178" s="13">
        <f>計算!M586</f>
        <v/>
      </c>
      <c r="D178" s="13">
        <f>計算!M587</f>
        <v/>
      </c>
      <c r="E178" s="13">
        <f>計算!AC586</f>
        <v/>
      </c>
      <c r="F178" s="13">
        <f>計算!AF586</f>
        <v/>
      </c>
      <c r="G178" s="13">
        <f>E178-F178</f>
        <v/>
      </c>
      <c r="H178" s="13">
        <f>計算!AC587</f>
        <v/>
      </c>
    </row>
    <row r="179">
      <c r="A179" s="13" t="n">
        <v>2760000</v>
      </c>
      <c r="B179" s="13">
        <f>計算!K588</f>
        <v/>
      </c>
      <c r="C179" s="13">
        <f>計算!M588</f>
        <v/>
      </c>
      <c r="D179" s="13">
        <f>計算!M589</f>
        <v/>
      </c>
      <c r="E179" s="13">
        <f>計算!AC588</f>
        <v/>
      </c>
      <c r="F179" s="13">
        <f>計算!AF588</f>
        <v/>
      </c>
      <c r="G179" s="13">
        <f>E179-F179</f>
        <v/>
      </c>
      <c r="H179" s="13">
        <f>計算!AC589</f>
        <v/>
      </c>
    </row>
    <row r="180">
      <c r="A180" s="13" t="n">
        <v>2770000</v>
      </c>
      <c r="B180" s="13">
        <f>計算!K590</f>
        <v/>
      </c>
      <c r="C180" s="13">
        <f>計算!M590</f>
        <v/>
      </c>
      <c r="D180" s="13">
        <f>計算!M591</f>
        <v/>
      </c>
      <c r="E180" s="13">
        <f>計算!AC590</f>
        <v/>
      </c>
      <c r="F180" s="13">
        <f>計算!AF590</f>
        <v/>
      </c>
      <c r="G180" s="13">
        <f>E180-F180</f>
        <v/>
      </c>
      <c r="H180" s="13">
        <f>計算!AC591</f>
        <v/>
      </c>
    </row>
    <row r="181">
      <c r="A181" s="13" t="n">
        <v>2780000</v>
      </c>
      <c r="B181" s="13">
        <f>計算!K592</f>
        <v/>
      </c>
      <c r="C181" s="13">
        <f>計算!M592</f>
        <v/>
      </c>
      <c r="D181" s="13">
        <f>計算!M593</f>
        <v/>
      </c>
      <c r="E181" s="13">
        <f>計算!AC592</f>
        <v/>
      </c>
      <c r="F181" s="13">
        <f>計算!AF592</f>
        <v/>
      </c>
      <c r="G181" s="13">
        <f>E181-F181</f>
        <v/>
      </c>
      <c r="H181" s="13">
        <f>計算!AC593</f>
        <v/>
      </c>
    </row>
    <row r="182">
      <c r="A182" s="13" t="n">
        <v>2790000</v>
      </c>
      <c r="B182" s="13">
        <f>計算!K594</f>
        <v/>
      </c>
      <c r="C182" s="13">
        <f>計算!M594</f>
        <v/>
      </c>
      <c r="D182" s="13">
        <f>計算!M595</f>
        <v/>
      </c>
      <c r="E182" s="13">
        <f>計算!AC594</f>
        <v/>
      </c>
      <c r="F182" s="13">
        <f>計算!AF594</f>
        <v/>
      </c>
      <c r="G182" s="13">
        <f>E182-F182</f>
        <v/>
      </c>
      <c r="H182" s="13">
        <f>計算!AC595</f>
        <v/>
      </c>
    </row>
    <row r="183">
      <c r="A183" s="13" t="n">
        <v>2800000</v>
      </c>
      <c r="B183" s="13">
        <f>計算!K596</f>
        <v/>
      </c>
      <c r="C183" s="13">
        <f>計算!M596</f>
        <v/>
      </c>
      <c r="D183" s="13">
        <f>計算!M597</f>
        <v/>
      </c>
      <c r="E183" s="13">
        <f>計算!AC596</f>
        <v/>
      </c>
      <c r="F183" s="13">
        <f>計算!AF596</f>
        <v/>
      </c>
      <c r="G183" s="13">
        <f>E183-F183</f>
        <v/>
      </c>
      <c r="H183" s="13">
        <f>計算!AC597</f>
        <v/>
      </c>
    </row>
    <row r="184">
      <c r="A184" s="13" t="n">
        <v>2810000</v>
      </c>
      <c r="B184" s="13">
        <f>計算!K598</f>
        <v/>
      </c>
      <c r="C184" s="13">
        <f>計算!M598</f>
        <v/>
      </c>
      <c r="D184" s="13">
        <f>計算!M599</f>
        <v/>
      </c>
      <c r="E184" s="13">
        <f>計算!AC598</f>
        <v/>
      </c>
      <c r="F184" s="13">
        <f>計算!AF598</f>
        <v/>
      </c>
      <c r="G184" s="13">
        <f>E184-F184</f>
        <v/>
      </c>
      <c r="H184" s="13">
        <f>計算!AC599</f>
        <v/>
      </c>
    </row>
    <row r="185">
      <c r="A185" s="13" t="n">
        <v>2820000</v>
      </c>
      <c r="B185" s="13">
        <f>計算!K600</f>
        <v/>
      </c>
      <c r="C185" s="13">
        <f>計算!M600</f>
        <v/>
      </c>
      <c r="D185" s="13">
        <f>計算!M601</f>
        <v/>
      </c>
      <c r="E185" s="13">
        <f>計算!AC600</f>
        <v/>
      </c>
      <c r="F185" s="13">
        <f>計算!AF600</f>
        <v/>
      </c>
      <c r="G185" s="13">
        <f>E185-F185</f>
        <v/>
      </c>
      <c r="H185" s="13">
        <f>計算!AC601</f>
        <v/>
      </c>
    </row>
    <row r="186">
      <c r="A186" s="13" t="n">
        <v>2830000</v>
      </c>
      <c r="B186" s="13">
        <f>計算!K602</f>
        <v/>
      </c>
      <c r="C186" s="13">
        <f>計算!M602</f>
        <v/>
      </c>
      <c r="D186" s="13">
        <f>計算!M603</f>
        <v/>
      </c>
      <c r="E186" s="13">
        <f>計算!AC602</f>
        <v/>
      </c>
      <c r="F186" s="13">
        <f>計算!AF602</f>
        <v/>
      </c>
      <c r="G186" s="13">
        <f>E186-F186</f>
        <v/>
      </c>
      <c r="H186" s="13">
        <f>計算!AC603</f>
        <v/>
      </c>
    </row>
    <row r="187">
      <c r="A187" s="13" t="n">
        <v>2840000</v>
      </c>
      <c r="B187" s="13">
        <f>計算!K604</f>
        <v/>
      </c>
      <c r="C187" s="13">
        <f>計算!M604</f>
        <v/>
      </c>
      <c r="D187" s="13">
        <f>計算!M605</f>
        <v/>
      </c>
      <c r="E187" s="13">
        <f>計算!AC604</f>
        <v/>
      </c>
      <c r="F187" s="13">
        <f>計算!AF604</f>
        <v/>
      </c>
      <c r="G187" s="13">
        <f>E187-F187</f>
        <v/>
      </c>
      <c r="H187" s="13">
        <f>計算!AC605</f>
        <v/>
      </c>
    </row>
    <row r="188">
      <c r="A188" s="13" t="n">
        <v>2850000</v>
      </c>
      <c r="B188" s="13">
        <f>計算!K606</f>
        <v/>
      </c>
      <c r="C188" s="13">
        <f>計算!M606</f>
        <v/>
      </c>
      <c r="D188" s="13">
        <f>計算!M607</f>
        <v/>
      </c>
      <c r="E188" s="13">
        <f>計算!AC606</f>
        <v/>
      </c>
      <c r="F188" s="13">
        <f>計算!AF606</f>
        <v/>
      </c>
      <c r="G188" s="13">
        <f>E188-F188</f>
        <v/>
      </c>
      <c r="H188" s="13">
        <f>計算!AC607</f>
        <v/>
      </c>
    </row>
    <row r="189">
      <c r="A189" s="13" t="n">
        <v>2860000</v>
      </c>
      <c r="B189" s="13">
        <f>計算!K608</f>
        <v/>
      </c>
      <c r="C189" s="13">
        <f>計算!M608</f>
        <v/>
      </c>
      <c r="D189" s="13">
        <f>計算!M609</f>
        <v/>
      </c>
      <c r="E189" s="13">
        <f>計算!AC608</f>
        <v/>
      </c>
      <c r="F189" s="13">
        <f>計算!AF608</f>
        <v/>
      </c>
      <c r="G189" s="13">
        <f>E189-F189</f>
        <v/>
      </c>
      <c r="H189" s="13">
        <f>計算!AC609</f>
        <v/>
      </c>
    </row>
    <row r="190">
      <c r="A190" s="13" t="n">
        <v>2870000</v>
      </c>
      <c r="B190" s="13">
        <f>計算!K610</f>
        <v/>
      </c>
      <c r="C190" s="13">
        <f>計算!M610</f>
        <v/>
      </c>
      <c r="D190" s="13">
        <f>計算!M611</f>
        <v/>
      </c>
      <c r="E190" s="13">
        <f>計算!AC610</f>
        <v/>
      </c>
      <c r="F190" s="13">
        <f>計算!AF610</f>
        <v/>
      </c>
      <c r="G190" s="13">
        <f>E190-F190</f>
        <v/>
      </c>
      <c r="H190" s="13">
        <f>計算!AC611</f>
        <v/>
      </c>
    </row>
    <row r="191">
      <c r="A191" s="13" t="n">
        <v>2880000</v>
      </c>
      <c r="B191" s="13">
        <f>計算!K612</f>
        <v/>
      </c>
      <c r="C191" s="13">
        <f>計算!M612</f>
        <v/>
      </c>
      <c r="D191" s="13">
        <f>計算!M613</f>
        <v/>
      </c>
      <c r="E191" s="13">
        <f>計算!AC612</f>
        <v/>
      </c>
      <c r="F191" s="13">
        <f>計算!AF612</f>
        <v/>
      </c>
      <c r="G191" s="13">
        <f>E191-F191</f>
        <v/>
      </c>
      <c r="H191" s="13">
        <f>計算!AC613</f>
        <v/>
      </c>
    </row>
    <row r="192">
      <c r="A192" s="13" t="n">
        <v>2890000</v>
      </c>
      <c r="B192" s="13">
        <f>計算!K614</f>
        <v/>
      </c>
      <c r="C192" s="13">
        <f>計算!M614</f>
        <v/>
      </c>
      <c r="D192" s="13">
        <f>計算!M615</f>
        <v/>
      </c>
      <c r="E192" s="13">
        <f>計算!AC614</f>
        <v/>
      </c>
      <c r="F192" s="13">
        <f>計算!AF614</f>
        <v/>
      </c>
      <c r="G192" s="13">
        <f>E192-F192</f>
        <v/>
      </c>
      <c r="H192" s="13">
        <f>計算!AC615</f>
        <v/>
      </c>
    </row>
    <row r="193">
      <c r="A193" s="13" t="n">
        <v>2900000</v>
      </c>
      <c r="B193" s="13">
        <f>計算!K616</f>
        <v/>
      </c>
      <c r="C193" s="13">
        <f>計算!M616</f>
        <v/>
      </c>
      <c r="D193" s="13">
        <f>計算!M617</f>
        <v/>
      </c>
      <c r="E193" s="13">
        <f>計算!AC616</f>
        <v/>
      </c>
      <c r="F193" s="13">
        <f>計算!AF616</f>
        <v/>
      </c>
      <c r="G193" s="13">
        <f>E193-F193</f>
        <v/>
      </c>
      <c r="H193" s="13">
        <f>計算!AC617</f>
        <v/>
      </c>
    </row>
    <row r="194">
      <c r="A194" s="13" t="n">
        <v>2910000</v>
      </c>
      <c r="B194" s="13">
        <f>計算!K618</f>
        <v/>
      </c>
      <c r="C194" s="13">
        <f>計算!M618</f>
        <v/>
      </c>
      <c r="D194" s="13">
        <f>計算!M619</f>
        <v/>
      </c>
      <c r="E194" s="13">
        <f>計算!AC618</f>
        <v/>
      </c>
      <c r="F194" s="13">
        <f>計算!AF618</f>
        <v/>
      </c>
      <c r="G194" s="13">
        <f>E194-F194</f>
        <v/>
      </c>
      <c r="H194" s="13">
        <f>計算!AC619</f>
        <v/>
      </c>
    </row>
    <row r="195">
      <c r="A195" s="13" t="n">
        <v>2920000</v>
      </c>
      <c r="B195" s="13">
        <f>計算!K620</f>
        <v/>
      </c>
      <c r="C195" s="13">
        <f>計算!M620</f>
        <v/>
      </c>
      <c r="D195" s="13">
        <f>計算!M621</f>
        <v/>
      </c>
      <c r="E195" s="13">
        <f>計算!AC620</f>
        <v/>
      </c>
      <c r="F195" s="13">
        <f>計算!AF620</f>
        <v/>
      </c>
      <c r="G195" s="13">
        <f>E195-F195</f>
        <v/>
      </c>
      <c r="H195" s="13">
        <f>計算!AC621</f>
        <v/>
      </c>
    </row>
    <row r="196">
      <c r="A196" s="13" t="n">
        <v>2930000</v>
      </c>
      <c r="B196" s="13">
        <f>計算!K622</f>
        <v/>
      </c>
      <c r="C196" s="13">
        <f>計算!M622</f>
        <v/>
      </c>
      <c r="D196" s="13">
        <f>計算!M623</f>
        <v/>
      </c>
      <c r="E196" s="13">
        <f>計算!AC622</f>
        <v/>
      </c>
      <c r="F196" s="13">
        <f>計算!AF622</f>
        <v/>
      </c>
      <c r="G196" s="13">
        <f>E196-F196</f>
        <v/>
      </c>
      <c r="H196" s="13">
        <f>計算!AC623</f>
        <v/>
      </c>
    </row>
    <row r="197">
      <c r="A197" s="13" t="n">
        <v>2940000</v>
      </c>
      <c r="B197" s="13">
        <f>計算!K624</f>
        <v/>
      </c>
      <c r="C197" s="13">
        <f>計算!M624</f>
        <v/>
      </c>
      <c r="D197" s="13">
        <f>計算!M625</f>
        <v/>
      </c>
      <c r="E197" s="13">
        <f>計算!AC624</f>
        <v/>
      </c>
      <c r="F197" s="13">
        <f>計算!AF624</f>
        <v/>
      </c>
      <c r="G197" s="13">
        <f>E197-F197</f>
        <v/>
      </c>
      <c r="H197" s="13">
        <f>計算!AC625</f>
        <v/>
      </c>
    </row>
    <row r="198">
      <c r="A198" s="13" t="n">
        <v>2950000</v>
      </c>
      <c r="B198" s="13">
        <f>計算!K626</f>
        <v/>
      </c>
      <c r="C198" s="13">
        <f>計算!M626</f>
        <v/>
      </c>
      <c r="D198" s="13">
        <f>計算!M627</f>
        <v/>
      </c>
      <c r="E198" s="13">
        <f>計算!AC626</f>
        <v/>
      </c>
      <c r="F198" s="13">
        <f>計算!AF626</f>
        <v/>
      </c>
      <c r="G198" s="13">
        <f>E198-F198</f>
        <v/>
      </c>
      <c r="H198" s="13">
        <f>計算!AC627</f>
        <v/>
      </c>
    </row>
    <row r="199">
      <c r="A199" s="13" t="n">
        <v>2960000</v>
      </c>
      <c r="B199" s="13">
        <f>計算!K628</f>
        <v/>
      </c>
      <c r="C199" s="13">
        <f>計算!M628</f>
        <v/>
      </c>
      <c r="D199" s="13">
        <f>計算!M629</f>
        <v/>
      </c>
      <c r="E199" s="13">
        <f>計算!AC628</f>
        <v/>
      </c>
      <c r="F199" s="13">
        <f>計算!AF628</f>
        <v/>
      </c>
      <c r="G199" s="13">
        <f>E199-F199</f>
        <v/>
      </c>
      <c r="H199" s="13">
        <f>計算!AC629</f>
        <v/>
      </c>
    </row>
    <row r="200">
      <c r="A200" s="13" t="n">
        <v>2970000</v>
      </c>
      <c r="B200" s="13">
        <f>計算!K630</f>
        <v/>
      </c>
      <c r="C200" s="13">
        <f>計算!M630</f>
        <v/>
      </c>
      <c r="D200" s="13">
        <f>計算!M631</f>
        <v/>
      </c>
      <c r="E200" s="13">
        <f>計算!AC630</f>
        <v/>
      </c>
      <c r="F200" s="13">
        <f>計算!AF630</f>
        <v/>
      </c>
      <c r="G200" s="13">
        <f>E200-F200</f>
        <v/>
      </c>
      <c r="H200" s="13">
        <f>計算!AC631</f>
        <v/>
      </c>
    </row>
    <row r="201">
      <c r="A201" s="13" t="n">
        <v>2980000</v>
      </c>
      <c r="B201" s="13">
        <f>計算!K632</f>
        <v/>
      </c>
      <c r="C201" s="13">
        <f>計算!M632</f>
        <v/>
      </c>
      <c r="D201" s="13">
        <f>計算!M633</f>
        <v/>
      </c>
      <c r="E201" s="13">
        <f>計算!AC632</f>
        <v/>
      </c>
      <c r="F201" s="13">
        <f>計算!AF632</f>
        <v/>
      </c>
      <c r="G201" s="13">
        <f>E201-F201</f>
        <v/>
      </c>
      <c r="H201" s="13">
        <f>計算!AC633</f>
        <v/>
      </c>
    </row>
    <row r="202">
      <c r="A202" s="13" t="n">
        <v>2990000</v>
      </c>
      <c r="B202" s="13">
        <f>計算!K634</f>
        <v/>
      </c>
      <c r="C202" s="13">
        <f>計算!M634</f>
        <v/>
      </c>
      <c r="D202" s="13">
        <f>計算!M635</f>
        <v/>
      </c>
      <c r="E202" s="13">
        <f>計算!AC634</f>
        <v/>
      </c>
      <c r="F202" s="13">
        <f>計算!AF634</f>
        <v/>
      </c>
      <c r="G202" s="13">
        <f>E202-F202</f>
        <v/>
      </c>
      <c r="H202" s="13">
        <f>計算!AC635</f>
        <v/>
      </c>
    </row>
    <row r="203">
      <c r="A203" s="13" t="n">
        <v>3000000</v>
      </c>
      <c r="B203" s="13">
        <f>計算!K636</f>
        <v/>
      </c>
      <c r="C203" s="13">
        <f>計算!M636</f>
        <v/>
      </c>
      <c r="D203" s="13">
        <f>計算!M637</f>
        <v/>
      </c>
      <c r="E203" s="13">
        <f>計算!AC636</f>
        <v/>
      </c>
      <c r="F203" s="13">
        <f>計算!AF636</f>
        <v/>
      </c>
      <c r="G203" s="13">
        <f>E203-F203</f>
        <v/>
      </c>
      <c r="H203" s="13">
        <f>計算!AC637</f>
        <v/>
      </c>
    </row>
    <row r="204">
      <c r="A204" s="13" t="n">
        <v>3010000</v>
      </c>
      <c r="B204" s="13">
        <f>計算!K638</f>
        <v/>
      </c>
      <c r="C204" s="13">
        <f>計算!M638</f>
        <v/>
      </c>
      <c r="D204" s="13">
        <f>計算!M639</f>
        <v/>
      </c>
      <c r="E204" s="13">
        <f>計算!AC638</f>
        <v/>
      </c>
      <c r="F204" s="13">
        <f>計算!AF638</f>
        <v/>
      </c>
      <c r="G204" s="13">
        <f>E204-F204</f>
        <v/>
      </c>
      <c r="H204" s="13">
        <f>計算!AC639</f>
        <v/>
      </c>
    </row>
    <row r="205">
      <c r="A205" s="13" t="n">
        <v>3020000</v>
      </c>
      <c r="B205" s="13">
        <f>計算!K640</f>
        <v/>
      </c>
      <c r="C205" s="13">
        <f>計算!M640</f>
        <v/>
      </c>
      <c r="D205" s="13">
        <f>計算!M641</f>
        <v/>
      </c>
      <c r="E205" s="13">
        <f>計算!AC640</f>
        <v/>
      </c>
      <c r="F205" s="13">
        <f>計算!AF640</f>
        <v/>
      </c>
      <c r="G205" s="13">
        <f>E205-F205</f>
        <v/>
      </c>
      <c r="H205" s="13">
        <f>計算!AC641</f>
        <v/>
      </c>
    </row>
    <row r="206">
      <c r="A206" s="13" t="n">
        <v>3030000</v>
      </c>
      <c r="B206" s="13">
        <f>計算!K642</f>
        <v/>
      </c>
      <c r="C206" s="13">
        <f>計算!M642</f>
        <v/>
      </c>
      <c r="D206" s="13">
        <f>計算!M643</f>
        <v/>
      </c>
      <c r="E206" s="13">
        <f>計算!AC642</f>
        <v/>
      </c>
      <c r="F206" s="13">
        <f>計算!AF642</f>
        <v/>
      </c>
      <c r="G206" s="13">
        <f>E206-F206</f>
        <v/>
      </c>
      <c r="H206" s="13">
        <f>計算!AC643</f>
        <v/>
      </c>
    </row>
    <row r="207">
      <c r="A207" s="13" t="n">
        <v>3040000</v>
      </c>
      <c r="B207" s="13">
        <f>計算!K644</f>
        <v/>
      </c>
      <c r="C207" s="13">
        <f>計算!M644</f>
        <v/>
      </c>
      <c r="D207" s="13">
        <f>計算!M645</f>
        <v/>
      </c>
      <c r="E207" s="13">
        <f>計算!AC644</f>
        <v/>
      </c>
      <c r="F207" s="13">
        <f>計算!AF644</f>
        <v/>
      </c>
      <c r="G207" s="13">
        <f>E207-F207</f>
        <v/>
      </c>
      <c r="H207" s="13">
        <f>計算!AC645</f>
        <v/>
      </c>
    </row>
    <row r="208">
      <c r="A208" s="13" t="n">
        <v>3050000</v>
      </c>
      <c r="B208" s="13">
        <f>計算!K646</f>
        <v/>
      </c>
      <c r="C208" s="13">
        <f>計算!M646</f>
        <v/>
      </c>
      <c r="D208" s="13">
        <f>計算!M647</f>
        <v/>
      </c>
      <c r="E208" s="13">
        <f>計算!AC646</f>
        <v/>
      </c>
      <c r="F208" s="13">
        <f>計算!AF646</f>
        <v/>
      </c>
      <c r="G208" s="13">
        <f>E208-F208</f>
        <v/>
      </c>
      <c r="H208" s="13">
        <f>計算!AC647</f>
        <v/>
      </c>
    </row>
    <row r="209">
      <c r="A209" s="13" t="n">
        <v>3060000</v>
      </c>
      <c r="B209" s="13">
        <f>計算!K648</f>
        <v/>
      </c>
      <c r="C209" s="13">
        <f>計算!M648</f>
        <v/>
      </c>
      <c r="D209" s="13">
        <f>計算!M649</f>
        <v/>
      </c>
      <c r="E209" s="13">
        <f>計算!AC648</f>
        <v/>
      </c>
      <c r="F209" s="13">
        <f>計算!AF648</f>
        <v/>
      </c>
      <c r="G209" s="13">
        <f>E209-F209</f>
        <v/>
      </c>
      <c r="H209" s="13">
        <f>計算!AC649</f>
        <v/>
      </c>
    </row>
    <row r="210">
      <c r="A210" s="13" t="n">
        <v>3070000</v>
      </c>
      <c r="B210" s="13">
        <f>計算!K650</f>
        <v/>
      </c>
      <c r="C210" s="13">
        <f>計算!M650</f>
        <v/>
      </c>
      <c r="D210" s="13">
        <f>計算!M651</f>
        <v/>
      </c>
      <c r="E210" s="13">
        <f>計算!AC650</f>
        <v/>
      </c>
      <c r="F210" s="13">
        <f>計算!AF650</f>
        <v/>
      </c>
      <c r="G210" s="13">
        <f>E210-F210</f>
        <v/>
      </c>
      <c r="H210" s="13">
        <f>計算!AC651</f>
        <v/>
      </c>
    </row>
    <row r="211">
      <c r="A211" s="13" t="n">
        <v>3080000</v>
      </c>
      <c r="B211" s="13">
        <f>計算!K652</f>
        <v/>
      </c>
      <c r="C211" s="13">
        <f>計算!M652</f>
        <v/>
      </c>
      <c r="D211" s="13">
        <f>計算!M653</f>
        <v/>
      </c>
      <c r="E211" s="13">
        <f>計算!AC652</f>
        <v/>
      </c>
      <c r="F211" s="13">
        <f>計算!AF652</f>
        <v/>
      </c>
      <c r="G211" s="13">
        <f>E211-F211</f>
        <v/>
      </c>
      <c r="H211" s="13">
        <f>計算!AC653</f>
        <v/>
      </c>
    </row>
    <row r="212">
      <c r="A212" s="13" t="n">
        <v>3090000</v>
      </c>
      <c r="B212" s="13">
        <f>計算!K654</f>
        <v/>
      </c>
      <c r="C212" s="13">
        <f>計算!M654</f>
        <v/>
      </c>
      <c r="D212" s="13">
        <f>計算!M655</f>
        <v/>
      </c>
      <c r="E212" s="13">
        <f>計算!AC654</f>
        <v/>
      </c>
      <c r="F212" s="13">
        <f>計算!AF654</f>
        <v/>
      </c>
      <c r="G212" s="13">
        <f>E212-F212</f>
        <v/>
      </c>
      <c r="H212" s="13">
        <f>計算!AC655</f>
        <v/>
      </c>
    </row>
    <row r="213">
      <c r="A213" s="13" t="n">
        <v>3100000</v>
      </c>
      <c r="B213" s="13">
        <f>計算!K656</f>
        <v/>
      </c>
      <c r="C213" s="13">
        <f>計算!M656</f>
        <v/>
      </c>
      <c r="D213" s="13">
        <f>計算!M657</f>
        <v/>
      </c>
      <c r="E213" s="13">
        <f>計算!AC656</f>
        <v/>
      </c>
      <c r="F213" s="13">
        <f>計算!AF656</f>
        <v/>
      </c>
      <c r="G213" s="13">
        <f>E213-F213</f>
        <v/>
      </c>
      <c r="H213" s="13">
        <f>計算!AC657</f>
        <v/>
      </c>
    </row>
    <row r="214">
      <c r="A214" s="13" t="n">
        <v>3110000</v>
      </c>
      <c r="B214" s="13">
        <f>計算!K658</f>
        <v/>
      </c>
      <c r="C214" s="13">
        <f>計算!M658</f>
        <v/>
      </c>
      <c r="D214" s="13">
        <f>計算!M659</f>
        <v/>
      </c>
      <c r="E214" s="13">
        <f>計算!AC658</f>
        <v/>
      </c>
      <c r="F214" s="13">
        <f>計算!AF658</f>
        <v/>
      </c>
      <c r="G214" s="13">
        <f>E214-F214</f>
        <v/>
      </c>
      <c r="H214" s="13">
        <f>計算!AC659</f>
        <v/>
      </c>
    </row>
    <row r="215">
      <c r="A215" s="13" t="n">
        <v>3120000</v>
      </c>
      <c r="B215" s="13">
        <f>計算!K660</f>
        <v/>
      </c>
      <c r="C215" s="13">
        <f>計算!M660</f>
        <v/>
      </c>
      <c r="D215" s="13">
        <f>計算!M661</f>
        <v/>
      </c>
      <c r="E215" s="13">
        <f>計算!AC660</f>
        <v/>
      </c>
      <c r="F215" s="13">
        <f>計算!AF660</f>
        <v/>
      </c>
      <c r="G215" s="13">
        <f>E215-F215</f>
        <v/>
      </c>
      <c r="H215" s="13">
        <f>計算!AC661</f>
        <v/>
      </c>
    </row>
    <row r="216">
      <c r="A216" s="13" t="n">
        <v>3130000</v>
      </c>
      <c r="B216" s="13">
        <f>計算!K662</f>
        <v/>
      </c>
      <c r="C216" s="13">
        <f>計算!M662</f>
        <v/>
      </c>
      <c r="D216" s="13">
        <f>計算!M663</f>
        <v/>
      </c>
      <c r="E216" s="13">
        <f>計算!AC662</f>
        <v/>
      </c>
      <c r="F216" s="13">
        <f>計算!AF662</f>
        <v/>
      </c>
      <c r="G216" s="13">
        <f>E216-F216</f>
        <v/>
      </c>
      <c r="H216" s="13">
        <f>計算!AC663</f>
        <v/>
      </c>
    </row>
    <row r="217">
      <c r="A217" s="13" t="n">
        <v>3140000</v>
      </c>
      <c r="B217" s="13">
        <f>計算!K664</f>
        <v/>
      </c>
      <c r="C217" s="13">
        <f>計算!M664</f>
        <v/>
      </c>
      <c r="D217" s="13">
        <f>計算!M665</f>
        <v/>
      </c>
      <c r="E217" s="13">
        <f>計算!AC664</f>
        <v/>
      </c>
      <c r="F217" s="13">
        <f>計算!AF664</f>
        <v/>
      </c>
      <c r="G217" s="13">
        <f>E217-F217</f>
        <v/>
      </c>
      <c r="H217" s="13">
        <f>計算!AC665</f>
        <v/>
      </c>
    </row>
    <row r="218">
      <c r="A218" s="13" t="n">
        <v>3150000</v>
      </c>
      <c r="B218" s="13">
        <f>計算!K666</f>
        <v/>
      </c>
      <c r="C218" s="13">
        <f>計算!M666</f>
        <v/>
      </c>
      <c r="D218" s="13">
        <f>計算!M667</f>
        <v/>
      </c>
      <c r="E218" s="13">
        <f>計算!AC666</f>
        <v/>
      </c>
      <c r="F218" s="13">
        <f>計算!AF666</f>
        <v/>
      </c>
      <c r="G218" s="13">
        <f>E218-F218</f>
        <v/>
      </c>
      <c r="H218" s="13">
        <f>計算!AC667</f>
        <v/>
      </c>
    </row>
    <row r="219">
      <c r="A219" s="13" t="n">
        <v>3160000</v>
      </c>
      <c r="B219" s="13">
        <f>計算!K668</f>
        <v/>
      </c>
      <c r="C219" s="13">
        <f>計算!M668</f>
        <v/>
      </c>
      <c r="D219" s="13">
        <f>計算!M669</f>
        <v/>
      </c>
      <c r="E219" s="13">
        <f>計算!AC668</f>
        <v/>
      </c>
      <c r="F219" s="13">
        <f>計算!AF668</f>
        <v/>
      </c>
      <c r="G219" s="13">
        <f>E219-F219</f>
        <v/>
      </c>
      <c r="H219" s="13">
        <f>計算!AC669</f>
        <v/>
      </c>
    </row>
    <row r="220">
      <c r="A220" s="13" t="n">
        <v>3170000</v>
      </c>
      <c r="B220" s="13">
        <f>計算!K670</f>
        <v/>
      </c>
      <c r="C220" s="13">
        <f>計算!M670</f>
        <v/>
      </c>
      <c r="D220" s="13">
        <f>計算!M671</f>
        <v/>
      </c>
      <c r="E220" s="13">
        <f>計算!AC670</f>
        <v/>
      </c>
      <c r="F220" s="13">
        <f>計算!AF670</f>
        <v/>
      </c>
      <c r="G220" s="13">
        <f>E220-F220</f>
        <v/>
      </c>
      <c r="H220" s="13">
        <f>計算!AC671</f>
        <v/>
      </c>
    </row>
    <row r="221">
      <c r="A221" s="13" t="n">
        <v>3180000</v>
      </c>
      <c r="B221" s="13">
        <f>計算!K672</f>
        <v/>
      </c>
      <c r="C221" s="13">
        <f>計算!M672</f>
        <v/>
      </c>
      <c r="D221" s="13">
        <f>計算!M673</f>
        <v/>
      </c>
      <c r="E221" s="13">
        <f>計算!AC672</f>
        <v/>
      </c>
      <c r="F221" s="13">
        <f>計算!AF672</f>
        <v/>
      </c>
      <c r="G221" s="13">
        <f>E221-F221</f>
        <v/>
      </c>
      <c r="H221" s="13">
        <f>計算!AC673</f>
        <v/>
      </c>
    </row>
    <row r="222">
      <c r="A222" s="13" t="n">
        <v>3190000</v>
      </c>
      <c r="B222" s="13">
        <f>計算!K674</f>
        <v/>
      </c>
      <c r="C222" s="13">
        <f>計算!M674</f>
        <v/>
      </c>
      <c r="D222" s="13">
        <f>計算!M675</f>
        <v/>
      </c>
      <c r="E222" s="13">
        <f>計算!AC674</f>
        <v/>
      </c>
      <c r="F222" s="13">
        <f>計算!AF674</f>
        <v/>
      </c>
      <c r="G222" s="13">
        <f>E222-F222</f>
        <v/>
      </c>
      <c r="H222" s="13">
        <f>計算!AC675</f>
        <v/>
      </c>
    </row>
    <row r="223">
      <c r="A223" s="13" t="n">
        <v>3200000</v>
      </c>
      <c r="B223" s="13">
        <f>計算!K676</f>
        <v/>
      </c>
      <c r="C223" s="13">
        <f>計算!M676</f>
        <v/>
      </c>
      <c r="D223" s="13">
        <f>計算!M677</f>
        <v/>
      </c>
      <c r="E223" s="13">
        <f>計算!AC676</f>
        <v/>
      </c>
      <c r="F223" s="13">
        <f>計算!AF676</f>
        <v/>
      </c>
      <c r="G223" s="13">
        <f>E223-F223</f>
        <v/>
      </c>
      <c r="H223" s="13">
        <f>計算!AC677</f>
        <v/>
      </c>
    </row>
    <row r="224">
      <c r="A224" s="13" t="n">
        <v>3210000</v>
      </c>
      <c r="B224" s="13">
        <f>計算!K678</f>
        <v/>
      </c>
      <c r="C224" s="13">
        <f>計算!M678</f>
        <v/>
      </c>
      <c r="D224" s="13">
        <f>計算!M679</f>
        <v/>
      </c>
      <c r="E224" s="13">
        <f>計算!AC678</f>
        <v/>
      </c>
      <c r="F224" s="13">
        <f>計算!AF678</f>
        <v/>
      </c>
      <c r="G224" s="13">
        <f>E224-F224</f>
        <v/>
      </c>
      <c r="H224" s="13">
        <f>計算!AC679</f>
        <v/>
      </c>
    </row>
    <row r="225">
      <c r="A225" s="13" t="n">
        <v>3220000</v>
      </c>
      <c r="B225" s="13">
        <f>計算!K680</f>
        <v/>
      </c>
      <c r="C225" s="13">
        <f>計算!M680</f>
        <v/>
      </c>
      <c r="D225" s="13">
        <f>計算!M681</f>
        <v/>
      </c>
      <c r="E225" s="13">
        <f>計算!AC680</f>
        <v/>
      </c>
      <c r="F225" s="13">
        <f>計算!AF680</f>
        <v/>
      </c>
      <c r="G225" s="13">
        <f>E225-F225</f>
        <v/>
      </c>
      <c r="H225" s="13">
        <f>計算!AC681</f>
        <v/>
      </c>
    </row>
    <row r="226">
      <c r="A226" s="13" t="n">
        <v>3230000</v>
      </c>
      <c r="B226" s="13">
        <f>計算!K682</f>
        <v/>
      </c>
      <c r="C226" s="13">
        <f>計算!M682</f>
        <v/>
      </c>
      <c r="D226" s="13">
        <f>計算!M683</f>
        <v/>
      </c>
      <c r="E226" s="13">
        <f>計算!AC682</f>
        <v/>
      </c>
      <c r="F226" s="13">
        <f>計算!AF682</f>
        <v/>
      </c>
      <c r="G226" s="13">
        <f>E226-F226</f>
        <v/>
      </c>
      <c r="H226" s="13">
        <f>計算!AC683</f>
        <v/>
      </c>
    </row>
    <row r="227">
      <c r="A227" s="13" t="n">
        <v>3240000</v>
      </c>
      <c r="B227" s="13">
        <f>計算!K684</f>
        <v/>
      </c>
      <c r="C227" s="13">
        <f>計算!M684</f>
        <v/>
      </c>
      <c r="D227" s="13">
        <f>計算!M685</f>
        <v/>
      </c>
      <c r="E227" s="13">
        <f>計算!AC684</f>
        <v/>
      </c>
      <c r="F227" s="13">
        <f>計算!AF684</f>
        <v/>
      </c>
      <c r="G227" s="13">
        <f>E227-F227</f>
        <v/>
      </c>
      <c r="H227" s="13">
        <f>計算!AC685</f>
        <v/>
      </c>
    </row>
    <row r="228">
      <c r="A228" s="13" t="n">
        <v>3250000</v>
      </c>
      <c r="B228" s="13">
        <f>計算!K686</f>
        <v/>
      </c>
      <c r="C228" s="13">
        <f>計算!M686</f>
        <v/>
      </c>
      <c r="D228" s="13">
        <f>計算!M687</f>
        <v/>
      </c>
      <c r="E228" s="13">
        <f>計算!AC686</f>
        <v/>
      </c>
      <c r="F228" s="13">
        <f>計算!AF686</f>
        <v/>
      </c>
      <c r="G228" s="13">
        <f>E228-F228</f>
        <v/>
      </c>
      <c r="H228" s="13">
        <f>計算!AC687</f>
        <v/>
      </c>
    </row>
    <row r="229">
      <c r="A229" s="13" t="n">
        <v>3260000</v>
      </c>
      <c r="B229" s="13">
        <f>計算!K688</f>
        <v/>
      </c>
      <c r="C229" s="13">
        <f>計算!M688</f>
        <v/>
      </c>
      <c r="D229" s="13">
        <f>計算!M689</f>
        <v/>
      </c>
      <c r="E229" s="13">
        <f>計算!AC688</f>
        <v/>
      </c>
      <c r="F229" s="13">
        <f>計算!AF688</f>
        <v/>
      </c>
      <c r="G229" s="13">
        <f>E229-F229</f>
        <v/>
      </c>
      <c r="H229" s="13">
        <f>計算!AC689</f>
        <v/>
      </c>
    </row>
    <row r="230">
      <c r="A230" s="13" t="n">
        <v>3270000</v>
      </c>
      <c r="B230" s="13">
        <f>計算!K690</f>
        <v/>
      </c>
      <c r="C230" s="13">
        <f>計算!M690</f>
        <v/>
      </c>
      <c r="D230" s="13">
        <f>計算!M691</f>
        <v/>
      </c>
      <c r="E230" s="13">
        <f>計算!AC690</f>
        <v/>
      </c>
      <c r="F230" s="13">
        <f>計算!AF690</f>
        <v/>
      </c>
      <c r="G230" s="13">
        <f>E230-F230</f>
        <v/>
      </c>
      <c r="H230" s="13">
        <f>計算!AC691</f>
        <v/>
      </c>
    </row>
    <row r="231">
      <c r="A231" s="13" t="n">
        <v>3280000</v>
      </c>
      <c r="B231" s="13">
        <f>計算!K692</f>
        <v/>
      </c>
      <c r="C231" s="13">
        <f>計算!M692</f>
        <v/>
      </c>
      <c r="D231" s="13">
        <f>計算!M693</f>
        <v/>
      </c>
      <c r="E231" s="13">
        <f>計算!AC692</f>
        <v/>
      </c>
      <c r="F231" s="13">
        <f>計算!AF692</f>
        <v/>
      </c>
      <c r="G231" s="13">
        <f>E231-F231</f>
        <v/>
      </c>
      <c r="H231" s="13">
        <f>計算!AC693</f>
        <v/>
      </c>
    </row>
    <row r="232">
      <c r="A232" s="13" t="n">
        <v>3290000</v>
      </c>
      <c r="B232" s="13">
        <f>計算!K694</f>
        <v/>
      </c>
      <c r="C232" s="13">
        <f>計算!M694</f>
        <v/>
      </c>
      <c r="D232" s="13">
        <f>計算!M695</f>
        <v/>
      </c>
      <c r="E232" s="13">
        <f>計算!AC694</f>
        <v/>
      </c>
      <c r="F232" s="13">
        <f>計算!AF694</f>
        <v/>
      </c>
      <c r="G232" s="13">
        <f>E232-F232</f>
        <v/>
      </c>
      <c r="H232" s="13">
        <f>計算!AC695</f>
        <v/>
      </c>
    </row>
    <row r="233">
      <c r="A233" s="13" t="n">
        <v>3300000</v>
      </c>
      <c r="B233" s="13">
        <f>計算!K696</f>
        <v/>
      </c>
      <c r="C233" s="13">
        <f>計算!M696</f>
        <v/>
      </c>
      <c r="D233" s="13">
        <f>計算!M697</f>
        <v/>
      </c>
      <c r="E233" s="13">
        <f>計算!AC696</f>
        <v/>
      </c>
      <c r="F233" s="13">
        <f>計算!AF696</f>
        <v/>
      </c>
      <c r="G233" s="13">
        <f>E233-F233</f>
        <v/>
      </c>
      <c r="H233" s="13">
        <f>計算!AC697</f>
        <v/>
      </c>
    </row>
    <row r="234">
      <c r="A234" s="13" t="n">
        <v>3310000</v>
      </c>
      <c r="B234" s="13">
        <f>計算!K698</f>
        <v/>
      </c>
      <c r="C234" s="13">
        <f>計算!M698</f>
        <v/>
      </c>
      <c r="D234" s="13">
        <f>計算!M699</f>
        <v/>
      </c>
      <c r="E234" s="13">
        <f>計算!AC698</f>
        <v/>
      </c>
      <c r="F234" s="13">
        <f>計算!AF698</f>
        <v/>
      </c>
      <c r="G234" s="13">
        <f>E234-F234</f>
        <v/>
      </c>
      <c r="H234" s="13">
        <f>計算!AC699</f>
        <v/>
      </c>
    </row>
    <row r="235">
      <c r="A235" s="13" t="n">
        <v>3320000</v>
      </c>
      <c r="B235" s="13">
        <f>計算!K700</f>
        <v/>
      </c>
      <c r="C235" s="13">
        <f>計算!M700</f>
        <v/>
      </c>
      <c r="D235" s="13">
        <f>計算!M701</f>
        <v/>
      </c>
      <c r="E235" s="13">
        <f>計算!AC700</f>
        <v/>
      </c>
      <c r="F235" s="13">
        <f>計算!AF700</f>
        <v/>
      </c>
      <c r="G235" s="13">
        <f>E235-F235</f>
        <v/>
      </c>
      <c r="H235" s="13">
        <f>計算!AC701</f>
        <v/>
      </c>
    </row>
    <row r="236">
      <c r="A236" s="13" t="n">
        <v>3330000</v>
      </c>
      <c r="B236" s="13">
        <f>計算!K702</f>
        <v/>
      </c>
      <c r="C236" s="13">
        <f>計算!M702</f>
        <v/>
      </c>
      <c r="D236" s="13">
        <f>計算!M703</f>
        <v/>
      </c>
      <c r="E236" s="13">
        <f>計算!AC702</f>
        <v/>
      </c>
      <c r="F236" s="13">
        <f>計算!AF702</f>
        <v/>
      </c>
      <c r="G236" s="13">
        <f>E236-F236</f>
        <v/>
      </c>
      <c r="H236" s="13">
        <f>計算!AC703</f>
        <v/>
      </c>
    </row>
    <row r="237">
      <c r="A237" s="13" t="n">
        <v>3340000</v>
      </c>
      <c r="B237" s="13">
        <f>計算!K704</f>
        <v/>
      </c>
      <c r="C237" s="13">
        <f>計算!M704</f>
        <v/>
      </c>
      <c r="D237" s="13">
        <f>計算!M705</f>
        <v/>
      </c>
      <c r="E237" s="13">
        <f>計算!AC704</f>
        <v/>
      </c>
      <c r="F237" s="13">
        <f>計算!AF704</f>
        <v/>
      </c>
      <c r="G237" s="13">
        <f>E237-F237</f>
        <v/>
      </c>
      <c r="H237" s="13">
        <f>計算!AC705</f>
        <v/>
      </c>
    </row>
    <row r="238">
      <c r="A238" s="13" t="n">
        <v>3350000</v>
      </c>
      <c r="B238" s="13">
        <f>計算!K706</f>
        <v/>
      </c>
      <c r="C238" s="13">
        <f>計算!M706</f>
        <v/>
      </c>
      <c r="D238" s="13">
        <f>計算!M707</f>
        <v/>
      </c>
      <c r="E238" s="13">
        <f>計算!AC706</f>
        <v/>
      </c>
      <c r="F238" s="13">
        <f>計算!AF706</f>
        <v/>
      </c>
      <c r="G238" s="13">
        <f>E238-F238</f>
        <v/>
      </c>
      <c r="H238" s="13">
        <f>計算!AC707</f>
        <v/>
      </c>
    </row>
    <row r="239">
      <c r="A239" s="13" t="n">
        <v>3360000</v>
      </c>
      <c r="B239" s="13">
        <f>計算!K708</f>
        <v/>
      </c>
      <c r="C239" s="13">
        <f>計算!M708</f>
        <v/>
      </c>
      <c r="D239" s="13">
        <f>計算!M709</f>
        <v/>
      </c>
      <c r="E239" s="13">
        <f>計算!AC708</f>
        <v/>
      </c>
      <c r="F239" s="13">
        <f>計算!AF708</f>
        <v/>
      </c>
      <c r="G239" s="13">
        <f>E239-F239</f>
        <v/>
      </c>
      <c r="H239" s="13">
        <f>計算!AC709</f>
        <v/>
      </c>
    </row>
    <row r="240">
      <c r="A240" s="13" t="n">
        <v>3370000</v>
      </c>
      <c r="B240" s="13">
        <f>計算!K710</f>
        <v/>
      </c>
      <c r="C240" s="13">
        <f>計算!M710</f>
        <v/>
      </c>
      <c r="D240" s="13">
        <f>計算!M711</f>
        <v/>
      </c>
      <c r="E240" s="13">
        <f>計算!AC710</f>
        <v/>
      </c>
      <c r="F240" s="13">
        <f>計算!AF710</f>
        <v/>
      </c>
      <c r="G240" s="13">
        <f>E240-F240</f>
        <v/>
      </c>
      <c r="H240" s="13">
        <f>計算!AC711</f>
        <v/>
      </c>
    </row>
    <row r="241">
      <c r="A241" s="13" t="n">
        <v>3380000</v>
      </c>
      <c r="B241" s="13">
        <f>計算!K712</f>
        <v/>
      </c>
      <c r="C241" s="13">
        <f>計算!M712</f>
        <v/>
      </c>
      <c r="D241" s="13">
        <f>計算!M713</f>
        <v/>
      </c>
      <c r="E241" s="13">
        <f>計算!AC712</f>
        <v/>
      </c>
      <c r="F241" s="13">
        <f>計算!AF712</f>
        <v/>
      </c>
      <c r="G241" s="13">
        <f>E241-F241</f>
        <v/>
      </c>
      <c r="H241" s="13">
        <f>計算!AC713</f>
        <v/>
      </c>
    </row>
    <row r="242">
      <c r="A242" s="13" t="n">
        <v>3390000</v>
      </c>
      <c r="B242" s="13">
        <f>計算!K714</f>
        <v/>
      </c>
      <c r="C242" s="13">
        <f>計算!M714</f>
        <v/>
      </c>
      <c r="D242" s="13">
        <f>計算!M715</f>
        <v/>
      </c>
      <c r="E242" s="13">
        <f>計算!AC714</f>
        <v/>
      </c>
      <c r="F242" s="13">
        <f>計算!AF714</f>
        <v/>
      </c>
      <c r="G242" s="13">
        <f>E242-F242</f>
        <v/>
      </c>
      <c r="H242" s="13">
        <f>計算!AC715</f>
        <v/>
      </c>
    </row>
    <row r="243">
      <c r="A243" s="13" t="n">
        <v>3400000</v>
      </c>
      <c r="B243" s="13">
        <f>計算!K716</f>
        <v/>
      </c>
      <c r="C243" s="13">
        <f>計算!M716</f>
        <v/>
      </c>
      <c r="D243" s="13">
        <f>計算!M717</f>
        <v/>
      </c>
      <c r="E243" s="13">
        <f>計算!AC716</f>
        <v/>
      </c>
      <c r="F243" s="13">
        <f>計算!AF716</f>
        <v/>
      </c>
      <c r="G243" s="13">
        <f>E243-F243</f>
        <v/>
      </c>
      <c r="H243" s="13">
        <f>計算!AC717</f>
        <v/>
      </c>
    </row>
    <row r="244">
      <c r="A244" s="13" t="n">
        <v>3410000</v>
      </c>
      <c r="B244" s="13">
        <f>計算!K718</f>
        <v/>
      </c>
      <c r="C244" s="13">
        <f>計算!M718</f>
        <v/>
      </c>
      <c r="D244" s="13">
        <f>計算!M719</f>
        <v/>
      </c>
      <c r="E244" s="13">
        <f>計算!AC718</f>
        <v/>
      </c>
      <c r="F244" s="13">
        <f>計算!AF718</f>
        <v/>
      </c>
      <c r="G244" s="13">
        <f>E244-F244</f>
        <v/>
      </c>
      <c r="H244" s="13">
        <f>計算!AC719</f>
        <v/>
      </c>
    </row>
    <row r="245">
      <c r="A245" s="13" t="n">
        <v>3420000</v>
      </c>
      <c r="B245" s="13">
        <f>計算!K720</f>
        <v/>
      </c>
      <c r="C245" s="13">
        <f>計算!M720</f>
        <v/>
      </c>
      <c r="D245" s="13">
        <f>計算!M721</f>
        <v/>
      </c>
      <c r="E245" s="13">
        <f>計算!AC720</f>
        <v/>
      </c>
      <c r="F245" s="13">
        <f>計算!AF720</f>
        <v/>
      </c>
      <c r="G245" s="13">
        <f>E245-F245</f>
        <v/>
      </c>
      <c r="H245" s="13">
        <f>計算!AC721</f>
        <v/>
      </c>
    </row>
    <row r="246">
      <c r="A246" s="13" t="n">
        <v>3430000</v>
      </c>
      <c r="B246" s="13">
        <f>計算!K722</f>
        <v/>
      </c>
      <c r="C246" s="13">
        <f>計算!M722</f>
        <v/>
      </c>
      <c r="D246" s="13">
        <f>計算!M723</f>
        <v/>
      </c>
      <c r="E246" s="13">
        <f>計算!AC722</f>
        <v/>
      </c>
      <c r="F246" s="13">
        <f>計算!AF722</f>
        <v/>
      </c>
      <c r="G246" s="13">
        <f>E246-F246</f>
        <v/>
      </c>
      <c r="H246" s="13">
        <f>計算!AC723</f>
        <v/>
      </c>
    </row>
    <row r="247">
      <c r="A247" s="13" t="n">
        <v>3440000</v>
      </c>
      <c r="B247" s="13">
        <f>計算!K724</f>
        <v/>
      </c>
      <c r="C247" s="13">
        <f>計算!M724</f>
        <v/>
      </c>
      <c r="D247" s="13">
        <f>計算!M725</f>
        <v/>
      </c>
      <c r="E247" s="13">
        <f>計算!AC724</f>
        <v/>
      </c>
      <c r="F247" s="13">
        <f>計算!AF724</f>
        <v/>
      </c>
      <c r="G247" s="13">
        <f>E247-F247</f>
        <v/>
      </c>
      <c r="H247" s="13">
        <f>計算!AC725</f>
        <v/>
      </c>
    </row>
    <row r="248">
      <c r="A248" s="13" t="n">
        <v>3450000</v>
      </c>
      <c r="B248" s="13">
        <f>計算!K726</f>
        <v/>
      </c>
      <c r="C248" s="13">
        <f>計算!M726</f>
        <v/>
      </c>
      <c r="D248" s="13">
        <f>計算!M727</f>
        <v/>
      </c>
      <c r="E248" s="13">
        <f>計算!AC726</f>
        <v/>
      </c>
      <c r="F248" s="13">
        <f>計算!AF726</f>
        <v/>
      </c>
      <c r="G248" s="13">
        <f>E248-F248</f>
        <v/>
      </c>
      <c r="H248" s="13">
        <f>計算!AC727</f>
        <v/>
      </c>
    </row>
    <row r="249">
      <c r="A249" s="13" t="n">
        <v>3460000</v>
      </c>
      <c r="B249" s="13">
        <f>計算!K728</f>
        <v/>
      </c>
      <c r="C249" s="13">
        <f>計算!M728</f>
        <v/>
      </c>
      <c r="D249" s="13">
        <f>計算!M729</f>
        <v/>
      </c>
      <c r="E249" s="13">
        <f>計算!AC728</f>
        <v/>
      </c>
      <c r="F249" s="13">
        <f>計算!AF728</f>
        <v/>
      </c>
      <c r="G249" s="13">
        <f>E249-F249</f>
        <v/>
      </c>
      <c r="H249" s="13">
        <f>計算!AC729</f>
        <v/>
      </c>
    </row>
    <row r="250">
      <c r="A250" s="13" t="n">
        <v>3470000</v>
      </c>
      <c r="B250" s="13">
        <f>計算!K730</f>
        <v/>
      </c>
      <c r="C250" s="13">
        <f>計算!M730</f>
        <v/>
      </c>
      <c r="D250" s="13">
        <f>計算!M731</f>
        <v/>
      </c>
      <c r="E250" s="13">
        <f>計算!AC730</f>
        <v/>
      </c>
      <c r="F250" s="13">
        <f>計算!AF730</f>
        <v/>
      </c>
      <c r="G250" s="13">
        <f>E250-F250</f>
        <v/>
      </c>
      <c r="H250" s="13">
        <f>計算!AC731</f>
        <v/>
      </c>
    </row>
    <row r="251">
      <c r="A251" s="13" t="n">
        <v>3480000</v>
      </c>
      <c r="B251" s="13">
        <f>計算!K732</f>
        <v/>
      </c>
      <c r="C251" s="13">
        <f>計算!M732</f>
        <v/>
      </c>
      <c r="D251" s="13">
        <f>計算!M733</f>
        <v/>
      </c>
      <c r="E251" s="13">
        <f>計算!AC732</f>
        <v/>
      </c>
      <c r="F251" s="13">
        <f>計算!AF732</f>
        <v/>
      </c>
      <c r="G251" s="13">
        <f>E251-F251</f>
        <v/>
      </c>
      <c r="H251" s="13">
        <f>計算!AC733</f>
        <v/>
      </c>
    </row>
    <row r="252">
      <c r="A252" s="13" t="n">
        <v>3490000</v>
      </c>
      <c r="B252" s="13">
        <f>計算!K734</f>
        <v/>
      </c>
      <c r="C252" s="13">
        <f>計算!M734</f>
        <v/>
      </c>
      <c r="D252" s="13">
        <f>計算!M735</f>
        <v/>
      </c>
      <c r="E252" s="13">
        <f>計算!AC734</f>
        <v/>
      </c>
      <c r="F252" s="13">
        <f>計算!AF734</f>
        <v/>
      </c>
      <c r="G252" s="13">
        <f>E252-F252</f>
        <v/>
      </c>
      <c r="H252" s="13">
        <f>計算!AC735</f>
        <v/>
      </c>
    </row>
    <row r="253">
      <c r="A253" s="13" t="n">
        <v>3500000</v>
      </c>
      <c r="B253" s="13">
        <f>計算!K736</f>
        <v/>
      </c>
      <c r="C253" s="13">
        <f>計算!M736</f>
        <v/>
      </c>
      <c r="D253" s="13">
        <f>計算!M737</f>
        <v/>
      </c>
      <c r="E253" s="13">
        <f>計算!AC736</f>
        <v/>
      </c>
      <c r="F253" s="13">
        <f>計算!AF736</f>
        <v/>
      </c>
      <c r="G253" s="13">
        <f>E253-F253</f>
        <v/>
      </c>
      <c r="H253" s="13">
        <f>計算!AC737</f>
        <v/>
      </c>
    </row>
    <row r="254">
      <c r="A254" s="13" t="n">
        <v>3510000</v>
      </c>
      <c r="B254" s="13">
        <f>計算!K738</f>
        <v/>
      </c>
      <c r="C254" s="13">
        <f>計算!M738</f>
        <v/>
      </c>
      <c r="D254" s="13">
        <f>計算!M739</f>
        <v/>
      </c>
      <c r="E254" s="13">
        <f>計算!AC738</f>
        <v/>
      </c>
      <c r="F254" s="13">
        <f>計算!AF738</f>
        <v/>
      </c>
      <c r="G254" s="13">
        <f>E254-F254</f>
        <v/>
      </c>
      <c r="H254" s="13">
        <f>計算!AC739</f>
        <v/>
      </c>
    </row>
    <row r="255">
      <c r="A255" s="13" t="n">
        <v>3520000</v>
      </c>
      <c r="B255" s="13">
        <f>計算!K740</f>
        <v/>
      </c>
      <c r="C255" s="13">
        <f>計算!M740</f>
        <v/>
      </c>
      <c r="D255" s="13">
        <f>計算!M741</f>
        <v/>
      </c>
      <c r="E255" s="13">
        <f>計算!AC740</f>
        <v/>
      </c>
      <c r="F255" s="13">
        <f>計算!AF740</f>
        <v/>
      </c>
      <c r="G255" s="13">
        <f>E255-F255</f>
        <v/>
      </c>
      <c r="H255" s="13">
        <f>計算!AC741</f>
        <v/>
      </c>
    </row>
    <row r="256">
      <c r="A256" s="13" t="n">
        <v>3530000</v>
      </c>
      <c r="B256" s="13">
        <f>計算!K742</f>
        <v/>
      </c>
      <c r="C256" s="13">
        <f>計算!M742</f>
        <v/>
      </c>
      <c r="D256" s="13">
        <f>計算!M743</f>
        <v/>
      </c>
      <c r="E256" s="13">
        <f>計算!AC742</f>
        <v/>
      </c>
      <c r="F256" s="13">
        <f>計算!AF742</f>
        <v/>
      </c>
      <c r="G256" s="13">
        <f>E256-F256</f>
        <v/>
      </c>
      <c r="H256" s="13">
        <f>計算!AC743</f>
        <v/>
      </c>
    </row>
    <row r="257">
      <c r="A257" s="13" t="n">
        <v>3540000</v>
      </c>
      <c r="B257" s="13">
        <f>計算!K744</f>
        <v/>
      </c>
      <c r="C257" s="13">
        <f>計算!M744</f>
        <v/>
      </c>
      <c r="D257" s="13">
        <f>計算!M745</f>
        <v/>
      </c>
      <c r="E257" s="13">
        <f>計算!AC744</f>
        <v/>
      </c>
      <c r="F257" s="13">
        <f>計算!AF744</f>
        <v/>
      </c>
      <c r="G257" s="13">
        <f>E257-F257</f>
        <v/>
      </c>
      <c r="H257" s="13">
        <f>計算!AC745</f>
        <v/>
      </c>
    </row>
    <row r="258">
      <c r="A258" s="13" t="n">
        <v>3550000</v>
      </c>
      <c r="B258" s="13">
        <f>計算!K746</f>
        <v/>
      </c>
      <c r="C258" s="13">
        <f>計算!M746</f>
        <v/>
      </c>
      <c r="D258" s="13">
        <f>計算!M747</f>
        <v/>
      </c>
      <c r="E258" s="13">
        <f>計算!AC746</f>
        <v/>
      </c>
      <c r="F258" s="13">
        <f>計算!AF746</f>
        <v/>
      </c>
      <c r="G258" s="13">
        <f>E258-F258</f>
        <v/>
      </c>
      <c r="H258" s="13">
        <f>計算!AC747</f>
        <v/>
      </c>
    </row>
    <row r="259">
      <c r="A259" s="13" t="n">
        <v>3560000</v>
      </c>
      <c r="B259" s="13">
        <f>計算!K748</f>
        <v/>
      </c>
      <c r="C259" s="13">
        <f>計算!M748</f>
        <v/>
      </c>
      <c r="D259" s="13">
        <f>計算!M749</f>
        <v/>
      </c>
      <c r="E259" s="13">
        <f>計算!AC748</f>
        <v/>
      </c>
      <c r="F259" s="13">
        <f>計算!AF748</f>
        <v/>
      </c>
      <c r="G259" s="13">
        <f>E259-F259</f>
        <v/>
      </c>
      <c r="H259" s="13">
        <f>計算!AC749</f>
        <v/>
      </c>
    </row>
    <row r="260">
      <c r="A260" s="13" t="n">
        <v>3570000</v>
      </c>
      <c r="B260" s="13">
        <f>計算!K750</f>
        <v/>
      </c>
      <c r="C260" s="13">
        <f>計算!M750</f>
        <v/>
      </c>
      <c r="D260" s="13">
        <f>計算!M751</f>
        <v/>
      </c>
      <c r="E260" s="13">
        <f>計算!AC750</f>
        <v/>
      </c>
      <c r="F260" s="13">
        <f>計算!AF750</f>
        <v/>
      </c>
      <c r="G260" s="13">
        <f>E260-F260</f>
        <v/>
      </c>
      <c r="H260" s="13">
        <f>計算!AC751</f>
        <v/>
      </c>
    </row>
    <row r="261">
      <c r="A261" s="13" t="n">
        <v>3580000</v>
      </c>
      <c r="B261" s="13">
        <f>計算!K752</f>
        <v/>
      </c>
      <c r="C261" s="13">
        <f>計算!M752</f>
        <v/>
      </c>
      <c r="D261" s="13">
        <f>計算!M753</f>
        <v/>
      </c>
      <c r="E261" s="13">
        <f>計算!AC752</f>
        <v/>
      </c>
      <c r="F261" s="13">
        <f>計算!AF752</f>
        <v/>
      </c>
      <c r="G261" s="13">
        <f>E261-F261</f>
        <v/>
      </c>
      <c r="H261" s="13">
        <f>計算!AC753</f>
        <v/>
      </c>
    </row>
    <row r="262">
      <c r="A262" s="13" t="n">
        <v>3590000</v>
      </c>
      <c r="B262" s="13">
        <f>計算!K754</f>
        <v/>
      </c>
      <c r="C262" s="13">
        <f>計算!M754</f>
        <v/>
      </c>
      <c r="D262" s="13">
        <f>計算!M755</f>
        <v/>
      </c>
      <c r="E262" s="13">
        <f>計算!AC754</f>
        <v/>
      </c>
      <c r="F262" s="13">
        <f>計算!AF754</f>
        <v/>
      </c>
      <c r="G262" s="13">
        <f>E262-F262</f>
        <v/>
      </c>
      <c r="H262" s="13">
        <f>計算!AC755</f>
        <v/>
      </c>
    </row>
    <row r="263">
      <c r="A263" s="13" t="n">
        <v>3600000</v>
      </c>
      <c r="B263" s="13">
        <f>計算!K756</f>
        <v/>
      </c>
      <c r="C263" s="13">
        <f>計算!M756</f>
        <v/>
      </c>
      <c r="D263" s="13">
        <f>計算!M757</f>
        <v/>
      </c>
      <c r="E263" s="13">
        <f>計算!AC756</f>
        <v/>
      </c>
      <c r="F263" s="13">
        <f>計算!AF756</f>
        <v/>
      </c>
      <c r="G263" s="13">
        <f>E263-F263</f>
        <v/>
      </c>
      <c r="H263" s="13">
        <f>計算!AC757</f>
        <v/>
      </c>
    </row>
    <row r="264">
      <c r="A264" s="13" t="n">
        <v>3610000</v>
      </c>
      <c r="B264" s="13">
        <f>計算!K758</f>
        <v/>
      </c>
      <c r="C264" s="13">
        <f>計算!M758</f>
        <v/>
      </c>
      <c r="D264" s="13">
        <f>計算!M759</f>
        <v/>
      </c>
      <c r="E264" s="13">
        <f>計算!AC758</f>
        <v/>
      </c>
      <c r="F264" s="13">
        <f>計算!AF758</f>
        <v/>
      </c>
      <c r="G264" s="13">
        <f>E264-F264</f>
        <v/>
      </c>
      <c r="H264" s="13">
        <f>計算!AC759</f>
        <v/>
      </c>
    </row>
    <row r="265">
      <c r="A265" s="13" t="n">
        <v>3620000</v>
      </c>
      <c r="B265" s="13">
        <f>計算!K760</f>
        <v/>
      </c>
      <c r="C265" s="13">
        <f>計算!M760</f>
        <v/>
      </c>
      <c r="D265" s="13">
        <f>計算!M761</f>
        <v/>
      </c>
      <c r="E265" s="13">
        <f>計算!AC760</f>
        <v/>
      </c>
      <c r="F265" s="13">
        <f>計算!AF760</f>
        <v/>
      </c>
      <c r="G265" s="13">
        <f>E265-F265</f>
        <v/>
      </c>
      <c r="H265" s="13">
        <f>計算!AC761</f>
        <v/>
      </c>
    </row>
    <row r="266">
      <c r="A266" s="13" t="n">
        <v>3630000</v>
      </c>
      <c r="B266" s="13">
        <f>計算!K762</f>
        <v/>
      </c>
      <c r="C266" s="13">
        <f>計算!M762</f>
        <v/>
      </c>
      <c r="D266" s="13">
        <f>計算!M763</f>
        <v/>
      </c>
      <c r="E266" s="13">
        <f>計算!AC762</f>
        <v/>
      </c>
      <c r="F266" s="13">
        <f>計算!AF762</f>
        <v/>
      </c>
      <c r="G266" s="13">
        <f>E266-F266</f>
        <v/>
      </c>
      <c r="H266" s="13">
        <f>計算!AC763</f>
        <v/>
      </c>
    </row>
    <row r="267">
      <c r="A267" s="13" t="n">
        <v>3640000</v>
      </c>
      <c r="B267" s="13">
        <f>計算!K764</f>
        <v/>
      </c>
      <c r="C267" s="13">
        <f>計算!M764</f>
        <v/>
      </c>
      <c r="D267" s="13">
        <f>計算!M765</f>
        <v/>
      </c>
      <c r="E267" s="13">
        <f>計算!AC764</f>
        <v/>
      </c>
      <c r="F267" s="13">
        <f>計算!AF764</f>
        <v/>
      </c>
      <c r="G267" s="13">
        <f>E267-F267</f>
        <v/>
      </c>
      <c r="H267" s="13">
        <f>計算!AC765</f>
        <v/>
      </c>
    </row>
    <row r="268">
      <c r="A268" s="13" t="n">
        <v>3650000</v>
      </c>
      <c r="B268" s="13">
        <f>計算!K766</f>
        <v/>
      </c>
      <c r="C268" s="13">
        <f>計算!M766</f>
        <v/>
      </c>
      <c r="D268" s="13">
        <f>計算!M767</f>
        <v/>
      </c>
      <c r="E268" s="13">
        <f>計算!AC766</f>
        <v/>
      </c>
      <c r="F268" s="13">
        <f>計算!AF766</f>
        <v/>
      </c>
      <c r="G268" s="13">
        <f>E268-F268</f>
        <v/>
      </c>
      <c r="H268" s="13">
        <f>計算!AC767</f>
        <v/>
      </c>
    </row>
    <row r="269">
      <c r="A269" s="13" t="n">
        <v>3660000</v>
      </c>
      <c r="B269" s="13">
        <f>計算!K768</f>
        <v/>
      </c>
      <c r="C269" s="13">
        <f>計算!M768</f>
        <v/>
      </c>
      <c r="D269" s="13">
        <f>計算!M769</f>
        <v/>
      </c>
      <c r="E269" s="13">
        <f>計算!AC768</f>
        <v/>
      </c>
      <c r="F269" s="13">
        <f>計算!AF768</f>
        <v/>
      </c>
      <c r="G269" s="13">
        <f>E269-F269</f>
        <v/>
      </c>
      <c r="H269" s="13">
        <f>計算!AC769</f>
        <v/>
      </c>
    </row>
    <row r="270">
      <c r="A270" s="13" t="n">
        <v>3670000</v>
      </c>
      <c r="B270" s="13">
        <f>計算!K770</f>
        <v/>
      </c>
      <c r="C270" s="13">
        <f>計算!M770</f>
        <v/>
      </c>
      <c r="D270" s="13">
        <f>計算!M771</f>
        <v/>
      </c>
      <c r="E270" s="13">
        <f>計算!AC770</f>
        <v/>
      </c>
      <c r="F270" s="13">
        <f>計算!AF770</f>
        <v/>
      </c>
      <c r="G270" s="13">
        <f>E270-F270</f>
        <v/>
      </c>
      <c r="H270" s="13">
        <f>計算!AC771</f>
        <v/>
      </c>
    </row>
    <row r="271">
      <c r="A271" s="13" t="n">
        <v>3680000</v>
      </c>
      <c r="B271" s="13">
        <f>計算!K772</f>
        <v/>
      </c>
      <c r="C271" s="13">
        <f>計算!M772</f>
        <v/>
      </c>
      <c r="D271" s="13">
        <f>計算!M773</f>
        <v/>
      </c>
      <c r="E271" s="13">
        <f>計算!AC772</f>
        <v/>
      </c>
      <c r="F271" s="13">
        <f>計算!AF772</f>
        <v/>
      </c>
      <c r="G271" s="13">
        <f>E271-F271</f>
        <v/>
      </c>
      <c r="H271" s="13">
        <f>計算!AC773</f>
        <v/>
      </c>
    </row>
    <row r="272">
      <c r="A272" s="13" t="n">
        <v>3690000</v>
      </c>
      <c r="B272" s="13">
        <f>計算!K774</f>
        <v/>
      </c>
      <c r="C272" s="13">
        <f>計算!M774</f>
        <v/>
      </c>
      <c r="D272" s="13">
        <f>計算!M775</f>
        <v/>
      </c>
      <c r="E272" s="13">
        <f>計算!AC774</f>
        <v/>
      </c>
      <c r="F272" s="13">
        <f>計算!AF774</f>
        <v/>
      </c>
      <c r="G272" s="13">
        <f>E272-F272</f>
        <v/>
      </c>
      <c r="H272" s="13">
        <f>計算!AC775</f>
        <v/>
      </c>
    </row>
    <row r="273">
      <c r="A273" s="13" t="n">
        <v>3700000</v>
      </c>
      <c r="B273" s="13">
        <f>計算!K776</f>
        <v/>
      </c>
      <c r="C273" s="13">
        <f>計算!M776</f>
        <v/>
      </c>
      <c r="D273" s="13">
        <f>計算!M777</f>
        <v/>
      </c>
      <c r="E273" s="13">
        <f>計算!AC776</f>
        <v/>
      </c>
      <c r="F273" s="13">
        <f>計算!AF776</f>
        <v/>
      </c>
      <c r="G273" s="13">
        <f>E273-F273</f>
        <v/>
      </c>
      <c r="H273" s="13">
        <f>計算!AC777</f>
        <v/>
      </c>
    </row>
    <row r="274">
      <c r="A274" s="13" t="n">
        <v>3710000</v>
      </c>
      <c r="B274" s="13">
        <f>計算!K778</f>
        <v/>
      </c>
      <c r="C274" s="13">
        <f>計算!M778</f>
        <v/>
      </c>
      <c r="D274" s="13">
        <f>計算!M779</f>
        <v/>
      </c>
      <c r="E274" s="13">
        <f>計算!AC778</f>
        <v/>
      </c>
      <c r="F274" s="13">
        <f>計算!AF778</f>
        <v/>
      </c>
      <c r="G274" s="13">
        <f>E274-F274</f>
        <v/>
      </c>
      <c r="H274" s="13">
        <f>計算!AC779</f>
        <v/>
      </c>
    </row>
    <row r="275">
      <c r="A275" s="13" t="n">
        <v>3720000</v>
      </c>
      <c r="B275" s="13">
        <f>計算!K780</f>
        <v/>
      </c>
      <c r="C275" s="13">
        <f>計算!M780</f>
        <v/>
      </c>
      <c r="D275" s="13">
        <f>計算!M781</f>
        <v/>
      </c>
      <c r="E275" s="13">
        <f>計算!AC780</f>
        <v/>
      </c>
      <c r="F275" s="13">
        <f>計算!AF780</f>
        <v/>
      </c>
      <c r="G275" s="13">
        <f>E275-F275</f>
        <v/>
      </c>
      <c r="H275" s="13">
        <f>計算!AC781</f>
        <v/>
      </c>
    </row>
    <row r="276">
      <c r="A276" s="13" t="n">
        <v>3730000</v>
      </c>
      <c r="B276" s="13">
        <f>計算!K782</f>
        <v/>
      </c>
      <c r="C276" s="13">
        <f>計算!M782</f>
        <v/>
      </c>
      <c r="D276" s="13">
        <f>計算!M783</f>
        <v/>
      </c>
      <c r="E276" s="13">
        <f>計算!AC782</f>
        <v/>
      </c>
      <c r="F276" s="13">
        <f>計算!AF782</f>
        <v/>
      </c>
      <c r="G276" s="13">
        <f>E276-F276</f>
        <v/>
      </c>
      <c r="H276" s="13">
        <f>計算!AC783</f>
        <v/>
      </c>
    </row>
    <row r="277">
      <c r="A277" s="13" t="n">
        <v>3740000</v>
      </c>
      <c r="B277" s="13">
        <f>計算!K784</f>
        <v/>
      </c>
      <c r="C277" s="13">
        <f>計算!M784</f>
        <v/>
      </c>
      <c r="D277" s="13">
        <f>計算!M785</f>
        <v/>
      </c>
      <c r="E277" s="13">
        <f>計算!AC784</f>
        <v/>
      </c>
      <c r="F277" s="13">
        <f>計算!AF784</f>
        <v/>
      </c>
      <c r="G277" s="13">
        <f>E277-F277</f>
        <v/>
      </c>
      <c r="H277" s="13">
        <f>計算!AC785</f>
        <v/>
      </c>
    </row>
    <row r="278">
      <c r="A278" s="13" t="n">
        <v>3750000</v>
      </c>
      <c r="B278" s="13">
        <f>計算!K786</f>
        <v/>
      </c>
      <c r="C278" s="13">
        <f>計算!M786</f>
        <v/>
      </c>
      <c r="D278" s="13">
        <f>計算!M787</f>
        <v/>
      </c>
      <c r="E278" s="13">
        <f>計算!AC786</f>
        <v/>
      </c>
      <c r="F278" s="13">
        <f>計算!AF786</f>
        <v/>
      </c>
      <c r="G278" s="13">
        <f>E278-F278</f>
        <v/>
      </c>
      <c r="H278" s="13">
        <f>計算!AC787</f>
        <v/>
      </c>
    </row>
    <row r="279">
      <c r="A279" s="13" t="n">
        <v>3760000</v>
      </c>
      <c r="B279" s="13">
        <f>計算!K788</f>
        <v/>
      </c>
      <c r="C279" s="13">
        <f>計算!M788</f>
        <v/>
      </c>
      <c r="D279" s="13">
        <f>計算!M789</f>
        <v/>
      </c>
      <c r="E279" s="13">
        <f>計算!AC788</f>
        <v/>
      </c>
      <c r="F279" s="13">
        <f>計算!AF788</f>
        <v/>
      </c>
      <c r="G279" s="13">
        <f>E279-F279</f>
        <v/>
      </c>
      <c r="H279" s="13">
        <f>計算!AC789</f>
        <v/>
      </c>
    </row>
    <row r="280">
      <c r="A280" s="13" t="n">
        <v>3770000</v>
      </c>
      <c r="B280" s="13">
        <f>計算!K790</f>
        <v/>
      </c>
      <c r="C280" s="13">
        <f>計算!M790</f>
        <v/>
      </c>
      <c r="D280" s="13">
        <f>計算!M791</f>
        <v/>
      </c>
      <c r="E280" s="13">
        <f>計算!AC790</f>
        <v/>
      </c>
      <c r="F280" s="13">
        <f>計算!AF790</f>
        <v/>
      </c>
      <c r="G280" s="13">
        <f>E280-F280</f>
        <v/>
      </c>
      <c r="H280" s="13">
        <f>計算!AC791</f>
        <v/>
      </c>
    </row>
    <row r="281">
      <c r="A281" s="13" t="n">
        <v>3780000</v>
      </c>
      <c r="B281" s="13">
        <f>計算!K792</f>
        <v/>
      </c>
      <c r="C281" s="13">
        <f>計算!M792</f>
        <v/>
      </c>
      <c r="D281" s="13">
        <f>計算!M793</f>
        <v/>
      </c>
      <c r="E281" s="13">
        <f>計算!AC792</f>
        <v/>
      </c>
      <c r="F281" s="13">
        <f>計算!AF792</f>
        <v/>
      </c>
      <c r="G281" s="13">
        <f>E281-F281</f>
        <v/>
      </c>
      <c r="H281" s="13">
        <f>計算!AC793</f>
        <v/>
      </c>
    </row>
    <row r="282">
      <c r="A282" s="13" t="n">
        <v>3790000</v>
      </c>
      <c r="B282" s="13">
        <f>計算!K794</f>
        <v/>
      </c>
      <c r="C282" s="13">
        <f>計算!M794</f>
        <v/>
      </c>
      <c r="D282" s="13">
        <f>計算!M795</f>
        <v/>
      </c>
      <c r="E282" s="13">
        <f>計算!AC794</f>
        <v/>
      </c>
      <c r="F282" s="13">
        <f>計算!AF794</f>
        <v/>
      </c>
      <c r="G282" s="13">
        <f>E282-F282</f>
        <v/>
      </c>
      <c r="H282" s="13">
        <f>計算!AC795</f>
        <v/>
      </c>
    </row>
    <row r="283">
      <c r="A283" s="13" t="n">
        <v>3800000</v>
      </c>
      <c r="B283" s="13">
        <f>計算!K796</f>
        <v/>
      </c>
      <c r="C283" s="13">
        <f>計算!M796</f>
        <v/>
      </c>
      <c r="D283" s="13">
        <f>計算!M797</f>
        <v/>
      </c>
      <c r="E283" s="13">
        <f>計算!AC796</f>
        <v/>
      </c>
      <c r="F283" s="13">
        <f>計算!AF796</f>
        <v/>
      </c>
      <c r="G283" s="13">
        <f>E283-F283</f>
        <v/>
      </c>
      <c r="H283" s="13">
        <f>計算!AC797</f>
        <v/>
      </c>
    </row>
    <row r="284">
      <c r="A284" s="13" t="n">
        <v>3810000</v>
      </c>
      <c r="B284" s="13">
        <f>計算!K798</f>
        <v/>
      </c>
      <c r="C284" s="13">
        <f>計算!M798</f>
        <v/>
      </c>
      <c r="D284" s="13">
        <f>計算!M799</f>
        <v/>
      </c>
      <c r="E284" s="13">
        <f>計算!AC798</f>
        <v/>
      </c>
      <c r="F284" s="13">
        <f>計算!AF798</f>
        <v/>
      </c>
      <c r="G284" s="13">
        <f>E284-F284</f>
        <v/>
      </c>
      <c r="H284" s="13">
        <f>計算!AC799</f>
        <v/>
      </c>
    </row>
    <row r="285">
      <c r="A285" s="13" t="n">
        <v>3820000</v>
      </c>
      <c r="B285" s="13">
        <f>計算!K800</f>
        <v/>
      </c>
      <c r="C285" s="13">
        <f>計算!M800</f>
        <v/>
      </c>
      <c r="D285" s="13">
        <f>計算!M801</f>
        <v/>
      </c>
      <c r="E285" s="13">
        <f>計算!AC800</f>
        <v/>
      </c>
      <c r="F285" s="13">
        <f>計算!AF800</f>
        <v/>
      </c>
      <c r="G285" s="13">
        <f>E285-F285</f>
        <v/>
      </c>
      <c r="H285" s="13">
        <f>計算!AC801</f>
        <v/>
      </c>
    </row>
    <row r="286">
      <c r="A286" s="13" t="n">
        <v>3830000</v>
      </c>
      <c r="B286" s="13">
        <f>計算!K802</f>
        <v/>
      </c>
      <c r="C286" s="13">
        <f>計算!M802</f>
        <v/>
      </c>
      <c r="D286" s="13">
        <f>計算!M803</f>
        <v/>
      </c>
      <c r="E286" s="13">
        <f>計算!AC802</f>
        <v/>
      </c>
      <c r="F286" s="13">
        <f>計算!AF802</f>
        <v/>
      </c>
      <c r="G286" s="13">
        <f>E286-F286</f>
        <v/>
      </c>
      <c r="H286" s="13">
        <f>計算!AC803</f>
        <v/>
      </c>
    </row>
    <row r="287">
      <c r="A287" s="13" t="n">
        <v>3840000</v>
      </c>
      <c r="B287" s="13">
        <f>計算!K804</f>
        <v/>
      </c>
      <c r="C287" s="13">
        <f>計算!M804</f>
        <v/>
      </c>
      <c r="D287" s="13">
        <f>計算!M805</f>
        <v/>
      </c>
      <c r="E287" s="13">
        <f>計算!AC804</f>
        <v/>
      </c>
      <c r="F287" s="13">
        <f>計算!AF804</f>
        <v/>
      </c>
      <c r="G287" s="13">
        <f>E287-F287</f>
        <v/>
      </c>
      <c r="H287" s="13">
        <f>計算!AC805</f>
        <v/>
      </c>
    </row>
    <row r="288">
      <c r="A288" s="13" t="n">
        <v>3850000</v>
      </c>
      <c r="B288" s="13">
        <f>計算!K806</f>
        <v/>
      </c>
      <c r="C288" s="13">
        <f>計算!M806</f>
        <v/>
      </c>
      <c r="D288" s="13">
        <f>計算!M807</f>
        <v/>
      </c>
      <c r="E288" s="13">
        <f>計算!AC806</f>
        <v/>
      </c>
      <c r="F288" s="13">
        <f>計算!AF806</f>
        <v/>
      </c>
      <c r="G288" s="13">
        <f>E288-F288</f>
        <v/>
      </c>
      <c r="H288" s="13">
        <f>計算!AC807</f>
        <v/>
      </c>
    </row>
    <row r="289">
      <c r="A289" s="13" t="n">
        <v>3860000</v>
      </c>
      <c r="B289" s="13">
        <f>計算!K808</f>
        <v/>
      </c>
      <c r="C289" s="13">
        <f>計算!M808</f>
        <v/>
      </c>
      <c r="D289" s="13">
        <f>計算!M809</f>
        <v/>
      </c>
      <c r="E289" s="13">
        <f>計算!AC808</f>
        <v/>
      </c>
      <c r="F289" s="13">
        <f>計算!AF808</f>
        <v/>
      </c>
      <c r="G289" s="13">
        <f>E289-F289</f>
        <v/>
      </c>
      <c r="H289" s="13">
        <f>計算!AC809</f>
        <v/>
      </c>
    </row>
    <row r="290">
      <c r="A290" s="13" t="n">
        <v>3870000</v>
      </c>
      <c r="B290" s="13">
        <f>計算!K810</f>
        <v/>
      </c>
      <c r="C290" s="13">
        <f>計算!M810</f>
        <v/>
      </c>
      <c r="D290" s="13">
        <f>計算!M811</f>
        <v/>
      </c>
      <c r="E290" s="13">
        <f>計算!AC810</f>
        <v/>
      </c>
      <c r="F290" s="13">
        <f>計算!AF810</f>
        <v/>
      </c>
      <c r="G290" s="13">
        <f>E290-F290</f>
        <v/>
      </c>
      <c r="H290" s="13">
        <f>計算!AC811</f>
        <v/>
      </c>
    </row>
    <row r="291">
      <c r="A291" s="13" t="n">
        <v>3880000</v>
      </c>
      <c r="B291" s="13">
        <f>計算!K812</f>
        <v/>
      </c>
      <c r="C291" s="13">
        <f>計算!M812</f>
        <v/>
      </c>
      <c r="D291" s="13">
        <f>計算!M813</f>
        <v/>
      </c>
      <c r="E291" s="13">
        <f>計算!AC812</f>
        <v/>
      </c>
      <c r="F291" s="13">
        <f>計算!AF812</f>
        <v/>
      </c>
      <c r="G291" s="13">
        <f>E291-F291</f>
        <v/>
      </c>
      <c r="H291" s="13">
        <f>計算!AC813</f>
        <v/>
      </c>
    </row>
    <row r="292">
      <c r="A292" s="13" t="n">
        <v>3890000</v>
      </c>
      <c r="B292" s="13">
        <f>計算!K814</f>
        <v/>
      </c>
      <c r="C292" s="13">
        <f>計算!M814</f>
        <v/>
      </c>
      <c r="D292" s="13">
        <f>計算!M815</f>
        <v/>
      </c>
      <c r="E292" s="13">
        <f>計算!AC814</f>
        <v/>
      </c>
      <c r="F292" s="13">
        <f>計算!AF814</f>
        <v/>
      </c>
      <c r="G292" s="13">
        <f>E292-F292</f>
        <v/>
      </c>
      <c r="H292" s="13">
        <f>計算!AC815</f>
        <v/>
      </c>
    </row>
    <row r="293">
      <c r="A293" s="13" t="n">
        <v>3900000</v>
      </c>
      <c r="B293" s="13">
        <f>計算!K816</f>
        <v/>
      </c>
      <c r="C293" s="13">
        <f>計算!M816</f>
        <v/>
      </c>
      <c r="D293" s="13">
        <f>計算!M817</f>
        <v/>
      </c>
      <c r="E293" s="13">
        <f>計算!AC816</f>
        <v/>
      </c>
      <c r="F293" s="13">
        <f>計算!AF816</f>
        <v/>
      </c>
      <c r="G293" s="13">
        <f>E293-F293</f>
        <v/>
      </c>
      <c r="H293" s="13">
        <f>計算!AC817</f>
        <v/>
      </c>
    </row>
    <row r="294">
      <c r="A294" s="13" t="n">
        <v>3910000</v>
      </c>
      <c r="B294" s="13">
        <f>計算!K818</f>
        <v/>
      </c>
      <c r="C294" s="13">
        <f>計算!M818</f>
        <v/>
      </c>
      <c r="D294" s="13">
        <f>計算!M819</f>
        <v/>
      </c>
      <c r="E294" s="13">
        <f>計算!AC818</f>
        <v/>
      </c>
      <c r="F294" s="13">
        <f>計算!AF818</f>
        <v/>
      </c>
      <c r="G294" s="13">
        <f>E294-F294</f>
        <v/>
      </c>
      <c r="H294" s="13">
        <f>計算!AC819</f>
        <v/>
      </c>
    </row>
    <row r="295">
      <c r="A295" s="13" t="n">
        <v>3920000</v>
      </c>
      <c r="B295" s="13">
        <f>計算!K820</f>
        <v/>
      </c>
      <c r="C295" s="13">
        <f>計算!M820</f>
        <v/>
      </c>
      <c r="D295" s="13">
        <f>計算!M821</f>
        <v/>
      </c>
      <c r="E295" s="13">
        <f>計算!AC820</f>
        <v/>
      </c>
      <c r="F295" s="13">
        <f>計算!AF820</f>
        <v/>
      </c>
      <c r="G295" s="13">
        <f>E295-F295</f>
        <v/>
      </c>
      <c r="H295" s="13">
        <f>計算!AC821</f>
        <v/>
      </c>
    </row>
    <row r="296">
      <c r="A296" s="13" t="n">
        <v>3930000</v>
      </c>
      <c r="B296" s="13">
        <f>計算!K822</f>
        <v/>
      </c>
      <c r="C296" s="13">
        <f>計算!M822</f>
        <v/>
      </c>
      <c r="D296" s="13">
        <f>計算!M823</f>
        <v/>
      </c>
      <c r="E296" s="13">
        <f>計算!AC822</f>
        <v/>
      </c>
      <c r="F296" s="13">
        <f>計算!AF822</f>
        <v/>
      </c>
      <c r="G296" s="13">
        <f>E296-F296</f>
        <v/>
      </c>
      <c r="H296" s="13">
        <f>計算!AC823</f>
        <v/>
      </c>
    </row>
    <row r="297">
      <c r="A297" s="13" t="n">
        <v>3940000</v>
      </c>
      <c r="B297" s="13">
        <f>計算!K824</f>
        <v/>
      </c>
      <c r="C297" s="13">
        <f>計算!M824</f>
        <v/>
      </c>
      <c r="D297" s="13">
        <f>計算!M825</f>
        <v/>
      </c>
      <c r="E297" s="13">
        <f>計算!AC824</f>
        <v/>
      </c>
      <c r="F297" s="13">
        <f>計算!AF824</f>
        <v/>
      </c>
      <c r="G297" s="13">
        <f>E297-F297</f>
        <v/>
      </c>
      <c r="H297" s="13">
        <f>計算!AC825</f>
        <v/>
      </c>
    </row>
    <row r="298">
      <c r="A298" s="13" t="n">
        <v>3950000</v>
      </c>
      <c r="B298" s="13">
        <f>計算!K826</f>
        <v/>
      </c>
      <c r="C298" s="13">
        <f>計算!M826</f>
        <v/>
      </c>
      <c r="D298" s="13">
        <f>計算!M827</f>
        <v/>
      </c>
      <c r="E298" s="13">
        <f>計算!AC826</f>
        <v/>
      </c>
      <c r="F298" s="13">
        <f>計算!AF826</f>
        <v/>
      </c>
      <c r="G298" s="13">
        <f>E298-F298</f>
        <v/>
      </c>
      <c r="H298" s="13">
        <f>計算!AC827</f>
        <v/>
      </c>
    </row>
    <row r="299">
      <c r="A299" s="13" t="n">
        <v>3960000</v>
      </c>
      <c r="B299" s="13">
        <f>計算!K828</f>
        <v/>
      </c>
      <c r="C299" s="13">
        <f>計算!M828</f>
        <v/>
      </c>
      <c r="D299" s="13">
        <f>計算!M829</f>
        <v/>
      </c>
      <c r="E299" s="13">
        <f>計算!AC828</f>
        <v/>
      </c>
      <c r="F299" s="13">
        <f>計算!AF828</f>
        <v/>
      </c>
      <c r="G299" s="13">
        <f>E299-F299</f>
        <v/>
      </c>
      <c r="H299" s="13">
        <f>計算!AC829</f>
        <v/>
      </c>
    </row>
    <row r="300">
      <c r="A300" s="13" t="n">
        <v>3970000</v>
      </c>
      <c r="B300" s="13">
        <f>計算!K830</f>
        <v/>
      </c>
      <c r="C300" s="13">
        <f>計算!M830</f>
        <v/>
      </c>
      <c r="D300" s="13">
        <f>計算!M831</f>
        <v/>
      </c>
      <c r="E300" s="13">
        <f>計算!AC830</f>
        <v/>
      </c>
      <c r="F300" s="13">
        <f>計算!AF830</f>
        <v/>
      </c>
      <c r="G300" s="13">
        <f>E300-F300</f>
        <v/>
      </c>
      <c r="H300" s="13">
        <f>計算!AC831</f>
        <v/>
      </c>
    </row>
    <row r="301">
      <c r="A301" s="13" t="n">
        <v>3980000</v>
      </c>
      <c r="B301" s="13">
        <f>計算!K832</f>
        <v/>
      </c>
      <c r="C301" s="13">
        <f>計算!M832</f>
        <v/>
      </c>
      <c r="D301" s="13">
        <f>計算!M833</f>
        <v/>
      </c>
      <c r="E301" s="13">
        <f>計算!AC832</f>
        <v/>
      </c>
      <c r="F301" s="13">
        <f>計算!AF832</f>
        <v/>
      </c>
      <c r="G301" s="13">
        <f>E301-F301</f>
        <v/>
      </c>
      <c r="H301" s="13">
        <f>計算!AC833</f>
        <v/>
      </c>
    </row>
    <row r="302">
      <c r="A302" s="13" t="n">
        <v>3990000</v>
      </c>
      <c r="B302" s="13">
        <f>計算!K834</f>
        <v/>
      </c>
      <c r="C302" s="13">
        <f>計算!M834</f>
        <v/>
      </c>
      <c r="D302" s="13">
        <f>計算!M835</f>
        <v/>
      </c>
      <c r="E302" s="13">
        <f>計算!AC834</f>
        <v/>
      </c>
      <c r="F302" s="13">
        <f>計算!AF834</f>
        <v/>
      </c>
      <c r="G302" s="13">
        <f>E302-F302</f>
        <v/>
      </c>
      <c r="H302" s="13">
        <f>計算!AC835</f>
        <v/>
      </c>
    </row>
    <row r="303">
      <c r="A303" s="13" t="n">
        <v>4000000</v>
      </c>
      <c r="B303" s="13">
        <f>計算!K836</f>
        <v/>
      </c>
      <c r="C303" s="13">
        <f>計算!M836</f>
        <v/>
      </c>
      <c r="D303" s="13">
        <f>計算!M837</f>
        <v/>
      </c>
      <c r="E303" s="13">
        <f>計算!AC836</f>
        <v/>
      </c>
      <c r="F303" s="13">
        <f>計算!AF836</f>
        <v/>
      </c>
      <c r="G303" s="13">
        <f>E303-F303</f>
        <v/>
      </c>
      <c r="H303" s="13">
        <f>計算!AC837</f>
        <v/>
      </c>
    </row>
  </sheetData>
  <conditionalFormatting sqref="C3:C303">
    <cfRule type="expression" priority="1" dxfId="0">
      <formula>C3&lt;100000</formula>
    </cfRule>
  </conditionalFormatting>
  <conditionalFormatting sqref="E3:E303">
    <cfRule type="expression" priority="2" dxfId="2">
      <formula>E3=0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36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使い方</t>
        </is>
      </c>
    </row>
    <row r="3">
      <c r="A3" t="inlineStr">
        <is>
          <t>1_どちらが得か の黄色いセルを埋める。B3に給与の年収、B4に社会保険料（源泉徴収票の額）、B7に1年の医療費の合計、</t>
        </is>
      </c>
    </row>
    <row r="4">
      <c r="A4" t="inlineStr">
        <is>
          <t>B9にそのうちセルフメディケーション税制の対象の市販薬（レシートに印がある分）を入れる。</t>
        </is>
      </c>
    </row>
    <row r="5">
      <c r="A5" t="inlineStr">
        <is>
          <t>F17とG17に、医療費控除とセルフメディケーション税制のそれぞれで1年に減る所得税と住民税の合計が出る。</t>
        </is>
      </c>
    </row>
    <row r="6">
      <c r="A6" t="inlineStr">
        <is>
          <t>所得税は確定申告で戻り、住民税は翌年6月からの税額が減る。両方は使えず、申告したあとで選び直すこともできない。</t>
        </is>
      </c>
    </row>
    <row r="7">
      <c r="A7" t="inlineStr"/>
    </row>
    <row r="8">
      <c r="A8" t="inlineStr">
        <is>
          <t>計算のしかた: 控除なし、医療費控除、セルフメディケーション税制の3通りで所得税と住民税を出し、控除なしとの差をとる。</t>
        </is>
      </c>
    </row>
    <row r="9">
      <c r="A9" t="inlineStr">
        <is>
          <t>医療費控除の額 = 医療費の合計 − 補てんされた額 − 足切り額（10万円と総所得金額等の5%の低いほう）。上限200万円。</t>
        </is>
      </c>
    </row>
    <row r="10">
      <c r="A10" t="inlineStr">
        <is>
          <t>セルフメディケーション税制の額 = 対象の市販薬 − 1万2,000円。上限8万8,000円。その年に健診や予防接種などを受けていることが条件。</t>
        </is>
      </c>
    </row>
    <row r="11">
      <c r="A11" t="inlineStr">
        <is>
          <t>市販薬が1.2万〜10万円なら、市販薬以外の医療費が「足切り額−1万2,000円」を超えると医療費控除のほうが多く減る。</t>
        </is>
      </c>
    </row>
    <row r="12">
      <c r="A12" t="inlineStr">
        <is>
          <t>給与だけの人の総所得金額等は給与所得。2026年分は年収297万円まで、2025年分は年収297万円までで足切りが10万円より低くなる。</t>
        </is>
      </c>
    </row>
    <row r="13">
      <c r="A13" t="inlineStr"/>
    </row>
    <row r="14">
      <c r="A14" t="inlineStr">
        <is>
          <t>所得税は（課税所得×税率−控除額）×1.021を100円未満切り捨て。住民税の所得割は市町村民税6%と道府県民税4%から</t>
        </is>
      </c>
    </row>
    <row r="15">
      <c r="A15" t="inlineStr">
        <is>
          <t>調整控除（独身は人的控除差5万円の5%）を引き、それぞれ100円未満を切り捨てる。給与所得45万円以下は所得割がかからないとした。</t>
        </is>
      </c>
    </row>
    <row r="16">
      <c r="A16" t="inlineStr"/>
    </row>
    <row r="17">
      <c r="A17" t="inlineStr">
        <is>
          <t>前提: 給与だけの独身（扶養なし）、住民税の標準税率10%（指定都市の配分は入れていない）。</t>
        </is>
      </c>
    </row>
    <row r="18">
      <c r="A18" t="inlineStr">
        <is>
          <t>社会保険料の見積もり: 協会けんぽ東京支部（令和8年度）、賞与なしで毎月同じ給与。厚生年金9.15%、健康保険4.925%と</t>
        </is>
      </c>
    </row>
    <row r="19">
      <c r="A19" t="inlineStr">
        <is>
          <t>子ども・子育て支援金0.115%、雇用保険0.5%。標準報酬の等級の丸めは入れていない。</t>
        </is>
      </c>
    </row>
    <row r="20">
      <c r="A20" t="inlineStr">
        <is>
          <t>2027年分は2026年分と同じ控除額で計算する。2027年分からセルフメディケーション税制の対象に胃腸薬や検査キットなどが加わる。</t>
        </is>
      </c>
    </row>
    <row r="21">
      <c r="A21" t="inlineStr">
        <is>
          <t>2026年1月1日以後に買ったL-アスパラギン酸カルシウム、フッ化ナトリウム、メコバラミン、ユビデカレノンの市販薬は対象外。</t>
        </is>
      </c>
    </row>
    <row r="22">
      <c r="A22" t="inlineStr"/>
    </row>
    <row r="23">
      <c r="A23" t="inlineStr">
        <is>
          <t>対象外: 年収100万円未満、給与以外の所得、配偶者控除・扶養控除、住宅ローン控除、ふるさと納税。</t>
        </is>
      </c>
    </row>
    <row r="24">
      <c r="A24" t="inlineStr"/>
    </row>
    <row r="25">
      <c r="A25" t="inlineStr">
        <is>
          <t>出典（どれも2026年10月6日に確認）</t>
        </is>
      </c>
    </row>
    <row r="26">
      <c r="A26" t="inlineStr">
        <is>
          <t>国税庁 No.1120 医療費を支払ったとき（医療費控除） https://www.nta.go.jp/taxes/shiraberu/taxanswer/shotoku/1120.htm</t>
        </is>
      </c>
    </row>
    <row r="27">
      <c r="A27" t="inlineStr">
        <is>
          <t>国税庁 No.1122 医療費控除の対象となる医療費 https://www.nta.go.jp/taxes/shiraberu/taxanswer/shotoku/1122.htm</t>
        </is>
      </c>
    </row>
    <row r="28">
      <c r="A28" t="inlineStr">
        <is>
          <t>国税庁 No.1129 セルフメディケーション税制 https://www.nta.go.jp/taxes/shiraberu/taxanswer/shotoku/1129.htm</t>
        </is>
      </c>
    </row>
    <row r="29">
      <c r="A29" t="inlineStr">
        <is>
          <t>国税庁 No.1131 セルフメディケーション税制と通常の医療費控除との選択適用 https://www.nta.go.jp/taxes/shiraberu/taxanswer/shotoku/1131.htm</t>
        </is>
      </c>
    </row>
    <row r="30">
      <c r="A30" t="inlineStr">
        <is>
          <t>厚生労働省 セルフメディケーション税制について https://www.mhlw.go.jp/stf/seisakunitsuite/bunya/0000124853.html</t>
        </is>
      </c>
    </row>
    <row r="31">
      <c r="A31" t="inlineStr">
        <is>
          <t>厚生労働省 セルフメディケーション税制に関するQ&amp;A（令和8年8月7日現在） https://www.mhlw.go.jp/content/10800000/001461529.pdf</t>
        </is>
      </c>
    </row>
    <row r="32">
      <c r="A32" t="inlineStr">
        <is>
          <t>厚生労働省 租税特別措置法第41条の17（令和9年1月1日施行時点） https://www.mhlw.go.jp/content/10800000/001738404.pdf</t>
        </is>
      </c>
    </row>
    <row r="33">
      <c r="A33" t="inlineStr">
        <is>
          <t>e-Gov法令検索 地方税法第314条の2 https://laws.e-gov.go.jp/law/325AC0000000226</t>
        </is>
      </c>
    </row>
    <row r="34">
      <c r="A34" t="inlineStr">
        <is>
          <t>国税庁 令和８年４月 源泉所得税の改正のあらまし https://www.nta.go.jp/publication/pamph/gensen/2026kaisei.pdf</t>
        </is>
      </c>
    </row>
    <row r="35">
      <c r="A35" t="inlineStr"/>
    </row>
    <row r="36">
      <c r="A36" t="inlineStr">
        <is>
          <t>この表は目安を出すもの。所得税は確定申告の結果で、住民税は翌年度の決定通知書で確かめる。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G837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1" customWidth="1" min="2" max="2"/>
    <col width="7" customWidth="1" min="3" max="3"/>
    <col width="10" customWidth="1" min="4" max="4"/>
    <col width="10" customWidth="1" min="5" max="5"/>
    <col width="10" customWidth="1" min="6" max="6"/>
    <col width="8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1" customWidth="1" min="29" max="29"/>
    <col width="11" customWidth="1" min="30" max="30"/>
    <col width="11" customWidth="1" min="31" max="31"/>
    <col width="11" customWidth="1" min="32" max="32"/>
    <col width="11" customWidth="1" min="33" max="33"/>
  </cols>
  <sheetData>
    <row r="1">
      <c r="A1" s="15" t="inlineStr">
        <is>
          <t>1行で1人分を計算する。2_早見表、3_組み合わせ、4_1万円刻みはここを参照している。社会保険料は年収から見積もり（40歳未満）</t>
        </is>
      </c>
    </row>
    <row r="2">
      <c r="A2" s="2" t="inlineStr">
        <is>
          <t>用途</t>
        </is>
      </c>
      <c r="B2" s="2" t="inlineStr">
        <is>
          <t>年収</t>
        </is>
      </c>
      <c r="C2" s="2" t="inlineStr">
        <is>
          <t>年分</t>
        </is>
      </c>
      <c r="D2" s="2" t="inlineStr">
        <is>
          <t>医療費の合計</t>
        </is>
      </c>
      <c r="E2" s="2" t="inlineStr">
        <is>
          <t>補てんされた額</t>
        </is>
      </c>
      <c r="F2" s="2" t="inlineStr">
        <is>
          <t>うち対象の市販薬</t>
        </is>
      </c>
      <c r="G2" s="2" t="inlineStr">
        <is>
          <t>健診などの取組</t>
        </is>
      </c>
      <c r="H2" s="2" t="inlineStr">
        <is>
          <t>社会保険料</t>
        </is>
      </c>
      <c r="I2" s="2" t="inlineStr">
        <is>
          <t>他の控除（所得税）</t>
        </is>
      </c>
      <c r="J2" s="2" t="inlineStr">
        <is>
          <t>他の控除（住民税）</t>
        </is>
      </c>
      <c r="K2" s="2" t="inlineStr">
        <is>
          <t>給与所得（総所得金額等）</t>
        </is>
      </c>
      <c r="L2" s="2" t="inlineStr">
        <is>
          <t>基礎控除（所得税）</t>
        </is>
      </c>
      <c r="M2" s="2" t="inlineStr">
        <is>
          <t>足切り額</t>
        </is>
      </c>
      <c r="N2" s="2" t="inlineStr">
        <is>
          <t>医療費控除の額</t>
        </is>
      </c>
      <c r="O2" s="2" t="inlineStr">
        <is>
          <t>セルフメディケーションの額</t>
        </is>
      </c>
      <c r="P2" s="2" t="inlineStr">
        <is>
          <t>所得税の課税所得 控除なし</t>
        </is>
      </c>
      <c r="Q2" s="2" t="inlineStr">
        <is>
          <t>所得税の課税所得 医療費控除</t>
        </is>
      </c>
      <c r="R2" s="2" t="inlineStr">
        <is>
          <t>所得税の課税所得 セルフ</t>
        </is>
      </c>
      <c r="S2" s="2" t="inlineStr">
        <is>
          <t>所得税 控除なし</t>
        </is>
      </c>
      <c r="T2" s="2" t="inlineStr">
        <is>
          <t>所得税 医療費控除</t>
        </is>
      </c>
      <c r="U2" s="2" t="inlineStr">
        <is>
          <t>所得税 セルフ</t>
        </is>
      </c>
      <c r="V2" s="2" t="inlineStr">
        <is>
          <t>住民税の課税所得 控除なし</t>
        </is>
      </c>
      <c r="W2" s="2" t="inlineStr">
        <is>
          <t>住民税の課税所得 医療費控除</t>
        </is>
      </c>
      <c r="X2" s="2" t="inlineStr">
        <is>
          <t>住民税の課税所得 セルフ</t>
        </is>
      </c>
      <c r="Y2" s="2" t="inlineStr">
        <is>
          <t>住民税所得割 控除なし</t>
        </is>
      </c>
      <c r="Z2" s="2" t="inlineStr">
        <is>
          <t>住民税所得割 医療費控除</t>
        </is>
      </c>
      <c r="AA2" s="2" t="inlineStr">
        <is>
          <t>住民税所得割 セルフ</t>
        </is>
      </c>
      <c r="AB2" s="2" t="inlineStr">
        <is>
          <t>減る税 医療費控除</t>
        </is>
      </c>
      <c r="AC2" s="2" t="inlineStr">
        <is>
          <t>減る税 セルフ</t>
        </is>
      </c>
      <c r="AD2" s="2" t="inlineStr">
        <is>
          <t>差（医療費控除−セルフ）</t>
        </is>
      </c>
      <c r="AE2" s="2" t="inlineStr">
        <is>
          <t>うち所得税 医療費控除</t>
        </is>
      </c>
      <c r="AF2" s="2" t="inlineStr">
        <is>
          <t>うち所得税 セルフ</t>
        </is>
      </c>
      <c r="AG2" s="2" t="inlineStr">
        <is>
          <t>控除なしの所得税率</t>
        </is>
      </c>
    </row>
    <row r="3">
      <c r="A3" t="inlineStr">
        <is>
          <t>早見表 セルフ上限</t>
        </is>
      </c>
      <c r="B3" s="18">
        <f>'2_早見表'!$A$3</f>
        <v/>
      </c>
      <c r="C3" s="19" t="n">
        <v>2026</v>
      </c>
      <c r="D3" s="18" t="n">
        <v>100000</v>
      </c>
      <c r="E3" s="18" t="n">
        <v>0</v>
      </c>
      <c r="F3" s="18" t="n">
        <v>100000</v>
      </c>
      <c r="G3" t="inlineStr">
        <is>
          <t>はい</t>
        </is>
      </c>
      <c r="H3" s="18">
        <f>ROUND(MIN(B3/12,650000)*12*0.0915+MIN(B3/12,1390000)*12*(0.0504+0)+B3*0.005,0)</f>
        <v/>
      </c>
      <c r="I3" s="18" t="n">
        <v>0</v>
      </c>
      <c r="J3" s="18" t="n">
        <v>0</v>
      </c>
      <c r="K3" s="18">
        <f>ROUND(IF(C3&gt;=2026,IF(B3&lt;741000,0,IF(B3&lt;2191000,B3-740000,IF(B3&lt;2193000,1451000,IF(B3&lt;2196000,1453000,IF(B3&lt;2200000,1456000,IF(B3&lt;3600000,ROUNDDOWN(B3/4,-3)*2.8-80000,IF(B3&lt;6600000,ROUNDDOWN(B3/4,-3)*3.2-440000,IF(B3&lt;8500000,ROUNDDOWN(B3*0.9,0)-1100000,B3-1950000)))))))),IF(B3&lt;651000,0,IF(B3&lt;1900000,B3-650000,IF(B3&lt;3600000,ROUNDDOWN(B3/4,-3)*2.8-80000,IF(B3&lt;6600000,ROUNDDOWN(B3/4,-3)*3.2-440000,IF(B3&lt;8500000,ROUNDDOWN(B3*0.9,0)-1100000,B3-1950000)))))),0)</f>
        <v/>
      </c>
      <c r="L3" s="18">
        <f>IF(K3&gt;23500000,NA(),IF(C3&gt;=2026,IF(K3&lt;=4890000,1040000,IF(K3&lt;=6550000,670000,620000)),IF(K3&lt;=1320000,950000,IF(K3&lt;=3360000,880000,IF(K3&lt;=4890000,680000,IF(K3&lt;=6550000,630000,580000))))))</f>
        <v/>
      </c>
      <c r="M3" s="18">
        <f>MIN(100000,ROUNDDOWN(K3*0.05,0))</f>
        <v/>
      </c>
      <c r="N3" s="18">
        <f>MIN(2000000,MAX(0,D3-E3-M3))</f>
        <v/>
      </c>
      <c r="O3" s="18">
        <f>IF(G3="はい",MIN(88000,MAX(0,F3-12000)),0)</f>
        <v/>
      </c>
      <c r="P3" s="18">
        <f>MAX(0,ROUNDDOWN(K3-H3-L3-I3-0,-3))</f>
        <v/>
      </c>
      <c r="Q3" s="18">
        <f>MAX(0,ROUNDDOWN(K3-H3-L3-I3-N3,-3))</f>
        <v/>
      </c>
      <c r="R3" s="18">
        <f>MAX(0,ROUNDDOWN(K3-H3-L3-I3-O3,-3))</f>
        <v/>
      </c>
      <c r="S3" s="18">
        <f>IF(P3&lt;=0,0,ROUNDDOWN((P3*LOOKUP(P3,{0,1950001,3300001,6950001,9000001,18000001,40000001},{0.05,0.1,0.2,0.23,0.33,0.4,0.45})-LOOKUP(P3,{0,1950001,3300001,6950001,9000001,18000001,40000001},{0,97500,427500,636000,1536000,2796000,4796000}))*1.021,-2))</f>
        <v/>
      </c>
      <c r="T3" s="18">
        <f>IF(Q3&lt;=0,0,ROUNDDOWN((Q3*LOOKUP(Q3,{0,1950001,3300001,6950001,9000001,18000001,40000001},{0.05,0.1,0.2,0.23,0.33,0.4,0.45})-LOOKUP(Q3,{0,1950001,3300001,6950001,9000001,18000001,40000001},{0,97500,427500,636000,1536000,2796000,4796000}))*1.021,-2))</f>
        <v/>
      </c>
      <c r="U3" s="18">
        <f>IF(R3&lt;=0,0,ROUNDDOWN((R3*LOOKUP(R3,{0,1950001,3300001,6950001,9000001,18000001,40000001},{0.05,0.1,0.2,0.23,0.33,0.4,0.45})-LOOKUP(R3,{0,1950001,3300001,6950001,9000001,18000001,40000001},{0,97500,427500,636000,1536000,2796000,4796000}))*1.021,-2))</f>
        <v/>
      </c>
      <c r="V3" s="18">
        <f>MAX(0,ROUNDDOWN(K3-H3-430000-J3-0,-3))</f>
        <v/>
      </c>
      <c r="W3" s="18">
        <f>MAX(0,ROUNDDOWN(K3-H3-430000-J3-N3,-3))</f>
        <v/>
      </c>
      <c r="X3" s="18">
        <f>MAX(0,ROUNDDOWN(K3-H3-430000-J3-O3,-3))</f>
        <v/>
      </c>
      <c r="Y3" s="18">
        <f>IF(K3&lt;=450000,0,MAX(0,ROUNDDOWN(V3*0.06-MIN(50000,V3)*0.03,-2))+MAX(0,ROUNDDOWN(V3*0.04-MIN(50000,V3)*0.02,-2)))</f>
        <v/>
      </c>
      <c r="Z3" s="18">
        <f>IF(K3&lt;=450000,0,MAX(0,ROUNDDOWN(W3*0.06-MIN(50000,W3)*0.03,-2))+MAX(0,ROUNDDOWN(W3*0.04-MIN(50000,W3)*0.02,-2)))</f>
        <v/>
      </c>
      <c r="AA3" s="18">
        <f>IF(K3&lt;=450000,0,MAX(0,ROUNDDOWN(X3*0.06-MIN(50000,X3)*0.03,-2))+MAX(0,ROUNDDOWN(X3*0.04-MIN(50000,X3)*0.02,-2)))</f>
        <v/>
      </c>
      <c r="AB3" s="18">
        <f>AE3+Y3-Z3</f>
        <v/>
      </c>
      <c r="AC3" s="18">
        <f>AF3+Y3-AA3</f>
        <v/>
      </c>
      <c r="AD3" s="20">
        <f>AB3-AC3</f>
        <v/>
      </c>
      <c r="AE3" s="18">
        <f>S3-T3</f>
        <v/>
      </c>
      <c r="AF3" s="18">
        <f>S3-U3</f>
        <v/>
      </c>
      <c r="AG3" s="21">
        <f>IF(P3&lt;=0,0,LOOKUP(P3,{0,1950001,3300001,6950001,9000001,18000001,40000001},{0.05,0.1,0.2,0.23,0.33,0.4,0.45}))</f>
        <v/>
      </c>
    </row>
    <row r="4">
      <c r="A4" t="inlineStr">
        <is>
          <t>早見表 市販薬2万円</t>
        </is>
      </c>
      <c r="B4" s="18">
        <f>'2_早見表'!$A$3</f>
        <v/>
      </c>
      <c r="C4" s="19" t="n">
        <v>2026</v>
      </c>
      <c r="D4" s="18" t="n">
        <v>20000</v>
      </c>
      <c r="E4" s="18" t="n">
        <v>0</v>
      </c>
      <c r="F4" s="18" t="n">
        <v>20000</v>
      </c>
      <c r="G4" t="inlineStr">
        <is>
          <t>はい</t>
        </is>
      </c>
      <c r="H4" s="18">
        <f>ROUND(MIN(B4/12,650000)*12*0.0915+MIN(B4/12,1390000)*12*(0.0504+0)+B4*0.005,0)</f>
        <v/>
      </c>
      <c r="I4" s="18" t="n">
        <v>0</v>
      </c>
      <c r="J4" s="18" t="n">
        <v>0</v>
      </c>
      <c r="K4" s="18">
        <f>ROUND(IF(C4&gt;=2026,IF(B4&lt;741000,0,IF(B4&lt;2191000,B4-740000,IF(B4&lt;2193000,1451000,IF(B4&lt;2196000,1453000,IF(B4&lt;2200000,1456000,IF(B4&lt;3600000,ROUNDDOWN(B4/4,-3)*2.8-80000,IF(B4&lt;6600000,ROUNDDOWN(B4/4,-3)*3.2-440000,IF(B4&lt;8500000,ROUNDDOWN(B4*0.9,0)-1100000,B4-1950000)))))))),IF(B4&lt;651000,0,IF(B4&lt;1900000,B4-650000,IF(B4&lt;3600000,ROUNDDOWN(B4/4,-3)*2.8-80000,IF(B4&lt;6600000,ROUNDDOWN(B4/4,-3)*3.2-440000,IF(B4&lt;8500000,ROUNDDOWN(B4*0.9,0)-1100000,B4-1950000)))))),0)</f>
        <v/>
      </c>
      <c r="L4" s="18">
        <f>IF(K4&gt;23500000,NA(),IF(C4&gt;=2026,IF(K4&lt;=4890000,1040000,IF(K4&lt;=6550000,670000,620000)),IF(K4&lt;=1320000,950000,IF(K4&lt;=3360000,880000,IF(K4&lt;=4890000,680000,IF(K4&lt;=6550000,630000,580000))))))</f>
        <v/>
      </c>
      <c r="M4" s="18">
        <f>MIN(100000,ROUNDDOWN(K4*0.05,0))</f>
        <v/>
      </c>
      <c r="N4" s="18">
        <f>MIN(2000000,MAX(0,D4-E4-M4))</f>
        <v/>
      </c>
      <c r="O4" s="18">
        <f>IF(G4="はい",MIN(88000,MAX(0,F4-12000)),0)</f>
        <v/>
      </c>
      <c r="P4" s="18">
        <f>MAX(0,ROUNDDOWN(K4-H4-L4-I4-0,-3))</f>
        <v/>
      </c>
      <c r="Q4" s="18">
        <f>MAX(0,ROUNDDOWN(K4-H4-L4-I4-N4,-3))</f>
        <v/>
      </c>
      <c r="R4" s="18">
        <f>MAX(0,ROUNDDOWN(K4-H4-L4-I4-O4,-3))</f>
        <v/>
      </c>
      <c r="S4" s="18">
        <f>IF(P4&lt;=0,0,ROUNDDOWN((P4*LOOKUP(P4,{0,1950001,3300001,6950001,9000001,18000001,40000001},{0.05,0.1,0.2,0.23,0.33,0.4,0.45})-LOOKUP(P4,{0,1950001,3300001,6950001,9000001,18000001,40000001},{0,97500,427500,636000,1536000,2796000,4796000}))*1.021,-2))</f>
        <v/>
      </c>
      <c r="T4" s="18">
        <f>IF(Q4&lt;=0,0,ROUNDDOWN((Q4*LOOKUP(Q4,{0,1950001,3300001,6950001,9000001,18000001,40000001},{0.05,0.1,0.2,0.23,0.33,0.4,0.45})-LOOKUP(Q4,{0,1950001,3300001,6950001,9000001,18000001,40000001},{0,97500,427500,636000,1536000,2796000,4796000}))*1.021,-2))</f>
        <v/>
      </c>
      <c r="U4" s="18">
        <f>IF(R4&lt;=0,0,ROUNDDOWN((R4*LOOKUP(R4,{0,1950001,3300001,6950001,9000001,18000001,40000001},{0.05,0.1,0.2,0.23,0.33,0.4,0.45})-LOOKUP(R4,{0,1950001,3300001,6950001,9000001,18000001,40000001},{0,97500,427500,636000,1536000,2796000,4796000}))*1.021,-2))</f>
        <v/>
      </c>
      <c r="V4" s="18">
        <f>MAX(0,ROUNDDOWN(K4-H4-430000-J4-0,-3))</f>
        <v/>
      </c>
      <c r="W4" s="18">
        <f>MAX(0,ROUNDDOWN(K4-H4-430000-J4-N4,-3))</f>
        <v/>
      </c>
      <c r="X4" s="18">
        <f>MAX(0,ROUNDDOWN(K4-H4-430000-J4-O4,-3))</f>
        <v/>
      </c>
      <c r="Y4" s="18">
        <f>IF(K4&lt;=450000,0,MAX(0,ROUNDDOWN(V4*0.06-MIN(50000,V4)*0.03,-2))+MAX(0,ROUNDDOWN(V4*0.04-MIN(50000,V4)*0.02,-2)))</f>
        <v/>
      </c>
      <c r="Z4" s="18">
        <f>IF(K4&lt;=450000,0,MAX(0,ROUNDDOWN(W4*0.06-MIN(50000,W4)*0.03,-2))+MAX(0,ROUNDDOWN(W4*0.04-MIN(50000,W4)*0.02,-2)))</f>
        <v/>
      </c>
      <c r="AA4" s="18">
        <f>IF(K4&lt;=450000,0,MAX(0,ROUNDDOWN(X4*0.06-MIN(50000,X4)*0.03,-2))+MAX(0,ROUNDDOWN(X4*0.04-MIN(50000,X4)*0.02,-2)))</f>
        <v/>
      </c>
      <c r="AB4" s="18">
        <f>AE4+Y4-Z4</f>
        <v/>
      </c>
      <c r="AC4" s="18">
        <f>AF4+Y4-AA4</f>
        <v/>
      </c>
      <c r="AD4" s="20">
        <f>AB4-AC4</f>
        <v/>
      </c>
      <c r="AE4" s="18">
        <f>S4-T4</f>
        <v/>
      </c>
      <c r="AF4" s="18">
        <f>S4-U4</f>
        <v/>
      </c>
      <c r="AG4" s="21">
        <f>IF(P4&lt;=0,0,LOOKUP(P4,{0,1950001,3300001,6950001,9000001,18000001,40000001},{0.05,0.1,0.2,0.23,0.33,0.4,0.45}))</f>
        <v/>
      </c>
    </row>
    <row r="5">
      <c r="A5" t="inlineStr">
        <is>
          <t>早見表 医療費20万円</t>
        </is>
      </c>
      <c r="B5" s="18">
        <f>'2_早見表'!$A$3</f>
        <v/>
      </c>
      <c r="C5" s="19" t="n">
        <v>2026</v>
      </c>
      <c r="D5" s="18" t="n">
        <v>200000</v>
      </c>
      <c r="E5" s="18" t="n">
        <v>0</v>
      </c>
      <c r="F5" s="18" t="n">
        <v>0</v>
      </c>
      <c r="G5" t="inlineStr">
        <is>
          <t>はい</t>
        </is>
      </c>
      <c r="H5" s="18">
        <f>ROUND(MIN(B5/12,650000)*12*0.0915+MIN(B5/12,1390000)*12*(0.0504+0)+B5*0.005,0)</f>
        <v/>
      </c>
      <c r="I5" s="18" t="n">
        <v>0</v>
      </c>
      <c r="J5" s="18" t="n">
        <v>0</v>
      </c>
      <c r="K5" s="18">
        <f>ROUND(IF(C5&gt;=2026,IF(B5&lt;741000,0,IF(B5&lt;2191000,B5-740000,IF(B5&lt;2193000,1451000,IF(B5&lt;2196000,1453000,IF(B5&lt;2200000,1456000,IF(B5&lt;3600000,ROUNDDOWN(B5/4,-3)*2.8-80000,IF(B5&lt;6600000,ROUNDDOWN(B5/4,-3)*3.2-440000,IF(B5&lt;8500000,ROUNDDOWN(B5*0.9,0)-1100000,B5-1950000)))))))),IF(B5&lt;651000,0,IF(B5&lt;1900000,B5-650000,IF(B5&lt;3600000,ROUNDDOWN(B5/4,-3)*2.8-80000,IF(B5&lt;6600000,ROUNDDOWN(B5/4,-3)*3.2-440000,IF(B5&lt;8500000,ROUNDDOWN(B5*0.9,0)-1100000,B5-1950000)))))),0)</f>
        <v/>
      </c>
      <c r="L5" s="18">
        <f>IF(K5&gt;23500000,NA(),IF(C5&gt;=2026,IF(K5&lt;=4890000,1040000,IF(K5&lt;=6550000,670000,620000)),IF(K5&lt;=1320000,950000,IF(K5&lt;=3360000,880000,IF(K5&lt;=4890000,680000,IF(K5&lt;=6550000,630000,580000))))))</f>
        <v/>
      </c>
      <c r="M5" s="18">
        <f>MIN(100000,ROUNDDOWN(K5*0.05,0))</f>
        <v/>
      </c>
      <c r="N5" s="18">
        <f>MIN(2000000,MAX(0,D5-E5-M5))</f>
        <v/>
      </c>
      <c r="O5" s="18">
        <f>IF(G5="はい",MIN(88000,MAX(0,F5-12000)),0)</f>
        <v/>
      </c>
      <c r="P5" s="18">
        <f>MAX(0,ROUNDDOWN(K5-H5-L5-I5-0,-3))</f>
        <v/>
      </c>
      <c r="Q5" s="18">
        <f>MAX(0,ROUNDDOWN(K5-H5-L5-I5-N5,-3))</f>
        <v/>
      </c>
      <c r="R5" s="18">
        <f>MAX(0,ROUNDDOWN(K5-H5-L5-I5-O5,-3))</f>
        <v/>
      </c>
      <c r="S5" s="18">
        <f>IF(P5&lt;=0,0,ROUNDDOWN((P5*LOOKUP(P5,{0,1950001,3300001,6950001,9000001,18000001,40000001},{0.05,0.1,0.2,0.23,0.33,0.4,0.45})-LOOKUP(P5,{0,1950001,3300001,6950001,9000001,18000001,40000001},{0,97500,427500,636000,1536000,2796000,4796000}))*1.021,-2))</f>
        <v/>
      </c>
      <c r="T5" s="18">
        <f>IF(Q5&lt;=0,0,ROUNDDOWN((Q5*LOOKUP(Q5,{0,1950001,3300001,6950001,9000001,18000001,40000001},{0.05,0.1,0.2,0.23,0.33,0.4,0.45})-LOOKUP(Q5,{0,1950001,3300001,6950001,9000001,18000001,40000001},{0,97500,427500,636000,1536000,2796000,4796000}))*1.021,-2))</f>
        <v/>
      </c>
      <c r="U5" s="18">
        <f>IF(R5&lt;=0,0,ROUNDDOWN((R5*LOOKUP(R5,{0,1950001,3300001,6950001,9000001,18000001,40000001},{0.05,0.1,0.2,0.23,0.33,0.4,0.45})-LOOKUP(R5,{0,1950001,3300001,6950001,9000001,18000001,40000001},{0,97500,427500,636000,1536000,2796000,4796000}))*1.021,-2))</f>
        <v/>
      </c>
      <c r="V5" s="18">
        <f>MAX(0,ROUNDDOWN(K5-H5-430000-J5-0,-3))</f>
        <v/>
      </c>
      <c r="W5" s="18">
        <f>MAX(0,ROUNDDOWN(K5-H5-430000-J5-N5,-3))</f>
        <v/>
      </c>
      <c r="X5" s="18">
        <f>MAX(0,ROUNDDOWN(K5-H5-430000-J5-O5,-3))</f>
        <v/>
      </c>
      <c r="Y5" s="18">
        <f>IF(K5&lt;=450000,0,MAX(0,ROUNDDOWN(V5*0.06-MIN(50000,V5)*0.03,-2))+MAX(0,ROUNDDOWN(V5*0.04-MIN(50000,V5)*0.02,-2)))</f>
        <v/>
      </c>
      <c r="Z5" s="18">
        <f>IF(K5&lt;=450000,0,MAX(0,ROUNDDOWN(W5*0.06-MIN(50000,W5)*0.03,-2))+MAX(0,ROUNDDOWN(W5*0.04-MIN(50000,W5)*0.02,-2)))</f>
        <v/>
      </c>
      <c r="AA5" s="18">
        <f>IF(K5&lt;=450000,0,MAX(0,ROUNDDOWN(X5*0.06-MIN(50000,X5)*0.03,-2))+MAX(0,ROUNDDOWN(X5*0.04-MIN(50000,X5)*0.02,-2)))</f>
        <v/>
      </c>
      <c r="AB5" s="18">
        <f>AE5+Y5-Z5</f>
        <v/>
      </c>
      <c r="AC5" s="18">
        <f>AF5+Y5-AA5</f>
        <v/>
      </c>
      <c r="AD5" s="20">
        <f>AB5-AC5</f>
        <v/>
      </c>
      <c r="AE5" s="18">
        <f>S5-T5</f>
        <v/>
      </c>
      <c r="AF5" s="18">
        <f>S5-U5</f>
        <v/>
      </c>
      <c r="AG5" s="21">
        <f>IF(P5&lt;=0,0,LOOKUP(P5,{0,1950001,3300001,6950001,9000001,18000001,40000001},{0.05,0.1,0.2,0.23,0.33,0.4,0.45}))</f>
        <v/>
      </c>
    </row>
    <row r="6">
      <c r="A6" t="inlineStr">
        <is>
          <t>早見表 セルフ上限</t>
        </is>
      </c>
      <c r="B6" s="18">
        <f>'2_早見表'!$A$4</f>
        <v/>
      </c>
      <c r="C6" s="19" t="n">
        <v>2026</v>
      </c>
      <c r="D6" s="18" t="n">
        <v>100000</v>
      </c>
      <c r="E6" s="18" t="n">
        <v>0</v>
      </c>
      <c r="F6" s="18" t="n">
        <v>100000</v>
      </c>
      <c r="G6" t="inlineStr">
        <is>
          <t>はい</t>
        </is>
      </c>
      <c r="H6" s="18">
        <f>ROUND(MIN(B6/12,650000)*12*0.0915+MIN(B6/12,1390000)*12*(0.0504+0)+B6*0.005,0)</f>
        <v/>
      </c>
      <c r="I6" s="18" t="n">
        <v>0</v>
      </c>
      <c r="J6" s="18" t="n">
        <v>0</v>
      </c>
      <c r="K6" s="18">
        <f>ROUND(IF(C6&gt;=2026,IF(B6&lt;741000,0,IF(B6&lt;2191000,B6-740000,IF(B6&lt;2193000,1451000,IF(B6&lt;2196000,1453000,IF(B6&lt;2200000,1456000,IF(B6&lt;3600000,ROUNDDOWN(B6/4,-3)*2.8-80000,IF(B6&lt;6600000,ROUNDDOWN(B6/4,-3)*3.2-440000,IF(B6&lt;8500000,ROUNDDOWN(B6*0.9,0)-1100000,B6-1950000)))))))),IF(B6&lt;651000,0,IF(B6&lt;1900000,B6-650000,IF(B6&lt;3600000,ROUNDDOWN(B6/4,-3)*2.8-80000,IF(B6&lt;6600000,ROUNDDOWN(B6/4,-3)*3.2-440000,IF(B6&lt;8500000,ROUNDDOWN(B6*0.9,0)-1100000,B6-1950000)))))),0)</f>
        <v/>
      </c>
      <c r="L6" s="18">
        <f>IF(K6&gt;23500000,NA(),IF(C6&gt;=2026,IF(K6&lt;=4890000,1040000,IF(K6&lt;=6550000,670000,620000)),IF(K6&lt;=1320000,950000,IF(K6&lt;=3360000,880000,IF(K6&lt;=4890000,680000,IF(K6&lt;=6550000,630000,580000))))))</f>
        <v/>
      </c>
      <c r="M6" s="18">
        <f>MIN(100000,ROUNDDOWN(K6*0.05,0))</f>
        <v/>
      </c>
      <c r="N6" s="18">
        <f>MIN(2000000,MAX(0,D6-E6-M6))</f>
        <v/>
      </c>
      <c r="O6" s="18">
        <f>IF(G6="はい",MIN(88000,MAX(0,F6-12000)),0)</f>
        <v/>
      </c>
      <c r="P6" s="18">
        <f>MAX(0,ROUNDDOWN(K6-H6-L6-I6-0,-3))</f>
        <v/>
      </c>
      <c r="Q6" s="18">
        <f>MAX(0,ROUNDDOWN(K6-H6-L6-I6-N6,-3))</f>
        <v/>
      </c>
      <c r="R6" s="18">
        <f>MAX(0,ROUNDDOWN(K6-H6-L6-I6-O6,-3))</f>
        <v/>
      </c>
      <c r="S6" s="18">
        <f>IF(P6&lt;=0,0,ROUNDDOWN((P6*LOOKUP(P6,{0,1950001,3300001,6950001,9000001,18000001,40000001},{0.05,0.1,0.2,0.23,0.33,0.4,0.45})-LOOKUP(P6,{0,1950001,3300001,6950001,9000001,18000001,40000001},{0,97500,427500,636000,1536000,2796000,4796000}))*1.021,-2))</f>
        <v/>
      </c>
      <c r="T6" s="18">
        <f>IF(Q6&lt;=0,0,ROUNDDOWN((Q6*LOOKUP(Q6,{0,1950001,3300001,6950001,9000001,18000001,40000001},{0.05,0.1,0.2,0.23,0.33,0.4,0.45})-LOOKUP(Q6,{0,1950001,3300001,6950001,9000001,18000001,40000001},{0,97500,427500,636000,1536000,2796000,4796000}))*1.021,-2))</f>
        <v/>
      </c>
      <c r="U6" s="18">
        <f>IF(R6&lt;=0,0,ROUNDDOWN((R6*LOOKUP(R6,{0,1950001,3300001,6950001,9000001,18000001,40000001},{0.05,0.1,0.2,0.23,0.33,0.4,0.45})-LOOKUP(R6,{0,1950001,3300001,6950001,9000001,18000001,40000001},{0,97500,427500,636000,1536000,2796000,4796000}))*1.021,-2))</f>
        <v/>
      </c>
      <c r="V6" s="18">
        <f>MAX(0,ROUNDDOWN(K6-H6-430000-J6-0,-3))</f>
        <v/>
      </c>
      <c r="W6" s="18">
        <f>MAX(0,ROUNDDOWN(K6-H6-430000-J6-N6,-3))</f>
        <v/>
      </c>
      <c r="X6" s="18">
        <f>MAX(0,ROUNDDOWN(K6-H6-430000-J6-O6,-3))</f>
        <v/>
      </c>
      <c r="Y6" s="18">
        <f>IF(K6&lt;=450000,0,MAX(0,ROUNDDOWN(V6*0.06-MIN(50000,V6)*0.03,-2))+MAX(0,ROUNDDOWN(V6*0.04-MIN(50000,V6)*0.02,-2)))</f>
        <v/>
      </c>
      <c r="Z6" s="18">
        <f>IF(K6&lt;=450000,0,MAX(0,ROUNDDOWN(W6*0.06-MIN(50000,W6)*0.03,-2))+MAX(0,ROUNDDOWN(W6*0.04-MIN(50000,W6)*0.02,-2)))</f>
        <v/>
      </c>
      <c r="AA6" s="18">
        <f>IF(K6&lt;=450000,0,MAX(0,ROUNDDOWN(X6*0.06-MIN(50000,X6)*0.03,-2))+MAX(0,ROUNDDOWN(X6*0.04-MIN(50000,X6)*0.02,-2)))</f>
        <v/>
      </c>
      <c r="AB6" s="18">
        <f>AE6+Y6-Z6</f>
        <v/>
      </c>
      <c r="AC6" s="18">
        <f>AF6+Y6-AA6</f>
        <v/>
      </c>
      <c r="AD6" s="20">
        <f>AB6-AC6</f>
        <v/>
      </c>
      <c r="AE6" s="18">
        <f>S6-T6</f>
        <v/>
      </c>
      <c r="AF6" s="18">
        <f>S6-U6</f>
        <v/>
      </c>
      <c r="AG6" s="21">
        <f>IF(P6&lt;=0,0,LOOKUP(P6,{0,1950001,3300001,6950001,9000001,18000001,40000001},{0.05,0.1,0.2,0.23,0.33,0.4,0.45}))</f>
        <v/>
      </c>
    </row>
    <row r="7">
      <c r="A7" t="inlineStr">
        <is>
          <t>早見表 市販薬2万円</t>
        </is>
      </c>
      <c r="B7" s="18">
        <f>'2_早見表'!$A$4</f>
        <v/>
      </c>
      <c r="C7" s="19" t="n">
        <v>2026</v>
      </c>
      <c r="D7" s="18" t="n">
        <v>20000</v>
      </c>
      <c r="E7" s="18" t="n">
        <v>0</v>
      </c>
      <c r="F7" s="18" t="n">
        <v>20000</v>
      </c>
      <c r="G7" t="inlineStr">
        <is>
          <t>はい</t>
        </is>
      </c>
      <c r="H7" s="18">
        <f>ROUND(MIN(B7/12,650000)*12*0.0915+MIN(B7/12,1390000)*12*(0.0504+0)+B7*0.005,0)</f>
        <v/>
      </c>
      <c r="I7" s="18" t="n">
        <v>0</v>
      </c>
      <c r="J7" s="18" t="n">
        <v>0</v>
      </c>
      <c r="K7" s="18">
        <f>ROUND(IF(C7&gt;=2026,IF(B7&lt;741000,0,IF(B7&lt;2191000,B7-740000,IF(B7&lt;2193000,1451000,IF(B7&lt;2196000,1453000,IF(B7&lt;2200000,1456000,IF(B7&lt;3600000,ROUNDDOWN(B7/4,-3)*2.8-80000,IF(B7&lt;6600000,ROUNDDOWN(B7/4,-3)*3.2-440000,IF(B7&lt;8500000,ROUNDDOWN(B7*0.9,0)-1100000,B7-1950000)))))))),IF(B7&lt;651000,0,IF(B7&lt;1900000,B7-650000,IF(B7&lt;3600000,ROUNDDOWN(B7/4,-3)*2.8-80000,IF(B7&lt;6600000,ROUNDDOWN(B7/4,-3)*3.2-440000,IF(B7&lt;8500000,ROUNDDOWN(B7*0.9,0)-1100000,B7-1950000)))))),0)</f>
        <v/>
      </c>
      <c r="L7" s="18">
        <f>IF(K7&gt;23500000,NA(),IF(C7&gt;=2026,IF(K7&lt;=4890000,1040000,IF(K7&lt;=6550000,670000,620000)),IF(K7&lt;=1320000,950000,IF(K7&lt;=3360000,880000,IF(K7&lt;=4890000,680000,IF(K7&lt;=6550000,630000,580000))))))</f>
        <v/>
      </c>
      <c r="M7" s="18">
        <f>MIN(100000,ROUNDDOWN(K7*0.05,0))</f>
        <v/>
      </c>
      <c r="N7" s="18">
        <f>MIN(2000000,MAX(0,D7-E7-M7))</f>
        <v/>
      </c>
      <c r="O7" s="18">
        <f>IF(G7="はい",MIN(88000,MAX(0,F7-12000)),0)</f>
        <v/>
      </c>
      <c r="P7" s="18">
        <f>MAX(0,ROUNDDOWN(K7-H7-L7-I7-0,-3))</f>
        <v/>
      </c>
      <c r="Q7" s="18">
        <f>MAX(0,ROUNDDOWN(K7-H7-L7-I7-N7,-3))</f>
        <v/>
      </c>
      <c r="R7" s="18">
        <f>MAX(0,ROUNDDOWN(K7-H7-L7-I7-O7,-3))</f>
        <v/>
      </c>
      <c r="S7" s="18">
        <f>IF(P7&lt;=0,0,ROUNDDOWN((P7*LOOKUP(P7,{0,1950001,3300001,6950001,9000001,18000001,40000001},{0.05,0.1,0.2,0.23,0.33,0.4,0.45})-LOOKUP(P7,{0,1950001,3300001,6950001,9000001,18000001,40000001},{0,97500,427500,636000,1536000,2796000,4796000}))*1.021,-2))</f>
        <v/>
      </c>
      <c r="T7" s="18">
        <f>IF(Q7&lt;=0,0,ROUNDDOWN((Q7*LOOKUP(Q7,{0,1950001,3300001,6950001,9000001,18000001,40000001},{0.05,0.1,0.2,0.23,0.33,0.4,0.45})-LOOKUP(Q7,{0,1950001,3300001,6950001,9000001,18000001,40000001},{0,97500,427500,636000,1536000,2796000,4796000}))*1.021,-2))</f>
        <v/>
      </c>
      <c r="U7" s="18">
        <f>IF(R7&lt;=0,0,ROUNDDOWN((R7*LOOKUP(R7,{0,1950001,3300001,6950001,9000001,18000001,40000001},{0.05,0.1,0.2,0.23,0.33,0.4,0.45})-LOOKUP(R7,{0,1950001,3300001,6950001,9000001,18000001,40000001},{0,97500,427500,636000,1536000,2796000,4796000}))*1.021,-2))</f>
        <v/>
      </c>
      <c r="V7" s="18">
        <f>MAX(0,ROUNDDOWN(K7-H7-430000-J7-0,-3))</f>
        <v/>
      </c>
      <c r="W7" s="18">
        <f>MAX(0,ROUNDDOWN(K7-H7-430000-J7-N7,-3))</f>
        <v/>
      </c>
      <c r="X7" s="18">
        <f>MAX(0,ROUNDDOWN(K7-H7-430000-J7-O7,-3))</f>
        <v/>
      </c>
      <c r="Y7" s="18">
        <f>IF(K7&lt;=450000,0,MAX(0,ROUNDDOWN(V7*0.06-MIN(50000,V7)*0.03,-2))+MAX(0,ROUNDDOWN(V7*0.04-MIN(50000,V7)*0.02,-2)))</f>
        <v/>
      </c>
      <c r="Z7" s="18">
        <f>IF(K7&lt;=450000,0,MAX(0,ROUNDDOWN(W7*0.06-MIN(50000,W7)*0.03,-2))+MAX(0,ROUNDDOWN(W7*0.04-MIN(50000,W7)*0.02,-2)))</f>
        <v/>
      </c>
      <c r="AA7" s="18">
        <f>IF(K7&lt;=450000,0,MAX(0,ROUNDDOWN(X7*0.06-MIN(50000,X7)*0.03,-2))+MAX(0,ROUNDDOWN(X7*0.04-MIN(50000,X7)*0.02,-2)))</f>
        <v/>
      </c>
      <c r="AB7" s="18">
        <f>AE7+Y7-Z7</f>
        <v/>
      </c>
      <c r="AC7" s="18">
        <f>AF7+Y7-AA7</f>
        <v/>
      </c>
      <c r="AD7" s="20">
        <f>AB7-AC7</f>
        <v/>
      </c>
      <c r="AE7" s="18">
        <f>S7-T7</f>
        <v/>
      </c>
      <c r="AF7" s="18">
        <f>S7-U7</f>
        <v/>
      </c>
      <c r="AG7" s="21">
        <f>IF(P7&lt;=0,0,LOOKUP(P7,{0,1950001,3300001,6950001,9000001,18000001,40000001},{0.05,0.1,0.2,0.23,0.33,0.4,0.45}))</f>
        <v/>
      </c>
    </row>
    <row r="8">
      <c r="A8" t="inlineStr">
        <is>
          <t>早見表 医療費20万円</t>
        </is>
      </c>
      <c r="B8" s="18">
        <f>'2_早見表'!$A$4</f>
        <v/>
      </c>
      <c r="C8" s="19" t="n">
        <v>2026</v>
      </c>
      <c r="D8" s="18" t="n">
        <v>200000</v>
      </c>
      <c r="E8" s="18" t="n">
        <v>0</v>
      </c>
      <c r="F8" s="18" t="n">
        <v>0</v>
      </c>
      <c r="G8" t="inlineStr">
        <is>
          <t>はい</t>
        </is>
      </c>
      <c r="H8" s="18">
        <f>ROUND(MIN(B8/12,650000)*12*0.0915+MIN(B8/12,1390000)*12*(0.0504+0)+B8*0.005,0)</f>
        <v/>
      </c>
      <c r="I8" s="18" t="n">
        <v>0</v>
      </c>
      <c r="J8" s="18" t="n">
        <v>0</v>
      </c>
      <c r="K8" s="18">
        <f>ROUND(IF(C8&gt;=2026,IF(B8&lt;741000,0,IF(B8&lt;2191000,B8-740000,IF(B8&lt;2193000,1451000,IF(B8&lt;2196000,1453000,IF(B8&lt;2200000,1456000,IF(B8&lt;3600000,ROUNDDOWN(B8/4,-3)*2.8-80000,IF(B8&lt;6600000,ROUNDDOWN(B8/4,-3)*3.2-440000,IF(B8&lt;8500000,ROUNDDOWN(B8*0.9,0)-1100000,B8-1950000)))))))),IF(B8&lt;651000,0,IF(B8&lt;1900000,B8-650000,IF(B8&lt;3600000,ROUNDDOWN(B8/4,-3)*2.8-80000,IF(B8&lt;6600000,ROUNDDOWN(B8/4,-3)*3.2-440000,IF(B8&lt;8500000,ROUNDDOWN(B8*0.9,0)-1100000,B8-1950000)))))),0)</f>
        <v/>
      </c>
      <c r="L8" s="18">
        <f>IF(K8&gt;23500000,NA(),IF(C8&gt;=2026,IF(K8&lt;=4890000,1040000,IF(K8&lt;=6550000,670000,620000)),IF(K8&lt;=1320000,950000,IF(K8&lt;=3360000,880000,IF(K8&lt;=4890000,680000,IF(K8&lt;=6550000,630000,580000))))))</f>
        <v/>
      </c>
      <c r="M8" s="18">
        <f>MIN(100000,ROUNDDOWN(K8*0.05,0))</f>
        <v/>
      </c>
      <c r="N8" s="18">
        <f>MIN(2000000,MAX(0,D8-E8-M8))</f>
        <v/>
      </c>
      <c r="O8" s="18">
        <f>IF(G8="はい",MIN(88000,MAX(0,F8-12000)),0)</f>
        <v/>
      </c>
      <c r="P8" s="18">
        <f>MAX(0,ROUNDDOWN(K8-H8-L8-I8-0,-3))</f>
        <v/>
      </c>
      <c r="Q8" s="18">
        <f>MAX(0,ROUNDDOWN(K8-H8-L8-I8-N8,-3))</f>
        <v/>
      </c>
      <c r="R8" s="18">
        <f>MAX(0,ROUNDDOWN(K8-H8-L8-I8-O8,-3))</f>
        <v/>
      </c>
      <c r="S8" s="18">
        <f>IF(P8&lt;=0,0,ROUNDDOWN((P8*LOOKUP(P8,{0,1950001,3300001,6950001,9000001,18000001,40000001},{0.05,0.1,0.2,0.23,0.33,0.4,0.45})-LOOKUP(P8,{0,1950001,3300001,6950001,9000001,18000001,40000001},{0,97500,427500,636000,1536000,2796000,4796000}))*1.021,-2))</f>
        <v/>
      </c>
      <c r="T8" s="18">
        <f>IF(Q8&lt;=0,0,ROUNDDOWN((Q8*LOOKUP(Q8,{0,1950001,3300001,6950001,9000001,18000001,40000001},{0.05,0.1,0.2,0.23,0.33,0.4,0.45})-LOOKUP(Q8,{0,1950001,3300001,6950001,9000001,18000001,40000001},{0,97500,427500,636000,1536000,2796000,4796000}))*1.021,-2))</f>
        <v/>
      </c>
      <c r="U8" s="18">
        <f>IF(R8&lt;=0,0,ROUNDDOWN((R8*LOOKUP(R8,{0,1950001,3300001,6950001,9000001,18000001,40000001},{0.05,0.1,0.2,0.23,0.33,0.4,0.45})-LOOKUP(R8,{0,1950001,3300001,6950001,9000001,18000001,40000001},{0,97500,427500,636000,1536000,2796000,4796000}))*1.021,-2))</f>
        <v/>
      </c>
      <c r="V8" s="18">
        <f>MAX(0,ROUNDDOWN(K8-H8-430000-J8-0,-3))</f>
        <v/>
      </c>
      <c r="W8" s="18">
        <f>MAX(0,ROUNDDOWN(K8-H8-430000-J8-N8,-3))</f>
        <v/>
      </c>
      <c r="X8" s="18">
        <f>MAX(0,ROUNDDOWN(K8-H8-430000-J8-O8,-3))</f>
        <v/>
      </c>
      <c r="Y8" s="18">
        <f>IF(K8&lt;=450000,0,MAX(0,ROUNDDOWN(V8*0.06-MIN(50000,V8)*0.03,-2))+MAX(0,ROUNDDOWN(V8*0.04-MIN(50000,V8)*0.02,-2)))</f>
        <v/>
      </c>
      <c r="Z8" s="18">
        <f>IF(K8&lt;=450000,0,MAX(0,ROUNDDOWN(W8*0.06-MIN(50000,W8)*0.03,-2))+MAX(0,ROUNDDOWN(W8*0.04-MIN(50000,W8)*0.02,-2)))</f>
        <v/>
      </c>
      <c r="AA8" s="18">
        <f>IF(K8&lt;=450000,0,MAX(0,ROUNDDOWN(X8*0.06-MIN(50000,X8)*0.03,-2))+MAX(0,ROUNDDOWN(X8*0.04-MIN(50000,X8)*0.02,-2)))</f>
        <v/>
      </c>
      <c r="AB8" s="18">
        <f>AE8+Y8-Z8</f>
        <v/>
      </c>
      <c r="AC8" s="18">
        <f>AF8+Y8-AA8</f>
        <v/>
      </c>
      <c r="AD8" s="20">
        <f>AB8-AC8</f>
        <v/>
      </c>
      <c r="AE8" s="18">
        <f>S8-T8</f>
        <v/>
      </c>
      <c r="AF8" s="18">
        <f>S8-U8</f>
        <v/>
      </c>
      <c r="AG8" s="21">
        <f>IF(P8&lt;=0,0,LOOKUP(P8,{0,1950001,3300001,6950001,9000001,18000001,40000001},{0.05,0.1,0.2,0.23,0.33,0.4,0.45}))</f>
        <v/>
      </c>
    </row>
    <row r="9">
      <c r="A9" t="inlineStr">
        <is>
          <t>早見表 セルフ上限</t>
        </is>
      </c>
      <c r="B9" s="18">
        <f>'2_早見表'!$A$5</f>
        <v/>
      </c>
      <c r="C9" s="19" t="n">
        <v>2026</v>
      </c>
      <c r="D9" s="18" t="n">
        <v>100000</v>
      </c>
      <c r="E9" s="18" t="n">
        <v>0</v>
      </c>
      <c r="F9" s="18" t="n">
        <v>100000</v>
      </c>
      <c r="G9" t="inlineStr">
        <is>
          <t>はい</t>
        </is>
      </c>
      <c r="H9" s="18">
        <f>ROUND(MIN(B9/12,650000)*12*0.0915+MIN(B9/12,1390000)*12*(0.0504+0)+B9*0.005,0)</f>
        <v/>
      </c>
      <c r="I9" s="18" t="n">
        <v>0</v>
      </c>
      <c r="J9" s="18" t="n">
        <v>0</v>
      </c>
      <c r="K9" s="18">
        <f>ROUND(IF(C9&gt;=2026,IF(B9&lt;741000,0,IF(B9&lt;2191000,B9-740000,IF(B9&lt;2193000,1451000,IF(B9&lt;2196000,1453000,IF(B9&lt;2200000,1456000,IF(B9&lt;3600000,ROUNDDOWN(B9/4,-3)*2.8-80000,IF(B9&lt;6600000,ROUNDDOWN(B9/4,-3)*3.2-440000,IF(B9&lt;8500000,ROUNDDOWN(B9*0.9,0)-1100000,B9-1950000)))))))),IF(B9&lt;651000,0,IF(B9&lt;1900000,B9-650000,IF(B9&lt;3600000,ROUNDDOWN(B9/4,-3)*2.8-80000,IF(B9&lt;6600000,ROUNDDOWN(B9/4,-3)*3.2-440000,IF(B9&lt;8500000,ROUNDDOWN(B9*0.9,0)-1100000,B9-1950000)))))),0)</f>
        <v/>
      </c>
      <c r="L9" s="18">
        <f>IF(K9&gt;23500000,NA(),IF(C9&gt;=2026,IF(K9&lt;=4890000,1040000,IF(K9&lt;=6550000,670000,620000)),IF(K9&lt;=1320000,950000,IF(K9&lt;=3360000,880000,IF(K9&lt;=4890000,680000,IF(K9&lt;=6550000,630000,580000))))))</f>
        <v/>
      </c>
      <c r="M9" s="18">
        <f>MIN(100000,ROUNDDOWN(K9*0.05,0))</f>
        <v/>
      </c>
      <c r="N9" s="18">
        <f>MIN(2000000,MAX(0,D9-E9-M9))</f>
        <v/>
      </c>
      <c r="O9" s="18">
        <f>IF(G9="はい",MIN(88000,MAX(0,F9-12000)),0)</f>
        <v/>
      </c>
      <c r="P9" s="18">
        <f>MAX(0,ROUNDDOWN(K9-H9-L9-I9-0,-3))</f>
        <v/>
      </c>
      <c r="Q9" s="18">
        <f>MAX(0,ROUNDDOWN(K9-H9-L9-I9-N9,-3))</f>
        <v/>
      </c>
      <c r="R9" s="18">
        <f>MAX(0,ROUNDDOWN(K9-H9-L9-I9-O9,-3))</f>
        <v/>
      </c>
      <c r="S9" s="18">
        <f>IF(P9&lt;=0,0,ROUNDDOWN((P9*LOOKUP(P9,{0,1950001,3300001,6950001,9000001,18000001,40000001},{0.05,0.1,0.2,0.23,0.33,0.4,0.45})-LOOKUP(P9,{0,1950001,3300001,6950001,9000001,18000001,40000001},{0,97500,427500,636000,1536000,2796000,4796000}))*1.021,-2))</f>
        <v/>
      </c>
      <c r="T9" s="18">
        <f>IF(Q9&lt;=0,0,ROUNDDOWN((Q9*LOOKUP(Q9,{0,1950001,3300001,6950001,9000001,18000001,40000001},{0.05,0.1,0.2,0.23,0.33,0.4,0.45})-LOOKUP(Q9,{0,1950001,3300001,6950001,9000001,18000001,40000001},{0,97500,427500,636000,1536000,2796000,4796000}))*1.021,-2))</f>
        <v/>
      </c>
      <c r="U9" s="18">
        <f>IF(R9&lt;=0,0,ROUNDDOWN((R9*LOOKUP(R9,{0,1950001,3300001,6950001,9000001,18000001,40000001},{0.05,0.1,0.2,0.23,0.33,0.4,0.45})-LOOKUP(R9,{0,1950001,3300001,6950001,9000001,18000001,40000001},{0,97500,427500,636000,1536000,2796000,4796000}))*1.021,-2))</f>
        <v/>
      </c>
      <c r="V9" s="18">
        <f>MAX(0,ROUNDDOWN(K9-H9-430000-J9-0,-3))</f>
        <v/>
      </c>
      <c r="W9" s="18">
        <f>MAX(0,ROUNDDOWN(K9-H9-430000-J9-N9,-3))</f>
        <v/>
      </c>
      <c r="X9" s="18">
        <f>MAX(0,ROUNDDOWN(K9-H9-430000-J9-O9,-3))</f>
        <v/>
      </c>
      <c r="Y9" s="18">
        <f>IF(K9&lt;=450000,0,MAX(0,ROUNDDOWN(V9*0.06-MIN(50000,V9)*0.03,-2))+MAX(0,ROUNDDOWN(V9*0.04-MIN(50000,V9)*0.02,-2)))</f>
        <v/>
      </c>
      <c r="Z9" s="18">
        <f>IF(K9&lt;=450000,0,MAX(0,ROUNDDOWN(W9*0.06-MIN(50000,W9)*0.03,-2))+MAX(0,ROUNDDOWN(W9*0.04-MIN(50000,W9)*0.02,-2)))</f>
        <v/>
      </c>
      <c r="AA9" s="18">
        <f>IF(K9&lt;=450000,0,MAX(0,ROUNDDOWN(X9*0.06-MIN(50000,X9)*0.03,-2))+MAX(0,ROUNDDOWN(X9*0.04-MIN(50000,X9)*0.02,-2)))</f>
        <v/>
      </c>
      <c r="AB9" s="18">
        <f>AE9+Y9-Z9</f>
        <v/>
      </c>
      <c r="AC9" s="18">
        <f>AF9+Y9-AA9</f>
        <v/>
      </c>
      <c r="AD9" s="20">
        <f>AB9-AC9</f>
        <v/>
      </c>
      <c r="AE9" s="18">
        <f>S9-T9</f>
        <v/>
      </c>
      <c r="AF9" s="18">
        <f>S9-U9</f>
        <v/>
      </c>
      <c r="AG9" s="21">
        <f>IF(P9&lt;=0,0,LOOKUP(P9,{0,1950001,3300001,6950001,9000001,18000001,40000001},{0.05,0.1,0.2,0.23,0.33,0.4,0.45}))</f>
        <v/>
      </c>
    </row>
    <row r="10">
      <c r="A10" t="inlineStr">
        <is>
          <t>早見表 市販薬2万円</t>
        </is>
      </c>
      <c r="B10" s="18">
        <f>'2_早見表'!$A$5</f>
        <v/>
      </c>
      <c r="C10" s="19" t="n">
        <v>2026</v>
      </c>
      <c r="D10" s="18" t="n">
        <v>20000</v>
      </c>
      <c r="E10" s="18" t="n">
        <v>0</v>
      </c>
      <c r="F10" s="18" t="n">
        <v>20000</v>
      </c>
      <c r="G10" t="inlineStr">
        <is>
          <t>はい</t>
        </is>
      </c>
      <c r="H10" s="18">
        <f>ROUND(MIN(B10/12,650000)*12*0.0915+MIN(B10/12,1390000)*12*(0.0504+0)+B10*0.005,0)</f>
        <v/>
      </c>
      <c r="I10" s="18" t="n">
        <v>0</v>
      </c>
      <c r="J10" s="18" t="n">
        <v>0</v>
      </c>
      <c r="K10" s="18">
        <f>ROUND(IF(C10&gt;=2026,IF(B10&lt;741000,0,IF(B10&lt;2191000,B10-740000,IF(B10&lt;2193000,1451000,IF(B10&lt;2196000,1453000,IF(B10&lt;2200000,1456000,IF(B10&lt;3600000,ROUNDDOWN(B10/4,-3)*2.8-80000,IF(B10&lt;6600000,ROUNDDOWN(B10/4,-3)*3.2-440000,IF(B10&lt;8500000,ROUNDDOWN(B10*0.9,0)-1100000,B10-1950000)))))))),IF(B10&lt;651000,0,IF(B10&lt;1900000,B10-650000,IF(B10&lt;3600000,ROUNDDOWN(B10/4,-3)*2.8-80000,IF(B10&lt;6600000,ROUNDDOWN(B10/4,-3)*3.2-440000,IF(B10&lt;8500000,ROUNDDOWN(B10*0.9,0)-1100000,B10-1950000)))))),0)</f>
        <v/>
      </c>
      <c r="L10" s="18">
        <f>IF(K10&gt;23500000,NA(),IF(C10&gt;=2026,IF(K10&lt;=4890000,1040000,IF(K10&lt;=6550000,670000,620000)),IF(K10&lt;=1320000,950000,IF(K10&lt;=3360000,880000,IF(K10&lt;=4890000,680000,IF(K10&lt;=6550000,630000,580000))))))</f>
        <v/>
      </c>
      <c r="M10" s="18">
        <f>MIN(100000,ROUNDDOWN(K10*0.05,0))</f>
        <v/>
      </c>
      <c r="N10" s="18">
        <f>MIN(2000000,MAX(0,D10-E10-M10))</f>
        <v/>
      </c>
      <c r="O10" s="18">
        <f>IF(G10="はい",MIN(88000,MAX(0,F10-12000)),0)</f>
        <v/>
      </c>
      <c r="P10" s="18">
        <f>MAX(0,ROUNDDOWN(K10-H10-L10-I10-0,-3))</f>
        <v/>
      </c>
      <c r="Q10" s="18">
        <f>MAX(0,ROUNDDOWN(K10-H10-L10-I10-N10,-3))</f>
        <v/>
      </c>
      <c r="R10" s="18">
        <f>MAX(0,ROUNDDOWN(K10-H10-L10-I10-O10,-3))</f>
        <v/>
      </c>
      <c r="S10" s="18">
        <f>IF(P10&lt;=0,0,ROUNDDOWN((P10*LOOKUP(P10,{0,1950001,3300001,6950001,9000001,18000001,40000001},{0.05,0.1,0.2,0.23,0.33,0.4,0.45})-LOOKUP(P10,{0,1950001,3300001,6950001,9000001,18000001,40000001},{0,97500,427500,636000,1536000,2796000,4796000}))*1.021,-2))</f>
        <v/>
      </c>
      <c r="T10" s="18">
        <f>IF(Q10&lt;=0,0,ROUNDDOWN((Q10*LOOKUP(Q10,{0,1950001,3300001,6950001,9000001,18000001,40000001},{0.05,0.1,0.2,0.23,0.33,0.4,0.45})-LOOKUP(Q10,{0,1950001,3300001,6950001,9000001,18000001,40000001},{0,97500,427500,636000,1536000,2796000,4796000}))*1.021,-2))</f>
        <v/>
      </c>
      <c r="U10" s="18">
        <f>IF(R10&lt;=0,0,ROUNDDOWN((R10*LOOKUP(R10,{0,1950001,3300001,6950001,9000001,18000001,40000001},{0.05,0.1,0.2,0.23,0.33,0.4,0.45})-LOOKUP(R10,{0,1950001,3300001,6950001,9000001,18000001,40000001},{0,97500,427500,636000,1536000,2796000,4796000}))*1.021,-2))</f>
        <v/>
      </c>
      <c r="V10" s="18">
        <f>MAX(0,ROUNDDOWN(K10-H10-430000-J10-0,-3))</f>
        <v/>
      </c>
      <c r="W10" s="18">
        <f>MAX(0,ROUNDDOWN(K10-H10-430000-J10-N10,-3))</f>
        <v/>
      </c>
      <c r="X10" s="18">
        <f>MAX(0,ROUNDDOWN(K10-H10-430000-J10-O10,-3))</f>
        <v/>
      </c>
      <c r="Y10" s="18">
        <f>IF(K10&lt;=450000,0,MAX(0,ROUNDDOWN(V10*0.06-MIN(50000,V10)*0.03,-2))+MAX(0,ROUNDDOWN(V10*0.04-MIN(50000,V10)*0.02,-2)))</f>
        <v/>
      </c>
      <c r="Z10" s="18">
        <f>IF(K10&lt;=450000,0,MAX(0,ROUNDDOWN(W10*0.06-MIN(50000,W10)*0.03,-2))+MAX(0,ROUNDDOWN(W10*0.04-MIN(50000,W10)*0.02,-2)))</f>
        <v/>
      </c>
      <c r="AA10" s="18">
        <f>IF(K10&lt;=450000,0,MAX(0,ROUNDDOWN(X10*0.06-MIN(50000,X10)*0.03,-2))+MAX(0,ROUNDDOWN(X10*0.04-MIN(50000,X10)*0.02,-2)))</f>
        <v/>
      </c>
      <c r="AB10" s="18">
        <f>AE10+Y10-Z10</f>
        <v/>
      </c>
      <c r="AC10" s="18">
        <f>AF10+Y10-AA10</f>
        <v/>
      </c>
      <c r="AD10" s="20">
        <f>AB10-AC10</f>
        <v/>
      </c>
      <c r="AE10" s="18">
        <f>S10-T10</f>
        <v/>
      </c>
      <c r="AF10" s="18">
        <f>S10-U10</f>
        <v/>
      </c>
      <c r="AG10" s="21">
        <f>IF(P10&lt;=0,0,LOOKUP(P10,{0,1950001,3300001,6950001,9000001,18000001,40000001},{0.05,0.1,0.2,0.23,0.33,0.4,0.45}))</f>
        <v/>
      </c>
    </row>
    <row r="11">
      <c r="A11" t="inlineStr">
        <is>
          <t>早見表 医療費20万円</t>
        </is>
      </c>
      <c r="B11" s="18">
        <f>'2_早見表'!$A$5</f>
        <v/>
      </c>
      <c r="C11" s="19" t="n">
        <v>2026</v>
      </c>
      <c r="D11" s="18" t="n">
        <v>200000</v>
      </c>
      <c r="E11" s="18" t="n">
        <v>0</v>
      </c>
      <c r="F11" s="18" t="n">
        <v>0</v>
      </c>
      <c r="G11" t="inlineStr">
        <is>
          <t>はい</t>
        </is>
      </c>
      <c r="H11" s="18">
        <f>ROUND(MIN(B11/12,650000)*12*0.0915+MIN(B11/12,1390000)*12*(0.0504+0)+B11*0.005,0)</f>
        <v/>
      </c>
      <c r="I11" s="18" t="n">
        <v>0</v>
      </c>
      <c r="J11" s="18" t="n">
        <v>0</v>
      </c>
      <c r="K11" s="18">
        <f>ROUND(IF(C11&gt;=2026,IF(B11&lt;741000,0,IF(B11&lt;2191000,B11-740000,IF(B11&lt;2193000,1451000,IF(B11&lt;2196000,1453000,IF(B11&lt;2200000,1456000,IF(B11&lt;3600000,ROUNDDOWN(B11/4,-3)*2.8-80000,IF(B11&lt;6600000,ROUNDDOWN(B11/4,-3)*3.2-440000,IF(B11&lt;8500000,ROUNDDOWN(B11*0.9,0)-1100000,B11-1950000)))))))),IF(B11&lt;651000,0,IF(B11&lt;1900000,B11-650000,IF(B11&lt;3600000,ROUNDDOWN(B11/4,-3)*2.8-80000,IF(B11&lt;6600000,ROUNDDOWN(B11/4,-3)*3.2-440000,IF(B11&lt;8500000,ROUNDDOWN(B11*0.9,0)-1100000,B11-1950000)))))),0)</f>
        <v/>
      </c>
      <c r="L11" s="18">
        <f>IF(K11&gt;23500000,NA(),IF(C11&gt;=2026,IF(K11&lt;=4890000,1040000,IF(K11&lt;=6550000,670000,620000)),IF(K11&lt;=1320000,950000,IF(K11&lt;=3360000,880000,IF(K11&lt;=4890000,680000,IF(K11&lt;=6550000,630000,580000))))))</f>
        <v/>
      </c>
      <c r="M11" s="18">
        <f>MIN(100000,ROUNDDOWN(K11*0.05,0))</f>
        <v/>
      </c>
      <c r="N11" s="18">
        <f>MIN(2000000,MAX(0,D11-E11-M11))</f>
        <v/>
      </c>
      <c r="O11" s="18">
        <f>IF(G11="はい",MIN(88000,MAX(0,F11-12000)),0)</f>
        <v/>
      </c>
      <c r="P11" s="18">
        <f>MAX(0,ROUNDDOWN(K11-H11-L11-I11-0,-3))</f>
        <v/>
      </c>
      <c r="Q11" s="18">
        <f>MAX(0,ROUNDDOWN(K11-H11-L11-I11-N11,-3))</f>
        <v/>
      </c>
      <c r="R11" s="18">
        <f>MAX(0,ROUNDDOWN(K11-H11-L11-I11-O11,-3))</f>
        <v/>
      </c>
      <c r="S11" s="18">
        <f>IF(P11&lt;=0,0,ROUNDDOWN((P11*LOOKUP(P11,{0,1950001,3300001,6950001,9000001,18000001,40000001},{0.05,0.1,0.2,0.23,0.33,0.4,0.45})-LOOKUP(P11,{0,1950001,3300001,6950001,9000001,18000001,40000001},{0,97500,427500,636000,1536000,2796000,4796000}))*1.021,-2))</f>
        <v/>
      </c>
      <c r="T11" s="18">
        <f>IF(Q11&lt;=0,0,ROUNDDOWN((Q11*LOOKUP(Q11,{0,1950001,3300001,6950001,9000001,18000001,40000001},{0.05,0.1,0.2,0.23,0.33,0.4,0.45})-LOOKUP(Q11,{0,1950001,3300001,6950001,9000001,18000001,40000001},{0,97500,427500,636000,1536000,2796000,4796000}))*1.021,-2))</f>
        <v/>
      </c>
      <c r="U11" s="18">
        <f>IF(R11&lt;=0,0,ROUNDDOWN((R11*LOOKUP(R11,{0,1950001,3300001,6950001,9000001,18000001,40000001},{0.05,0.1,0.2,0.23,0.33,0.4,0.45})-LOOKUP(R11,{0,1950001,3300001,6950001,9000001,18000001,40000001},{0,97500,427500,636000,1536000,2796000,4796000}))*1.021,-2))</f>
        <v/>
      </c>
      <c r="V11" s="18">
        <f>MAX(0,ROUNDDOWN(K11-H11-430000-J11-0,-3))</f>
        <v/>
      </c>
      <c r="W11" s="18">
        <f>MAX(0,ROUNDDOWN(K11-H11-430000-J11-N11,-3))</f>
        <v/>
      </c>
      <c r="X11" s="18">
        <f>MAX(0,ROUNDDOWN(K11-H11-430000-J11-O11,-3))</f>
        <v/>
      </c>
      <c r="Y11" s="18">
        <f>IF(K11&lt;=450000,0,MAX(0,ROUNDDOWN(V11*0.06-MIN(50000,V11)*0.03,-2))+MAX(0,ROUNDDOWN(V11*0.04-MIN(50000,V11)*0.02,-2)))</f>
        <v/>
      </c>
      <c r="Z11" s="18">
        <f>IF(K11&lt;=450000,0,MAX(0,ROUNDDOWN(W11*0.06-MIN(50000,W11)*0.03,-2))+MAX(0,ROUNDDOWN(W11*0.04-MIN(50000,W11)*0.02,-2)))</f>
        <v/>
      </c>
      <c r="AA11" s="18">
        <f>IF(K11&lt;=450000,0,MAX(0,ROUNDDOWN(X11*0.06-MIN(50000,X11)*0.03,-2))+MAX(0,ROUNDDOWN(X11*0.04-MIN(50000,X11)*0.02,-2)))</f>
        <v/>
      </c>
      <c r="AB11" s="18">
        <f>AE11+Y11-Z11</f>
        <v/>
      </c>
      <c r="AC11" s="18">
        <f>AF11+Y11-AA11</f>
        <v/>
      </c>
      <c r="AD11" s="20">
        <f>AB11-AC11</f>
        <v/>
      </c>
      <c r="AE11" s="18">
        <f>S11-T11</f>
        <v/>
      </c>
      <c r="AF11" s="18">
        <f>S11-U11</f>
        <v/>
      </c>
      <c r="AG11" s="21">
        <f>IF(P11&lt;=0,0,LOOKUP(P11,{0,1950001,3300001,6950001,9000001,18000001,40000001},{0.05,0.1,0.2,0.23,0.33,0.4,0.45}))</f>
        <v/>
      </c>
    </row>
    <row r="12">
      <c r="A12" t="inlineStr">
        <is>
          <t>早見表 セルフ上限</t>
        </is>
      </c>
      <c r="B12" s="18">
        <f>'2_早見表'!$A$6</f>
        <v/>
      </c>
      <c r="C12" s="19" t="n">
        <v>2026</v>
      </c>
      <c r="D12" s="18" t="n">
        <v>100000</v>
      </c>
      <c r="E12" s="18" t="n">
        <v>0</v>
      </c>
      <c r="F12" s="18" t="n">
        <v>100000</v>
      </c>
      <c r="G12" t="inlineStr">
        <is>
          <t>はい</t>
        </is>
      </c>
      <c r="H12" s="18">
        <f>ROUND(MIN(B12/12,650000)*12*0.0915+MIN(B12/12,1390000)*12*(0.0504+0)+B12*0.005,0)</f>
        <v/>
      </c>
      <c r="I12" s="18" t="n">
        <v>0</v>
      </c>
      <c r="J12" s="18" t="n">
        <v>0</v>
      </c>
      <c r="K12" s="18">
        <f>ROUND(IF(C12&gt;=2026,IF(B12&lt;741000,0,IF(B12&lt;2191000,B12-740000,IF(B12&lt;2193000,1451000,IF(B12&lt;2196000,1453000,IF(B12&lt;2200000,1456000,IF(B12&lt;3600000,ROUNDDOWN(B12/4,-3)*2.8-80000,IF(B12&lt;6600000,ROUNDDOWN(B12/4,-3)*3.2-440000,IF(B12&lt;8500000,ROUNDDOWN(B12*0.9,0)-1100000,B12-1950000)))))))),IF(B12&lt;651000,0,IF(B12&lt;1900000,B12-650000,IF(B12&lt;3600000,ROUNDDOWN(B12/4,-3)*2.8-80000,IF(B12&lt;6600000,ROUNDDOWN(B12/4,-3)*3.2-440000,IF(B12&lt;8500000,ROUNDDOWN(B12*0.9,0)-1100000,B12-1950000)))))),0)</f>
        <v/>
      </c>
      <c r="L12" s="18">
        <f>IF(K12&gt;23500000,NA(),IF(C12&gt;=2026,IF(K12&lt;=4890000,1040000,IF(K12&lt;=6550000,670000,620000)),IF(K12&lt;=1320000,950000,IF(K12&lt;=3360000,880000,IF(K12&lt;=4890000,680000,IF(K12&lt;=6550000,630000,580000))))))</f>
        <v/>
      </c>
      <c r="M12" s="18">
        <f>MIN(100000,ROUNDDOWN(K12*0.05,0))</f>
        <v/>
      </c>
      <c r="N12" s="18">
        <f>MIN(2000000,MAX(0,D12-E12-M12))</f>
        <v/>
      </c>
      <c r="O12" s="18">
        <f>IF(G12="はい",MIN(88000,MAX(0,F12-12000)),0)</f>
        <v/>
      </c>
      <c r="P12" s="18">
        <f>MAX(0,ROUNDDOWN(K12-H12-L12-I12-0,-3))</f>
        <v/>
      </c>
      <c r="Q12" s="18">
        <f>MAX(0,ROUNDDOWN(K12-H12-L12-I12-N12,-3))</f>
        <v/>
      </c>
      <c r="R12" s="18">
        <f>MAX(0,ROUNDDOWN(K12-H12-L12-I12-O12,-3))</f>
        <v/>
      </c>
      <c r="S12" s="18">
        <f>IF(P12&lt;=0,0,ROUNDDOWN((P12*LOOKUP(P12,{0,1950001,3300001,6950001,9000001,18000001,40000001},{0.05,0.1,0.2,0.23,0.33,0.4,0.45})-LOOKUP(P12,{0,1950001,3300001,6950001,9000001,18000001,40000001},{0,97500,427500,636000,1536000,2796000,4796000}))*1.021,-2))</f>
        <v/>
      </c>
      <c r="T12" s="18">
        <f>IF(Q12&lt;=0,0,ROUNDDOWN((Q12*LOOKUP(Q12,{0,1950001,3300001,6950001,9000001,18000001,40000001},{0.05,0.1,0.2,0.23,0.33,0.4,0.45})-LOOKUP(Q12,{0,1950001,3300001,6950001,9000001,18000001,40000001},{0,97500,427500,636000,1536000,2796000,4796000}))*1.021,-2))</f>
        <v/>
      </c>
      <c r="U12" s="18">
        <f>IF(R12&lt;=0,0,ROUNDDOWN((R12*LOOKUP(R12,{0,1950001,3300001,6950001,9000001,18000001,40000001},{0.05,0.1,0.2,0.23,0.33,0.4,0.45})-LOOKUP(R12,{0,1950001,3300001,6950001,9000001,18000001,40000001},{0,97500,427500,636000,1536000,2796000,4796000}))*1.021,-2))</f>
        <v/>
      </c>
      <c r="V12" s="18">
        <f>MAX(0,ROUNDDOWN(K12-H12-430000-J12-0,-3))</f>
        <v/>
      </c>
      <c r="W12" s="18">
        <f>MAX(0,ROUNDDOWN(K12-H12-430000-J12-N12,-3))</f>
        <v/>
      </c>
      <c r="X12" s="18">
        <f>MAX(0,ROUNDDOWN(K12-H12-430000-J12-O12,-3))</f>
        <v/>
      </c>
      <c r="Y12" s="18">
        <f>IF(K12&lt;=450000,0,MAX(0,ROUNDDOWN(V12*0.06-MIN(50000,V12)*0.03,-2))+MAX(0,ROUNDDOWN(V12*0.04-MIN(50000,V12)*0.02,-2)))</f>
        <v/>
      </c>
      <c r="Z12" s="18">
        <f>IF(K12&lt;=450000,0,MAX(0,ROUNDDOWN(W12*0.06-MIN(50000,W12)*0.03,-2))+MAX(0,ROUNDDOWN(W12*0.04-MIN(50000,W12)*0.02,-2)))</f>
        <v/>
      </c>
      <c r="AA12" s="18">
        <f>IF(K12&lt;=450000,0,MAX(0,ROUNDDOWN(X12*0.06-MIN(50000,X12)*0.03,-2))+MAX(0,ROUNDDOWN(X12*0.04-MIN(50000,X12)*0.02,-2)))</f>
        <v/>
      </c>
      <c r="AB12" s="18">
        <f>AE12+Y12-Z12</f>
        <v/>
      </c>
      <c r="AC12" s="18">
        <f>AF12+Y12-AA12</f>
        <v/>
      </c>
      <c r="AD12" s="20">
        <f>AB12-AC12</f>
        <v/>
      </c>
      <c r="AE12" s="18">
        <f>S12-T12</f>
        <v/>
      </c>
      <c r="AF12" s="18">
        <f>S12-U12</f>
        <v/>
      </c>
      <c r="AG12" s="21">
        <f>IF(P12&lt;=0,0,LOOKUP(P12,{0,1950001,3300001,6950001,9000001,18000001,40000001},{0.05,0.1,0.2,0.23,0.33,0.4,0.45}))</f>
        <v/>
      </c>
    </row>
    <row r="13">
      <c r="A13" t="inlineStr">
        <is>
          <t>早見表 市販薬2万円</t>
        </is>
      </c>
      <c r="B13" s="18">
        <f>'2_早見表'!$A$6</f>
        <v/>
      </c>
      <c r="C13" s="19" t="n">
        <v>2026</v>
      </c>
      <c r="D13" s="18" t="n">
        <v>20000</v>
      </c>
      <c r="E13" s="18" t="n">
        <v>0</v>
      </c>
      <c r="F13" s="18" t="n">
        <v>20000</v>
      </c>
      <c r="G13" t="inlineStr">
        <is>
          <t>はい</t>
        </is>
      </c>
      <c r="H13" s="18">
        <f>ROUND(MIN(B13/12,650000)*12*0.0915+MIN(B13/12,1390000)*12*(0.0504+0)+B13*0.005,0)</f>
        <v/>
      </c>
      <c r="I13" s="18" t="n">
        <v>0</v>
      </c>
      <c r="J13" s="18" t="n">
        <v>0</v>
      </c>
      <c r="K13" s="18">
        <f>ROUND(IF(C13&gt;=2026,IF(B13&lt;741000,0,IF(B13&lt;2191000,B13-740000,IF(B13&lt;2193000,1451000,IF(B13&lt;2196000,1453000,IF(B13&lt;2200000,1456000,IF(B13&lt;3600000,ROUNDDOWN(B13/4,-3)*2.8-80000,IF(B13&lt;6600000,ROUNDDOWN(B13/4,-3)*3.2-440000,IF(B13&lt;8500000,ROUNDDOWN(B13*0.9,0)-1100000,B13-1950000)))))))),IF(B13&lt;651000,0,IF(B13&lt;1900000,B13-650000,IF(B13&lt;3600000,ROUNDDOWN(B13/4,-3)*2.8-80000,IF(B13&lt;6600000,ROUNDDOWN(B13/4,-3)*3.2-440000,IF(B13&lt;8500000,ROUNDDOWN(B13*0.9,0)-1100000,B13-1950000)))))),0)</f>
        <v/>
      </c>
      <c r="L13" s="18">
        <f>IF(K13&gt;23500000,NA(),IF(C13&gt;=2026,IF(K13&lt;=4890000,1040000,IF(K13&lt;=6550000,670000,620000)),IF(K13&lt;=1320000,950000,IF(K13&lt;=3360000,880000,IF(K13&lt;=4890000,680000,IF(K13&lt;=6550000,630000,580000))))))</f>
        <v/>
      </c>
      <c r="M13" s="18">
        <f>MIN(100000,ROUNDDOWN(K13*0.05,0))</f>
        <v/>
      </c>
      <c r="N13" s="18">
        <f>MIN(2000000,MAX(0,D13-E13-M13))</f>
        <v/>
      </c>
      <c r="O13" s="18">
        <f>IF(G13="はい",MIN(88000,MAX(0,F13-12000)),0)</f>
        <v/>
      </c>
      <c r="P13" s="18">
        <f>MAX(0,ROUNDDOWN(K13-H13-L13-I13-0,-3))</f>
        <v/>
      </c>
      <c r="Q13" s="18">
        <f>MAX(0,ROUNDDOWN(K13-H13-L13-I13-N13,-3))</f>
        <v/>
      </c>
      <c r="R13" s="18">
        <f>MAX(0,ROUNDDOWN(K13-H13-L13-I13-O13,-3))</f>
        <v/>
      </c>
      <c r="S13" s="18">
        <f>IF(P13&lt;=0,0,ROUNDDOWN((P13*LOOKUP(P13,{0,1950001,3300001,6950001,9000001,18000001,40000001},{0.05,0.1,0.2,0.23,0.33,0.4,0.45})-LOOKUP(P13,{0,1950001,3300001,6950001,9000001,18000001,40000001},{0,97500,427500,636000,1536000,2796000,4796000}))*1.021,-2))</f>
        <v/>
      </c>
      <c r="T13" s="18">
        <f>IF(Q13&lt;=0,0,ROUNDDOWN((Q13*LOOKUP(Q13,{0,1950001,3300001,6950001,9000001,18000001,40000001},{0.05,0.1,0.2,0.23,0.33,0.4,0.45})-LOOKUP(Q13,{0,1950001,3300001,6950001,9000001,18000001,40000001},{0,97500,427500,636000,1536000,2796000,4796000}))*1.021,-2))</f>
        <v/>
      </c>
      <c r="U13" s="18">
        <f>IF(R13&lt;=0,0,ROUNDDOWN((R13*LOOKUP(R13,{0,1950001,3300001,6950001,9000001,18000001,40000001},{0.05,0.1,0.2,0.23,0.33,0.4,0.45})-LOOKUP(R13,{0,1950001,3300001,6950001,9000001,18000001,40000001},{0,97500,427500,636000,1536000,2796000,4796000}))*1.021,-2))</f>
        <v/>
      </c>
      <c r="V13" s="18">
        <f>MAX(0,ROUNDDOWN(K13-H13-430000-J13-0,-3))</f>
        <v/>
      </c>
      <c r="W13" s="18">
        <f>MAX(0,ROUNDDOWN(K13-H13-430000-J13-N13,-3))</f>
        <v/>
      </c>
      <c r="X13" s="18">
        <f>MAX(0,ROUNDDOWN(K13-H13-430000-J13-O13,-3))</f>
        <v/>
      </c>
      <c r="Y13" s="18">
        <f>IF(K13&lt;=450000,0,MAX(0,ROUNDDOWN(V13*0.06-MIN(50000,V13)*0.03,-2))+MAX(0,ROUNDDOWN(V13*0.04-MIN(50000,V13)*0.02,-2)))</f>
        <v/>
      </c>
      <c r="Z13" s="18">
        <f>IF(K13&lt;=450000,0,MAX(0,ROUNDDOWN(W13*0.06-MIN(50000,W13)*0.03,-2))+MAX(0,ROUNDDOWN(W13*0.04-MIN(50000,W13)*0.02,-2)))</f>
        <v/>
      </c>
      <c r="AA13" s="18">
        <f>IF(K13&lt;=450000,0,MAX(0,ROUNDDOWN(X13*0.06-MIN(50000,X13)*0.03,-2))+MAX(0,ROUNDDOWN(X13*0.04-MIN(50000,X13)*0.02,-2)))</f>
        <v/>
      </c>
      <c r="AB13" s="18">
        <f>AE13+Y13-Z13</f>
        <v/>
      </c>
      <c r="AC13" s="18">
        <f>AF13+Y13-AA13</f>
        <v/>
      </c>
      <c r="AD13" s="20">
        <f>AB13-AC13</f>
        <v/>
      </c>
      <c r="AE13" s="18">
        <f>S13-T13</f>
        <v/>
      </c>
      <c r="AF13" s="18">
        <f>S13-U13</f>
        <v/>
      </c>
      <c r="AG13" s="21">
        <f>IF(P13&lt;=0,0,LOOKUP(P13,{0,1950001,3300001,6950001,9000001,18000001,40000001},{0.05,0.1,0.2,0.23,0.33,0.4,0.45}))</f>
        <v/>
      </c>
    </row>
    <row r="14">
      <c r="A14" t="inlineStr">
        <is>
          <t>早見表 医療費20万円</t>
        </is>
      </c>
      <c r="B14" s="18">
        <f>'2_早見表'!$A$6</f>
        <v/>
      </c>
      <c r="C14" s="19" t="n">
        <v>2026</v>
      </c>
      <c r="D14" s="18" t="n">
        <v>200000</v>
      </c>
      <c r="E14" s="18" t="n">
        <v>0</v>
      </c>
      <c r="F14" s="18" t="n">
        <v>0</v>
      </c>
      <c r="G14" t="inlineStr">
        <is>
          <t>はい</t>
        </is>
      </c>
      <c r="H14" s="18">
        <f>ROUND(MIN(B14/12,650000)*12*0.0915+MIN(B14/12,1390000)*12*(0.0504+0)+B14*0.005,0)</f>
        <v/>
      </c>
      <c r="I14" s="18" t="n">
        <v>0</v>
      </c>
      <c r="J14" s="18" t="n">
        <v>0</v>
      </c>
      <c r="K14" s="18">
        <f>ROUND(IF(C14&gt;=2026,IF(B14&lt;741000,0,IF(B14&lt;2191000,B14-740000,IF(B14&lt;2193000,1451000,IF(B14&lt;2196000,1453000,IF(B14&lt;2200000,1456000,IF(B14&lt;3600000,ROUNDDOWN(B14/4,-3)*2.8-80000,IF(B14&lt;6600000,ROUNDDOWN(B14/4,-3)*3.2-440000,IF(B14&lt;8500000,ROUNDDOWN(B14*0.9,0)-1100000,B14-1950000)))))))),IF(B14&lt;651000,0,IF(B14&lt;1900000,B14-650000,IF(B14&lt;3600000,ROUNDDOWN(B14/4,-3)*2.8-80000,IF(B14&lt;6600000,ROUNDDOWN(B14/4,-3)*3.2-440000,IF(B14&lt;8500000,ROUNDDOWN(B14*0.9,0)-1100000,B14-1950000)))))),0)</f>
        <v/>
      </c>
      <c r="L14" s="18">
        <f>IF(K14&gt;23500000,NA(),IF(C14&gt;=2026,IF(K14&lt;=4890000,1040000,IF(K14&lt;=6550000,670000,620000)),IF(K14&lt;=1320000,950000,IF(K14&lt;=3360000,880000,IF(K14&lt;=4890000,680000,IF(K14&lt;=6550000,630000,580000))))))</f>
        <v/>
      </c>
      <c r="M14" s="18">
        <f>MIN(100000,ROUNDDOWN(K14*0.05,0))</f>
        <v/>
      </c>
      <c r="N14" s="18">
        <f>MIN(2000000,MAX(0,D14-E14-M14))</f>
        <v/>
      </c>
      <c r="O14" s="18">
        <f>IF(G14="はい",MIN(88000,MAX(0,F14-12000)),0)</f>
        <v/>
      </c>
      <c r="P14" s="18">
        <f>MAX(0,ROUNDDOWN(K14-H14-L14-I14-0,-3))</f>
        <v/>
      </c>
      <c r="Q14" s="18">
        <f>MAX(0,ROUNDDOWN(K14-H14-L14-I14-N14,-3))</f>
        <v/>
      </c>
      <c r="R14" s="18">
        <f>MAX(0,ROUNDDOWN(K14-H14-L14-I14-O14,-3))</f>
        <v/>
      </c>
      <c r="S14" s="18">
        <f>IF(P14&lt;=0,0,ROUNDDOWN((P14*LOOKUP(P14,{0,1950001,3300001,6950001,9000001,18000001,40000001},{0.05,0.1,0.2,0.23,0.33,0.4,0.45})-LOOKUP(P14,{0,1950001,3300001,6950001,9000001,18000001,40000001},{0,97500,427500,636000,1536000,2796000,4796000}))*1.021,-2))</f>
        <v/>
      </c>
      <c r="T14" s="18">
        <f>IF(Q14&lt;=0,0,ROUNDDOWN((Q14*LOOKUP(Q14,{0,1950001,3300001,6950001,9000001,18000001,40000001},{0.05,0.1,0.2,0.23,0.33,0.4,0.45})-LOOKUP(Q14,{0,1950001,3300001,6950001,9000001,18000001,40000001},{0,97500,427500,636000,1536000,2796000,4796000}))*1.021,-2))</f>
        <v/>
      </c>
      <c r="U14" s="18">
        <f>IF(R14&lt;=0,0,ROUNDDOWN((R14*LOOKUP(R14,{0,1950001,3300001,6950001,9000001,18000001,40000001},{0.05,0.1,0.2,0.23,0.33,0.4,0.45})-LOOKUP(R14,{0,1950001,3300001,6950001,9000001,18000001,40000001},{0,97500,427500,636000,1536000,2796000,4796000}))*1.021,-2))</f>
        <v/>
      </c>
      <c r="V14" s="18">
        <f>MAX(0,ROUNDDOWN(K14-H14-430000-J14-0,-3))</f>
        <v/>
      </c>
      <c r="W14" s="18">
        <f>MAX(0,ROUNDDOWN(K14-H14-430000-J14-N14,-3))</f>
        <v/>
      </c>
      <c r="X14" s="18">
        <f>MAX(0,ROUNDDOWN(K14-H14-430000-J14-O14,-3))</f>
        <v/>
      </c>
      <c r="Y14" s="18">
        <f>IF(K14&lt;=450000,0,MAX(0,ROUNDDOWN(V14*0.06-MIN(50000,V14)*0.03,-2))+MAX(0,ROUNDDOWN(V14*0.04-MIN(50000,V14)*0.02,-2)))</f>
        <v/>
      </c>
      <c r="Z14" s="18">
        <f>IF(K14&lt;=450000,0,MAX(0,ROUNDDOWN(W14*0.06-MIN(50000,W14)*0.03,-2))+MAX(0,ROUNDDOWN(W14*0.04-MIN(50000,W14)*0.02,-2)))</f>
        <v/>
      </c>
      <c r="AA14" s="18">
        <f>IF(K14&lt;=450000,0,MAX(0,ROUNDDOWN(X14*0.06-MIN(50000,X14)*0.03,-2))+MAX(0,ROUNDDOWN(X14*0.04-MIN(50000,X14)*0.02,-2)))</f>
        <v/>
      </c>
      <c r="AB14" s="18">
        <f>AE14+Y14-Z14</f>
        <v/>
      </c>
      <c r="AC14" s="18">
        <f>AF14+Y14-AA14</f>
        <v/>
      </c>
      <c r="AD14" s="20">
        <f>AB14-AC14</f>
        <v/>
      </c>
      <c r="AE14" s="18">
        <f>S14-T14</f>
        <v/>
      </c>
      <c r="AF14" s="18">
        <f>S14-U14</f>
        <v/>
      </c>
      <c r="AG14" s="21">
        <f>IF(P14&lt;=0,0,LOOKUP(P14,{0,1950001,3300001,6950001,9000001,18000001,40000001},{0.05,0.1,0.2,0.23,0.33,0.4,0.45}))</f>
        <v/>
      </c>
    </row>
    <row r="15">
      <c r="A15" t="inlineStr">
        <is>
          <t>早見表 セルフ上限</t>
        </is>
      </c>
      <c r="B15" s="18">
        <f>'2_早見表'!$A$7</f>
        <v/>
      </c>
      <c r="C15" s="19" t="n">
        <v>2026</v>
      </c>
      <c r="D15" s="18" t="n">
        <v>100000</v>
      </c>
      <c r="E15" s="18" t="n">
        <v>0</v>
      </c>
      <c r="F15" s="18" t="n">
        <v>100000</v>
      </c>
      <c r="G15" t="inlineStr">
        <is>
          <t>はい</t>
        </is>
      </c>
      <c r="H15" s="18">
        <f>ROUND(MIN(B15/12,650000)*12*0.0915+MIN(B15/12,1390000)*12*(0.0504+0)+B15*0.005,0)</f>
        <v/>
      </c>
      <c r="I15" s="18" t="n">
        <v>0</v>
      </c>
      <c r="J15" s="18" t="n">
        <v>0</v>
      </c>
      <c r="K15" s="18">
        <f>ROUND(IF(C15&gt;=2026,IF(B15&lt;741000,0,IF(B15&lt;2191000,B15-740000,IF(B15&lt;2193000,1451000,IF(B15&lt;2196000,1453000,IF(B15&lt;2200000,1456000,IF(B15&lt;3600000,ROUNDDOWN(B15/4,-3)*2.8-80000,IF(B15&lt;6600000,ROUNDDOWN(B15/4,-3)*3.2-440000,IF(B15&lt;8500000,ROUNDDOWN(B15*0.9,0)-1100000,B15-1950000)))))))),IF(B15&lt;651000,0,IF(B15&lt;1900000,B15-650000,IF(B15&lt;3600000,ROUNDDOWN(B15/4,-3)*2.8-80000,IF(B15&lt;6600000,ROUNDDOWN(B15/4,-3)*3.2-440000,IF(B15&lt;8500000,ROUNDDOWN(B15*0.9,0)-1100000,B15-1950000)))))),0)</f>
        <v/>
      </c>
      <c r="L15" s="18">
        <f>IF(K15&gt;23500000,NA(),IF(C15&gt;=2026,IF(K15&lt;=4890000,1040000,IF(K15&lt;=6550000,670000,620000)),IF(K15&lt;=1320000,950000,IF(K15&lt;=3360000,880000,IF(K15&lt;=4890000,680000,IF(K15&lt;=6550000,630000,580000))))))</f>
        <v/>
      </c>
      <c r="M15" s="18">
        <f>MIN(100000,ROUNDDOWN(K15*0.05,0))</f>
        <v/>
      </c>
      <c r="N15" s="18">
        <f>MIN(2000000,MAX(0,D15-E15-M15))</f>
        <v/>
      </c>
      <c r="O15" s="18">
        <f>IF(G15="はい",MIN(88000,MAX(0,F15-12000)),0)</f>
        <v/>
      </c>
      <c r="P15" s="18">
        <f>MAX(0,ROUNDDOWN(K15-H15-L15-I15-0,-3))</f>
        <v/>
      </c>
      <c r="Q15" s="18">
        <f>MAX(0,ROUNDDOWN(K15-H15-L15-I15-N15,-3))</f>
        <v/>
      </c>
      <c r="R15" s="18">
        <f>MAX(0,ROUNDDOWN(K15-H15-L15-I15-O15,-3))</f>
        <v/>
      </c>
      <c r="S15" s="18">
        <f>IF(P15&lt;=0,0,ROUNDDOWN((P15*LOOKUP(P15,{0,1950001,3300001,6950001,9000001,18000001,40000001},{0.05,0.1,0.2,0.23,0.33,0.4,0.45})-LOOKUP(P15,{0,1950001,3300001,6950001,9000001,18000001,40000001},{0,97500,427500,636000,1536000,2796000,4796000}))*1.021,-2))</f>
        <v/>
      </c>
      <c r="T15" s="18">
        <f>IF(Q15&lt;=0,0,ROUNDDOWN((Q15*LOOKUP(Q15,{0,1950001,3300001,6950001,9000001,18000001,40000001},{0.05,0.1,0.2,0.23,0.33,0.4,0.45})-LOOKUP(Q15,{0,1950001,3300001,6950001,9000001,18000001,40000001},{0,97500,427500,636000,1536000,2796000,4796000}))*1.021,-2))</f>
        <v/>
      </c>
      <c r="U15" s="18">
        <f>IF(R15&lt;=0,0,ROUNDDOWN((R15*LOOKUP(R15,{0,1950001,3300001,6950001,9000001,18000001,40000001},{0.05,0.1,0.2,0.23,0.33,0.4,0.45})-LOOKUP(R15,{0,1950001,3300001,6950001,9000001,18000001,40000001},{0,97500,427500,636000,1536000,2796000,4796000}))*1.021,-2))</f>
        <v/>
      </c>
      <c r="V15" s="18">
        <f>MAX(0,ROUNDDOWN(K15-H15-430000-J15-0,-3))</f>
        <v/>
      </c>
      <c r="W15" s="18">
        <f>MAX(0,ROUNDDOWN(K15-H15-430000-J15-N15,-3))</f>
        <v/>
      </c>
      <c r="X15" s="18">
        <f>MAX(0,ROUNDDOWN(K15-H15-430000-J15-O15,-3))</f>
        <v/>
      </c>
      <c r="Y15" s="18">
        <f>IF(K15&lt;=450000,0,MAX(0,ROUNDDOWN(V15*0.06-MIN(50000,V15)*0.03,-2))+MAX(0,ROUNDDOWN(V15*0.04-MIN(50000,V15)*0.02,-2)))</f>
        <v/>
      </c>
      <c r="Z15" s="18">
        <f>IF(K15&lt;=450000,0,MAX(0,ROUNDDOWN(W15*0.06-MIN(50000,W15)*0.03,-2))+MAX(0,ROUNDDOWN(W15*0.04-MIN(50000,W15)*0.02,-2)))</f>
        <v/>
      </c>
      <c r="AA15" s="18">
        <f>IF(K15&lt;=450000,0,MAX(0,ROUNDDOWN(X15*0.06-MIN(50000,X15)*0.03,-2))+MAX(0,ROUNDDOWN(X15*0.04-MIN(50000,X15)*0.02,-2)))</f>
        <v/>
      </c>
      <c r="AB15" s="18">
        <f>AE15+Y15-Z15</f>
        <v/>
      </c>
      <c r="AC15" s="18">
        <f>AF15+Y15-AA15</f>
        <v/>
      </c>
      <c r="AD15" s="20">
        <f>AB15-AC15</f>
        <v/>
      </c>
      <c r="AE15" s="18">
        <f>S15-T15</f>
        <v/>
      </c>
      <c r="AF15" s="18">
        <f>S15-U15</f>
        <v/>
      </c>
      <c r="AG15" s="21">
        <f>IF(P15&lt;=0,0,LOOKUP(P15,{0,1950001,3300001,6950001,9000001,18000001,40000001},{0.05,0.1,0.2,0.23,0.33,0.4,0.45}))</f>
        <v/>
      </c>
    </row>
    <row r="16">
      <c r="A16" t="inlineStr">
        <is>
          <t>早見表 市販薬2万円</t>
        </is>
      </c>
      <c r="B16" s="18">
        <f>'2_早見表'!$A$7</f>
        <v/>
      </c>
      <c r="C16" s="19" t="n">
        <v>2026</v>
      </c>
      <c r="D16" s="18" t="n">
        <v>20000</v>
      </c>
      <c r="E16" s="18" t="n">
        <v>0</v>
      </c>
      <c r="F16" s="18" t="n">
        <v>20000</v>
      </c>
      <c r="G16" t="inlineStr">
        <is>
          <t>はい</t>
        </is>
      </c>
      <c r="H16" s="18">
        <f>ROUND(MIN(B16/12,650000)*12*0.0915+MIN(B16/12,1390000)*12*(0.0504+0)+B16*0.005,0)</f>
        <v/>
      </c>
      <c r="I16" s="18" t="n">
        <v>0</v>
      </c>
      <c r="J16" s="18" t="n">
        <v>0</v>
      </c>
      <c r="K16" s="18">
        <f>ROUND(IF(C16&gt;=2026,IF(B16&lt;741000,0,IF(B16&lt;2191000,B16-740000,IF(B16&lt;2193000,1451000,IF(B16&lt;2196000,1453000,IF(B16&lt;2200000,1456000,IF(B16&lt;3600000,ROUNDDOWN(B16/4,-3)*2.8-80000,IF(B16&lt;6600000,ROUNDDOWN(B16/4,-3)*3.2-440000,IF(B16&lt;8500000,ROUNDDOWN(B16*0.9,0)-1100000,B16-1950000)))))))),IF(B16&lt;651000,0,IF(B16&lt;1900000,B16-650000,IF(B16&lt;3600000,ROUNDDOWN(B16/4,-3)*2.8-80000,IF(B16&lt;6600000,ROUNDDOWN(B16/4,-3)*3.2-440000,IF(B16&lt;8500000,ROUNDDOWN(B16*0.9,0)-1100000,B16-1950000)))))),0)</f>
        <v/>
      </c>
      <c r="L16" s="18">
        <f>IF(K16&gt;23500000,NA(),IF(C16&gt;=2026,IF(K16&lt;=4890000,1040000,IF(K16&lt;=6550000,670000,620000)),IF(K16&lt;=1320000,950000,IF(K16&lt;=3360000,880000,IF(K16&lt;=4890000,680000,IF(K16&lt;=6550000,630000,580000))))))</f>
        <v/>
      </c>
      <c r="M16" s="18">
        <f>MIN(100000,ROUNDDOWN(K16*0.05,0))</f>
        <v/>
      </c>
      <c r="N16" s="18">
        <f>MIN(2000000,MAX(0,D16-E16-M16))</f>
        <v/>
      </c>
      <c r="O16" s="18">
        <f>IF(G16="はい",MIN(88000,MAX(0,F16-12000)),0)</f>
        <v/>
      </c>
      <c r="P16" s="18">
        <f>MAX(0,ROUNDDOWN(K16-H16-L16-I16-0,-3))</f>
        <v/>
      </c>
      <c r="Q16" s="18">
        <f>MAX(0,ROUNDDOWN(K16-H16-L16-I16-N16,-3))</f>
        <v/>
      </c>
      <c r="R16" s="18">
        <f>MAX(0,ROUNDDOWN(K16-H16-L16-I16-O16,-3))</f>
        <v/>
      </c>
      <c r="S16" s="18">
        <f>IF(P16&lt;=0,0,ROUNDDOWN((P16*LOOKUP(P16,{0,1950001,3300001,6950001,9000001,18000001,40000001},{0.05,0.1,0.2,0.23,0.33,0.4,0.45})-LOOKUP(P16,{0,1950001,3300001,6950001,9000001,18000001,40000001},{0,97500,427500,636000,1536000,2796000,4796000}))*1.021,-2))</f>
        <v/>
      </c>
      <c r="T16" s="18">
        <f>IF(Q16&lt;=0,0,ROUNDDOWN((Q16*LOOKUP(Q16,{0,1950001,3300001,6950001,9000001,18000001,40000001},{0.05,0.1,0.2,0.23,0.33,0.4,0.45})-LOOKUP(Q16,{0,1950001,3300001,6950001,9000001,18000001,40000001},{0,97500,427500,636000,1536000,2796000,4796000}))*1.021,-2))</f>
        <v/>
      </c>
      <c r="U16" s="18">
        <f>IF(R16&lt;=0,0,ROUNDDOWN((R16*LOOKUP(R16,{0,1950001,3300001,6950001,9000001,18000001,40000001},{0.05,0.1,0.2,0.23,0.33,0.4,0.45})-LOOKUP(R16,{0,1950001,3300001,6950001,9000001,18000001,40000001},{0,97500,427500,636000,1536000,2796000,4796000}))*1.021,-2))</f>
        <v/>
      </c>
      <c r="V16" s="18">
        <f>MAX(0,ROUNDDOWN(K16-H16-430000-J16-0,-3))</f>
        <v/>
      </c>
      <c r="W16" s="18">
        <f>MAX(0,ROUNDDOWN(K16-H16-430000-J16-N16,-3))</f>
        <v/>
      </c>
      <c r="X16" s="18">
        <f>MAX(0,ROUNDDOWN(K16-H16-430000-J16-O16,-3))</f>
        <v/>
      </c>
      <c r="Y16" s="18">
        <f>IF(K16&lt;=450000,0,MAX(0,ROUNDDOWN(V16*0.06-MIN(50000,V16)*0.03,-2))+MAX(0,ROUNDDOWN(V16*0.04-MIN(50000,V16)*0.02,-2)))</f>
        <v/>
      </c>
      <c r="Z16" s="18">
        <f>IF(K16&lt;=450000,0,MAX(0,ROUNDDOWN(W16*0.06-MIN(50000,W16)*0.03,-2))+MAX(0,ROUNDDOWN(W16*0.04-MIN(50000,W16)*0.02,-2)))</f>
        <v/>
      </c>
      <c r="AA16" s="18">
        <f>IF(K16&lt;=450000,0,MAX(0,ROUNDDOWN(X16*0.06-MIN(50000,X16)*0.03,-2))+MAX(0,ROUNDDOWN(X16*0.04-MIN(50000,X16)*0.02,-2)))</f>
        <v/>
      </c>
      <c r="AB16" s="18">
        <f>AE16+Y16-Z16</f>
        <v/>
      </c>
      <c r="AC16" s="18">
        <f>AF16+Y16-AA16</f>
        <v/>
      </c>
      <c r="AD16" s="20">
        <f>AB16-AC16</f>
        <v/>
      </c>
      <c r="AE16" s="18">
        <f>S16-T16</f>
        <v/>
      </c>
      <c r="AF16" s="18">
        <f>S16-U16</f>
        <v/>
      </c>
      <c r="AG16" s="21">
        <f>IF(P16&lt;=0,0,LOOKUP(P16,{0,1950001,3300001,6950001,9000001,18000001,40000001},{0.05,0.1,0.2,0.23,0.33,0.4,0.45}))</f>
        <v/>
      </c>
    </row>
    <row r="17">
      <c r="A17" t="inlineStr">
        <is>
          <t>早見表 医療費20万円</t>
        </is>
      </c>
      <c r="B17" s="18">
        <f>'2_早見表'!$A$7</f>
        <v/>
      </c>
      <c r="C17" s="19" t="n">
        <v>2026</v>
      </c>
      <c r="D17" s="18" t="n">
        <v>200000</v>
      </c>
      <c r="E17" s="18" t="n">
        <v>0</v>
      </c>
      <c r="F17" s="18" t="n">
        <v>0</v>
      </c>
      <c r="G17" t="inlineStr">
        <is>
          <t>はい</t>
        </is>
      </c>
      <c r="H17" s="18">
        <f>ROUND(MIN(B17/12,650000)*12*0.0915+MIN(B17/12,1390000)*12*(0.0504+0)+B17*0.005,0)</f>
        <v/>
      </c>
      <c r="I17" s="18" t="n">
        <v>0</v>
      </c>
      <c r="J17" s="18" t="n">
        <v>0</v>
      </c>
      <c r="K17" s="18">
        <f>ROUND(IF(C17&gt;=2026,IF(B17&lt;741000,0,IF(B17&lt;2191000,B17-740000,IF(B17&lt;2193000,1451000,IF(B17&lt;2196000,1453000,IF(B17&lt;2200000,1456000,IF(B17&lt;3600000,ROUNDDOWN(B17/4,-3)*2.8-80000,IF(B17&lt;6600000,ROUNDDOWN(B17/4,-3)*3.2-440000,IF(B17&lt;8500000,ROUNDDOWN(B17*0.9,0)-1100000,B17-1950000)))))))),IF(B17&lt;651000,0,IF(B17&lt;1900000,B17-650000,IF(B17&lt;3600000,ROUNDDOWN(B17/4,-3)*2.8-80000,IF(B17&lt;6600000,ROUNDDOWN(B17/4,-3)*3.2-440000,IF(B17&lt;8500000,ROUNDDOWN(B17*0.9,0)-1100000,B17-1950000)))))),0)</f>
        <v/>
      </c>
      <c r="L17" s="18">
        <f>IF(K17&gt;23500000,NA(),IF(C17&gt;=2026,IF(K17&lt;=4890000,1040000,IF(K17&lt;=6550000,670000,620000)),IF(K17&lt;=1320000,950000,IF(K17&lt;=3360000,880000,IF(K17&lt;=4890000,680000,IF(K17&lt;=6550000,630000,580000))))))</f>
        <v/>
      </c>
      <c r="M17" s="18">
        <f>MIN(100000,ROUNDDOWN(K17*0.05,0))</f>
        <v/>
      </c>
      <c r="N17" s="18">
        <f>MIN(2000000,MAX(0,D17-E17-M17))</f>
        <v/>
      </c>
      <c r="O17" s="18">
        <f>IF(G17="はい",MIN(88000,MAX(0,F17-12000)),0)</f>
        <v/>
      </c>
      <c r="P17" s="18">
        <f>MAX(0,ROUNDDOWN(K17-H17-L17-I17-0,-3))</f>
        <v/>
      </c>
      <c r="Q17" s="18">
        <f>MAX(0,ROUNDDOWN(K17-H17-L17-I17-N17,-3))</f>
        <v/>
      </c>
      <c r="R17" s="18">
        <f>MAX(0,ROUNDDOWN(K17-H17-L17-I17-O17,-3))</f>
        <v/>
      </c>
      <c r="S17" s="18">
        <f>IF(P17&lt;=0,0,ROUNDDOWN((P17*LOOKUP(P17,{0,1950001,3300001,6950001,9000001,18000001,40000001},{0.05,0.1,0.2,0.23,0.33,0.4,0.45})-LOOKUP(P17,{0,1950001,3300001,6950001,9000001,18000001,40000001},{0,97500,427500,636000,1536000,2796000,4796000}))*1.021,-2))</f>
        <v/>
      </c>
      <c r="T17" s="18">
        <f>IF(Q17&lt;=0,0,ROUNDDOWN((Q17*LOOKUP(Q17,{0,1950001,3300001,6950001,9000001,18000001,40000001},{0.05,0.1,0.2,0.23,0.33,0.4,0.45})-LOOKUP(Q17,{0,1950001,3300001,6950001,9000001,18000001,40000001},{0,97500,427500,636000,1536000,2796000,4796000}))*1.021,-2))</f>
        <v/>
      </c>
      <c r="U17" s="18">
        <f>IF(R17&lt;=0,0,ROUNDDOWN((R17*LOOKUP(R17,{0,1950001,3300001,6950001,9000001,18000001,40000001},{0.05,0.1,0.2,0.23,0.33,0.4,0.45})-LOOKUP(R17,{0,1950001,3300001,6950001,9000001,18000001,40000001},{0,97500,427500,636000,1536000,2796000,4796000}))*1.021,-2))</f>
        <v/>
      </c>
      <c r="V17" s="18">
        <f>MAX(0,ROUNDDOWN(K17-H17-430000-J17-0,-3))</f>
        <v/>
      </c>
      <c r="W17" s="18">
        <f>MAX(0,ROUNDDOWN(K17-H17-430000-J17-N17,-3))</f>
        <v/>
      </c>
      <c r="X17" s="18">
        <f>MAX(0,ROUNDDOWN(K17-H17-430000-J17-O17,-3))</f>
        <v/>
      </c>
      <c r="Y17" s="18">
        <f>IF(K17&lt;=450000,0,MAX(0,ROUNDDOWN(V17*0.06-MIN(50000,V17)*0.03,-2))+MAX(0,ROUNDDOWN(V17*0.04-MIN(50000,V17)*0.02,-2)))</f>
        <v/>
      </c>
      <c r="Z17" s="18">
        <f>IF(K17&lt;=450000,0,MAX(0,ROUNDDOWN(W17*0.06-MIN(50000,W17)*0.03,-2))+MAX(0,ROUNDDOWN(W17*0.04-MIN(50000,W17)*0.02,-2)))</f>
        <v/>
      </c>
      <c r="AA17" s="18">
        <f>IF(K17&lt;=450000,0,MAX(0,ROUNDDOWN(X17*0.06-MIN(50000,X17)*0.03,-2))+MAX(0,ROUNDDOWN(X17*0.04-MIN(50000,X17)*0.02,-2)))</f>
        <v/>
      </c>
      <c r="AB17" s="18">
        <f>AE17+Y17-Z17</f>
        <v/>
      </c>
      <c r="AC17" s="18">
        <f>AF17+Y17-AA17</f>
        <v/>
      </c>
      <c r="AD17" s="20">
        <f>AB17-AC17</f>
        <v/>
      </c>
      <c r="AE17" s="18">
        <f>S17-T17</f>
        <v/>
      </c>
      <c r="AF17" s="18">
        <f>S17-U17</f>
        <v/>
      </c>
      <c r="AG17" s="21">
        <f>IF(P17&lt;=0,0,LOOKUP(P17,{0,1950001,3300001,6950001,9000001,18000001,40000001},{0.05,0.1,0.2,0.23,0.33,0.4,0.45}))</f>
        <v/>
      </c>
    </row>
    <row r="18">
      <c r="A18" t="inlineStr">
        <is>
          <t>早見表 セルフ上限</t>
        </is>
      </c>
      <c r="B18" s="18">
        <f>'2_早見表'!$A$8</f>
        <v/>
      </c>
      <c r="C18" s="19" t="n">
        <v>2026</v>
      </c>
      <c r="D18" s="18" t="n">
        <v>100000</v>
      </c>
      <c r="E18" s="18" t="n">
        <v>0</v>
      </c>
      <c r="F18" s="18" t="n">
        <v>100000</v>
      </c>
      <c r="G18" t="inlineStr">
        <is>
          <t>はい</t>
        </is>
      </c>
      <c r="H18" s="18">
        <f>ROUND(MIN(B18/12,650000)*12*0.0915+MIN(B18/12,1390000)*12*(0.0504+0)+B18*0.005,0)</f>
        <v/>
      </c>
      <c r="I18" s="18" t="n">
        <v>0</v>
      </c>
      <c r="J18" s="18" t="n">
        <v>0</v>
      </c>
      <c r="K18" s="18">
        <f>ROUND(IF(C18&gt;=2026,IF(B18&lt;741000,0,IF(B18&lt;2191000,B18-740000,IF(B18&lt;2193000,1451000,IF(B18&lt;2196000,1453000,IF(B18&lt;2200000,1456000,IF(B18&lt;3600000,ROUNDDOWN(B18/4,-3)*2.8-80000,IF(B18&lt;6600000,ROUNDDOWN(B18/4,-3)*3.2-440000,IF(B18&lt;8500000,ROUNDDOWN(B18*0.9,0)-1100000,B18-1950000)))))))),IF(B18&lt;651000,0,IF(B18&lt;1900000,B18-650000,IF(B18&lt;3600000,ROUNDDOWN(B18/4,-3)*2.8-80000,IF(B18&lt;6600000,ROUNDDOWN(B18/4,-3)*3.2-440000,IF(B18&lt;8500000,ROUNDDOWN(B18*0.9,0)-1100000,B18-1950000)))))),0)</f>
        <v/>
      </c>
      <c r="L18" s="18">
        <f>IF(K18&gt;23500000,NA(),IF(C18&gt;=2026,IF(K18&lt;=4890000,1040000,IF(K18&lt;=6550000,670000,620000)),IF(K18&lt;=1320000,950000,IF(K18&lt;=3360000,880000,IF(K18&lt;=4890000,680000,IF(K18&lt;=6550000,630000,580000))))))</f>
        <v/>
      </c>
      <c r="M18" s="18">
        <f>MIN(100000,ROUNDDOWN(K18*0.05,0))</f>
        <v/>
      </c>
      <c r="N18" s="18">
        <f>MIN(2000000,MAX(0,D18-E18-M18))</f>
        <v/>
      </c>
      <c r="O18" s="18">
        <f>IF(G18="はい",MIN(88000,MAX(0,F18-12000)),0)</f>
        <v/>
      </c>
      <c r="P18" s="18">
        <f>MAX(0,ROUNDDOWN(K18-H18-L18-I18-0,-3))</f>
        <v/>
      </c>
      <c r="Q18" s="18">
        <f>MAX(0,ROUNDDOWN(K18-H18-L18-I18-N18,-3))</f>
        <v/>
      </c>
      <c r="R18" s="18">
        <f>MAX(0,ROUNDDOWN(K18-H18-L18-I18-O18,-3))</f>
        <v/>
      </c>
      <c r="S18" s="18">
        <f>IF(P18&lt;=0,0,ROUNDDOWN((P18*LOOKUP(P18,{0,1950001,3300001,6950001,9000001,18000001,40000001},{0.05,0.1,0.2,0.23,0.33,0.4,0.45})-LOOKUP(P18,{0,1950001,3300001,6950001,9000001,18000001,40000001},{0,97500,427500,636000,1536000,2796000,4796000}))*1.021,-2))</f>
        <v/>
      </c>
      <c r="T18" s="18">
        <f>IF(Q18&lt;=0,0,ROUNDDOWN((Q18*LOOKUP(Q18,{0,1950001,3300001,6950001,9000001,18000001,40000001},{0.05,0.1,0.2,0.23,0.33,0.4,0.45})-LOOKUP(Q18,{0,1950001,3300001,6950001,9000001,18000001,40000001},{0,97500,427500,636000,1536000,2796000,4796000}))*1.021,-2))</f>
        <v/>
      </c>
      <c r="U18" s="18">
        <f>IF(R18&lt;=0,0,ROUNDDOWN((R18*LOOKUP(R18,{0,1950001,3300001,6950001,9000001,18000001,40000001},{0.05,0.1,0.2,0.23,0.33,0.4,0.45})-LOOKUP(R18,{0,1950001,3300001,6950001,9000001,18000001,40000001},{0,97500,427500,636000,1536000,2796000,4796000}))*1.021,-2))</f>
        <v/>
      </c>
      <c r="V18" s="18">
        <f>MAX(0,ROUNDDOWN(K18-H18-430000-J18-0,-3))</f>
        <v/>
      </c>
      <c r="W18" s="18">
        <f>MAX(0,ROUNDDOWN(K18-H18-430000-J18-N18,-3))</f>
        <v/>
      </c>
      <c r="X18" s="18">
        <f>MAX(0,ROUNDDOWN(K18-H18-430000-J18-O18,-3))</f>
        <v/>
      </c>
      <c r="Y18" s="18">
        <f>IF(K18&lt;=450000,0,MAX(0,ROUNDDOWN(V18*0.06-MIN(50000,V18)*0.03,-2))+MAX(0,ROUNDDOWN(V18*0.04-MIN(50000,V18)*0.02,-2)))</f>
        <v/>
      </c>
      <c r="Z18" s="18">
        <f>IF(K18&lt;=450000,0,MAX(0,ROUNDDOWN(W18*0.06-MIN(50000,W18)*0.03,-2))+MAX(0,ROUNDDOWN(W18*0.04-MIN(50000,W18)*0.02,-2)))</f>
        <v/>
      </c>
      <c r="AA18" s="18">
        <f>IF(K18&lt;=450000,0,MAX(0,ROUNDDOWN(X18*0.06-MIN(50000,X18)*0.03,-2))+MAX(0,ROUNDDOWN(X18*0.04-MIN(50000,X18)*0.02,-2)))</f>
        <v/>
      </c>
      <c r="AB18" s="18">
        <f>AE18+Y18-Z18</f>
        <v/>
      </c>
      <c r="AC18" s="18">
        <f>AF18+Y18-AA18</f>
        <v/>
      </c>
      <c r="AD18" s="20">
        <f>AB18-AC18</f>
        <v/>
      </c>
      <c r="AE18" s="18">
        <f>S18-T18</f>
        <v/>
      </c>
      <c r="AF18" s="18">
        <f>S18-U18</f>
        <v/>
      </c>
      <c r="AG18" s="21">
        <f>IF(P18&lt;=0,0,LOOKUP(P18,{0,1950001,3300001,6950001,9000001,18000001,40000001},{0.05,0.1,0.2,0.23,0.33,0.4,0.45}))</f>
        <v/>
      </c>
    </row>
    <row r="19">
      <c r="A19" t="inlineStr">
        <is>
          <t>早見表 市販薬2万円</t>
        </is>
      </c>
      <c r="B19" s="18">
        <f>'2_早見表'!$A$8</f>
        <v/>
      </c>
      <c r="C19" s="19" t="n">
        <v>2026</v>
      </c>
      <c r="D19" s="18" t="n">
        <v>20000</v>
      </c>
      <c r="E19" s="18" t="n">
        <v>0</v>
      </c>
      <c r="F19" s="18" t="n">
        <v>20000</v>
      </c>
      <c r="G19" t="inlineStr">
        <is>
          <t>はい</t>
        </is>
      </c>
      <c r="H19" s="18">
        <f>ROUND(MIN(B19/12,650000)*12*0.0915+MIN(B19/12,1390000)*12*(0.0504+0)+B19*0.005,0)</f>
        <v/>
      </c>
      <c r="I19" s="18" t="n">
        <v>0</v>
      </c>
      <c r="J19" s="18" t="n">
        <v>0</v>
      </c>
      <c r="K19" s="18">
        <f>ROUND(IF(C19&gt;=2026,IF(B19&lt;741000,0,IF(B19&lt;2191000,B19-740000,IF(B19&lt;2193000,1451000,IF(B19&lt;2196000,1453000,IF(B19&lt;2200000,1456000,IF(B19&lt;3600000,ROUNDDOWN(B19/4,-3)*2.8-80000,IF(B19&lt;6600000,ROUNDDOWN(B19/4,-3)*3.2-440000,IF(B19&lt;8500000,ROUNDDOWN(B19*0.9,0)-1100000,B19-1950000)))))))),IF(B19&lt;651000,0,IF(B19&lt;1900000,B19-650000,IF(B19&lt;3600000,ROUNDDOWN(B19/4,-3)*2.8-80000,IF(B19&lt;6600000,ROUNDDOWN(B19/4,-3)*3.2-440000,IF(B19&lt;8500000,ROUNDDOWN(B19*0.9,0)-1100000,B19-1950000)))))),0)</f>
        <v/>
      </c>
      <c r="L19" s="18">
        <f>IF(K19&gt;23500000,NA(),IF(C19&gt;=2026,IF(K19&lt;=4890000,1040000,IF(K19&lt;=6550000,670000,620000)),IF(K19&lt;=1320000,950000,IF(K19&lt;=3360000,880000,IF(K19&lt;=4890000,680000,IF(K19&lt;=6550000,630000,580000))))))</f>
        <v/>
      </c>
      <c r="M19" s="18">
        <f>MIN(100000,ROUNDDOWN(K19*0.05,0))</f>
        <v/>
      </c>
      <c r="N19" s="18">
        <f>MIN(2000000,MAX(0,D19-E19-M19))</f>
        <v/>
      </c>
      <c r="O19" s="18">
        <f>IF(G19="はい",MIN(88000,MAX(0,F19-12000)),0)</f>
        <v/>
      </c>
      <c r="P19" s="18">
        <f>MAX(0,ROUNDDOWN(K19-H19-L19-I19-0,-3))</f>
        <v/>
      </c>
      <c r="Q19" s="18">
        <f>MAX(0,ROUNDDOWN(K19-H19-L19-I19-N19,-3))</f>
        <v/>
      </c>
      <c r="R19" s="18">
        <f>MAX(0,ROUNDDOWN(K19-H19-L19-I19-O19,-3))</f>
        <v/>
      </c>
      <c r="S19" s="18">
        <f>IF(P19&lt;=0,0,ROUNDDOWN((P19*LOOKUP(P19,{0,1950001,3300001,6950001,9000001,18000001,40000001},{0.05,0.1,0.2,0.23,0.33,0.4,0.45})-LOOKUP(P19,{0,1950001,3300001,6950001,9000001,18000001,40000001},{0,97500,427500,636000,1536000,2796000,4796000}))*1.021,-2))</f>
        <v/>
      </c>
      <c r="T19" s="18">
        <f>IF(Q19&lt;=0,0,ROUNDDOWN((Q19*LOOKUP(Q19,{0,1950001,3300001,6950001,9000001,18000001,40000001},{0.05,0.1,0.2,0.23,0.33,0.4,0.45})-LOOKUP(Q19,{0,1950001,3300001,6950001,9000001,18000001,40000001},{0,97500,427500,636000,1536000,2796000,4796000}))*1.021,-2))</f>
        <v/>
      </c>
      <c r="U19" s="18">
        <f>IF(R19&lt;=0,0,ROUNDDOWN((R19*LOOKUP(R19,{0,1950001,3300001,6950001,9000001,18000001,40000001},{0.05,0.1,0.2,0.23,0.33,0.4,0.45})-LOOKUP(R19,{0,1950001,3300001,6950001,9000001,18000001,40000001},{0,97500,427500,636000,1536000,2796000,4796000}))*1.021,-2))</f>
        <v/>
      </c>
      <c r="V19" s="18">
        <f>MAX(0,ROUNDDOWN(K19-H19-430000-J19-0,-3))</f>
        <v/>
      </c>
      <c r="W19" s="18">
        <f>MAX(0,ROUNDDOWN(K19-H19-430000-J19-N19,-3))</f>
        <v/>
      </c>
      <c r="X19" s="18">
        <f>MAX(0,ROUNDDOWN(K19-H19-430000-J19-O19,-3))</f>
        <v/>
      </c>
      <c r="Y19" s="18">
        <f>IF(K19&lt;=450000,0,MAX(0,ROUNDDOWN(V19*0.06-MIN(50000,V19)*0.03,-2))+MAX(0,ROUNDDOWN(V19*0.04-MIN(50000,V19)*0.02,-2)))</f>
        <v/>
      </c>
      <c r="Z19" s="18">
        <f>IF(K19&lt;=450000,0,MAX(0,ROUNDDOWN(W19*0.06-MIN(50000,W19)*0.03,-2))+MAX(0,ROUNDDOWN(W19*0.04-MIN(50000,W19)*0.02,-2)))</f>
        <v/>
      </c>
      <c r="AA19" s="18">
        <f>IF(K19&lt;=450000,0,MAX(0,ROUNDDOWN(X19*0.06-MIN(50000,X19)*0.03,-2))+MAX(0,ROUNDDOWN(X19*0.04-MIN(50000,X19)*0.02,-2)))</f>
        <v/>
      </c>
      <c r="AB19" s="18">
        <f>AE19+Y19-Z19</f>
        <v/>
      </c>
      <c r="AC19" s="18">
        <f>AF19+Y19-AA19</f>
        <v/>
      </c>
      <c r="AD19" s="20">
        <f>AB19-AC19</f>
        <v/>
      </c>
      <c r="AE19" s="18">
        <f>S19-T19</f>
        <v/>
      </c>
      <c r="AF19" s="18">
        <f>S19-U19</f>
        <v/>
      </c>
      <c r="AG19" s="21">
        <f>IF(P19&lt;=0,0,LOOKUP(P19,{0,1950001,3300001,6950001,9000001,18000001,40000001},{0.05,0.1,0.2,0.23,0.33,0.4,0.45}))</f>
        <v/>
      </c>
    </row>
    <row r="20">
      <c r="A20" t="inlineStr">
        <is>
          <t>早見表 医療費20万円</t>
        </is>
      </c>
      <c r="B20" s="18">
        <f>'2_早見表'!$A$8</f>
        <v/>
      </c>
      <c r="C20" s="19" t="n">
        <v>2026</v>
      </c>
      <c r="D20" s="18" t="n">
        <v>200000</v>
      </c>
      <c r="E20" s="18" t="n">
        <v>0</v>
      </c>
      <c r="F20" s="18" t="n">
        <v>0</v>
      </c>
      <c r="G20" t="inlineStr">
        <is>
          <t>はい</t>
        </is>
      </c>
      <c r="H20" s="18">
        <f>ROUND(MIN(B20/12,650000)*12*0.0915+MIN(B20/12,1390000)*12*(0.0504+0)+B20*0.005,0)</f>
        <v/>
      </c>
      <c r="I20" s="18" t="n">
        <v>0</v>
      </c>
      <c r="J20" s="18" t="n">
        <v>0</v>
      </c>
      <c r="K20" s="18">
        <f>ROUND(IF(C20&gt;=2026,IF(B20&lt;741000,0,IF(B20&lt;2191000,B20-740000,IF(B20&lt;2193000,1451000,IF(B20&lt;2196000,1453000,IF(B20&lt;2200000,1456000,IF(B20&lt;3600000,ROUNDDOWN(B20/4,-3)*2.8-80000,IF(B20&lt;6600000,ROUNDDOWN(B20/4,-3)*3.2-440000,IF(B20&lt;8500000,ROUNDDOWN(B20*0.9,0)-1100000,B20-1950000)))))))),IF(B20&lt;651000,0,IF(B20&lt;1900000,B20-650000,IF(B20&lt;3600000,ROUNDDOWN(B20/4,-3)*2.8-80000,IF(B20&lt;6600000,ROUNDDOWN(B20/4,-3)*3.2-440000,IF(B20&lt;8500000,ROUNDDOWN(B20*0.9,0)-1100000,B20-1950000)))))),0)</f>
        <v/>
      </c>
      <c r="L20" s="18">
        <f>IF(K20&gt;23500000,NA(),IF(C20&gt;=2026,IF(K20&lt;=4890000,1040000,IF(K20&lt;=6550000,670000,620000)),IF(K20&lt;=1320000,950000,IF(K20&lt;=3360000,880000,IF(K20&lt;=4890000,680000,IF(K20&lt;=6550000,630000,580000))))))</f>
        <v/>
      </c>
      <c r="M20" s="18">
        <f>MIN(100000,ROUNDDOWN(K20*0.05,0))</f>
        <v/>
      </c>
      <c r="N20" s="18">
        <f>MIN(2000000,MAX(0,D20-E20-M20))</f>
        <v/>
      </c>
      <c r="O20" s="18">
        <f>IF(G20="はい",MIN(88000,MAX(0,F20-12000)),0)</f>
        <v/>
      </c>
      <c r="P20" s="18">
        <f>MAX(0,ROUNDDOWN(K20-H20-L20-I20-0,-3))</f>
        <v/>
      </c>
      <c r="Q20" s="18">
        <f>MAX(0,ROUNDDOWN(K20-H20-L20-I20-N20,-3))</f>
        <v/>
      </c>
      <c r="R20" s="18">
        <f>MAX(0,ROUNDDOWN(K20-H20-L20-I20-O20,-3))</f>
        <v/>
      </c>
      <c r="S20" s="18">
        <f>IF(P20&lt;=0,0,ROUNDDOWN((P20*LOOKUP(P20,{0,1950001,3300001,6950001,9000001,18000001,40000001},{0.05,0.1,0.2,0.23,0.33,0.4,0.45})-LOOKUP(P20,{0,1950001,3300001,6950001,9000001,18000001,40000001},{0,97500,427500,636000,1536000,2796000,4796000}))*1.021,-2))</f>
        <v/>
      </c>
      <c r="T20" s="18">
        <f>IF(Q20&lt;=0,0,ROUNDDOWN((Q20*LOOKUP(Q20,{0,1950001,3300001,6950001,9000001,18000001,40000001},{0.05,0.1,0.2,0.23,0.33,0.4,0.45})-LOOKUP(Q20,{0,1950001,3300001,6950001,9000001,18000001,40000001},{0,97500,427500,636000,1536000,2796000,4796000}))*1.021,-2))</f>
        <v/>
      </c>
      <c r="U20" s="18">
        <f>IF(R20&lt;=0,0,ROUNDDOWN((R20*LOOKUP(R20,{0,1950001,3300001,6950001,9000001,18000001,40000001},{0.05,0.1,0.2,0.23,0.33,0.4,0.45})-LOOKUP(R20,{0,1950001,3300001,6950001,9000001,18000001,40000001},{0,97500,427500,636000,1536000,2796000,4796000}))*1.021,-2))</f>
        <v/>
      </c>
      <c r="V20" s="18">
        <f>MAX(0,ROUNDDOWN(K20-H20-430000-J20-0,-3))</f>
        <v/>
      </c>
      <c r="W20" s="18">
        <f>MAX(0,ROUNDDOWN(K20-H20-430000-J20-N20,-3))</f>
        <v/>
      </c>
      <c r="X20" s="18">
        <f>MAX(0,ROUNDDOWN(K20-H20-430000-J20-O20,-3))</f>
        <v/>
      </c>
      <c r="Y20" s="18">
        <f>IF(K20&lt;=450000,0,MAX(0,ROUNDDOWN(V20*0.06-MIN(50000,V20)*0.03,-2))+MAX(0,ROUNDDOWN(V20*0.04-MIN(50000,V20)*0.02,-2)))</f>
        <v/>
      </c>
      <c r="Z20" s="18">
        <f>IF(K20&lt;=450000,0,MAX(0,ROUNDDOWN(W20*0.06-MIN(50000,W20)*0.03,-2))+MAX(0,ROUNDDOWN(W20*0.04-MIN(50000,W20)*0.02,-2)))</f>
        <v/>
      </c>
      <c r="AA20" s="18">
        <f>IF(K20&lt;=450000,0,MAX(0,ROUNDDOWN(X20*0.06-MIN(50000,X20)*0.03,-2))+MAX(0,ROUNDDOWN(X20*0.04-MIN(50000,X20)*0.02,-2)))</f>
        <v/>
      </c>
      <c r="AB20" s="18">
        <f>AE20+Y20-Z20</f>
        <v/>
      </c>
      <c r="AC20" s="18">
        <f>AF20+Y20-AA20</f>
        <v/>
      </c>
      <c r="AD20" s="20">
        <f>AB20-AC20</f>
        <v/>
      </c>
      <c r="AE20" s="18">
        <f>S20-T20</f>
        <v/>
      </c>
      <c r="AF20" s="18">
        <f>S20-U20</f>
        <v/>
      </c>
      <c r="AG20" s="21">
        <f>IF(P20&lt;=0,0,LOOKUP(P20,{0,1950001,3300001,6950001,9000001,18000001,40000001},{0.05,0.1,0.2,0.23,0.33,0.4,0.45}))</f>
        <v/>
      </c>
    </row>
    <row r="21">
      <c r="A21" t="inlineStr">
        <is>
          <t>早見表 セルフ上限</t>
        </is>
      </c>
      <c r="B21" s="18">
        <f>'2_早見表'!$A$9</f>
        <v/>
      </c>
      <c r="C21" s="19" t="n">
        <v>2026</v>
      </c>
      <c r="D21" s="18" t="n">
        <v>100000</v>
      </c>
      <c r="E21" s="18" t="n">
        <v>0</v>
      </c>
      <c r="F21" s="18" t="n">
        <v>100000</v>
      </c>
      <c r="G21" t="inlineStr">
        <is>
          <t>はい</t>
        </is>
      </c>
      <c r="H21" s="18">
        <f>ROUND(MIN(B21/12,650000)*12*0.0915+MIN(B21/12,1390000)*12*(0.0504+0)+B21*0.005,0)</f>
        <v/>
      </c>
      <c r="I21" s="18" t="n">
        <v>0</v>
      </c>
      <c r="J21" s="18" t="n">
        <v>0</v>
      </c>
      <c r="K21" s="18">
        <f>ROUND(IF(C21&gt;=2026,IF(B21&lt;741000,0,IF(B21&lt;2191000,B21-740000,IF(B21&lt;2193000,1451000,IF(B21&lt;2196000,1453000,IF(B21&lt;2200000,1456000,IF(B21&lt;3600000,ROUNDDOWN(B21/4,-3)*2.8-80000,IF(B21&lt;6600000,ROUNDDOWN(B21/4,-3)*3.2-440000,IF(B21&lt;8500000,ROUNDDOWN(B21*0.9,0)-1100000,B21-1950000)))))))),IF(B21&lt;651000,0,IF(B21&lt;1900000,B21-650000,IF(B21&lt;3600000,ROUNDDOWN(B21/4,-3)*2.8-80000,IF(B21&lt;6600000,ROUNDDOWN(B21/4,-3)*3.2-440000,IF(B21&lt;8500000,ROUNDDOWN(B21*0.9,0)-1100000,B21-1950000)))))),0)</f>
        <v/>
      </c>
      <c r="L21" s="18">
        <f>IF(K21&gt;23500000,NA(),IF(C21&gt;=2026,IF(K21&lt;=4890000,1040000,IF(K21&lt;=6550000,670000,620000)),IF(K21&lt;=1320000,950000,IF(K21&lt;=3360000,880000,IF(K21&lt;=4890000,680000,IF(K21&lt;=6550000,630000,580000))))))</f>
        <v/>
      </c>
      <c r="M21" s="18">
        <f>MIN(100000,ROUNDDOWN(K21*0.05,0))</f>
        <v/>
      </c>
      <c r="N21" s="18">
        <f>MIN(2000000,MAX(0,D21-E21-M21))</f>
        <v/>
      </c>
      <c r="O21" s="18">
        <f>IF(G21="はい",MIN(88000,MAX(0,F21-12000)),0)</f>
        <v/>
      </c>
      <c r="P21" s="18">
        <f>MAX(0,ROUNDDOWN(K21-H21-L21-I21-0,-3))</f>
        <v/>
      </c>
      <c r="Q21" s="18">
        <f>MAX(0,ROUNDDOWN(K21-H21-L21-I21-N21,-3))</f>
        <v/>
      </c>
      <c r="R21" s="18">
        <f>MAX(0,ROUNDDOWN(K21-H21-L21-I21-O21,-3))</f>
        <v/>
      </c>
      <c r="S21" s="18">
        <f>IF(P21&lt;=0,0,ROUNDDOWN((P21*LOOKUP(P21,{0,1950001,3300001,6950001,9000001,18000001,40000001},{0.05,0.1,0.2,0.23,0.33,0.4,0.45})-LOOKUP(P21,{0,1950001,3300001,6950001,9000001,18000001,40000001},{0,97500,427500,636000,1536000,2796000,4796000}))*1.021,-2))</f>
        <v/>
      </c>
      <c r="T21" s="18">
        <f>IF(Q21&lt;=0,0,ROUNDDOWN((Q21*LOOKUP(Q21,{0,1950001,3300001,6950001,9000001,18000001,40000001},{0.05,0.1,0.2,0.23,0.33,0.4,0.45})-LOOKUP(Q21,{0,1950001,3300001,6950001,9000001,18000001,40000001},{0,97500,427500,636000,1536000,2796000,4796000}))*1.021,-2))</f>
        <v/>
      </c>
      <c r="U21" s="18">
        <f>IF(R21&lt;=0,0,ROUNDDOWN((R21*LOOKUP(R21,{0,1950001,3300001,6950001,9000001,18000001,40000001},{0.05,0.1,0.2,0.23,0.33,0.4,0.45})-LOOKUP(R21,{0,1950001,3300001,6950001,9000001,18000001,40000001},{0,97500,427500,636000,1536000,2796000,4796000}))*1.021,-2))</f>
        <v/>
      </c>
      <c r="V21" s="18">
        <f>MAX(0,ROUNDDOWN(K21-H21-430000-J21-0,-3))</f>
        <v/>
      </c>
      <c r="W21" s="18">
        <f>MAX(0,ROUNDDOWN(K21-H21-430000-J21-N21,-3))</f>
        <v/>
      </c>
      <c r="X21" s="18">
        <f>MAX(0,ROUNDDOWN(K21-H21-430000-J21-O21,-3))</f>
        <v/>
      </c>
      <c r="Y21" s="18">
        <f>IF(K21&lt;=450000,0,MAX(0,ROUNDDOWN(V21*0.06-MIN(50000,V21)*0.03,-2))+MAX(0,ROUNDDOWN(V21*0.04-MIN(50000,V21)*0.02,-2)))</f>
        <v/>
      </c>
      <c r="Z21" s="18">
        <f>IF(K21&lt;=450000,0,MAX(0,ROUNDDOWN(W21*0.06-MIN(50000,W21)*0.03,-2))+MAX(0,ROUNDDOWN(W21*0.04-MIN(50000,W21)*0.02,-2)))</f>
        <v/>
      </c>
      <c r="AA21" s="18">
        <f>IF(K21&lt;=450000,0,MAX(0,ROUNDDOWN(X21*0.06-MIN(50000,X21)*0.03,-2))+MAX(0,ROUNDDOWN(X21*0.04-MIN(50000,X21)*0.02,-2)))</f>
        <v/>
      </c>
      <c r="AB21" s="18">
        <f>AE21+Y21-Z21</f>
        <v/>
      </c>
      <c r="AC21" s="18">
        <f>AF21+Y21-AA21</f>
        <v/>
      </c>
      <c r="AD21" s="20">
        <f>AB21-AC21</f>
        <v/>
      </c>
      <c r="AE21" s="18">
        <f>S21-T21</f>
        <v/>
      </c>
      <c r="AF21" s="18">
        <f>S21-U21</f>
        <v/>
      </c>
      <c r="AG21" s="21">
        <f>IF(P21&lt;=0,0,LOOKUP(P21,{0,1950001,3300001,6950001,9000001,18000001,40000001},{0.05,0.1,0.2,0.23,0.33,0.4,0.45}))</f>
        <v/>
      </c>
    </row>
    <row r="22">
      <c r="A22" t="inlineStr">
        <is>
          <t>早見表 市販薬2万円</t>
        </is>
      </c>
      <c r="B22" s="18">
        <f>'2_早見表'!$A$9</f>
        <v/>
      </c>
      <c r="C22" s="19" t="n">
        <v>2026</v>
      </c>
      <c r="D22" s="18" t="n">
        <v>20000</v>
      </c>
      <c r="E22" s="18" t="n">
        <v>0</v>
      </c>
      <c r="F22" s="18" t="n">
        <v>20000</v>
      </c>
      <c r="G22" t="inlineStr">
        <is>
          <t>はい</t>
        </is>
      </c>
      <c r="H22" s="18">
        <f>ROUND(MIN(B22/12,650000)*12*0.0915+MIN(B22/12,1390000)*12*(0.0504+0)+B22*0.005,0)</f>
        <v/>
      </c>
      <c r="I22" s="18" t="n">
        <v>0</v>
      </c>
      <c r="J22" s="18" t="n">
        <v>0</v>
      </c>
      <c r="K22" s="18">
        <f>ROUND(IF(C22&gt;=2026,IF(B22&lt;741000,0,IF(B22&lt;2191000,B22-740000,IF(B22&lt;2193000,1451000,IF(B22&lt;2196000,1453000,IF(B22&lt;2200000,1456000,IF(B22&lt;3600000,ROUNDDOWN(B22/4,-3)*2.8-80000,IF(B22&lt;6600000,ROUNDDOWN(B22/4,-3)*3.2-440000,IF(B22&lt;8500000,ROUNDDOWN(B22*0.9,0)-1100000,B22-1950000)))))))),IF(B22&lt;651000,0,IF(B22&lt;1900000,B22-650000,IF(B22&lt;3600000,ROUNDDOWN(B22/4,-3)*2.8-80000,IF(B22&lt;6600000,ROUNDDOWN(B22/4,-3)*3.2-440000,IF(B22&lt;8500000,ROUNDDOWN(B22*0.9,0)-1100000,B22-1950000)))))),0)</f>
        <v/>
      </c>
      <c r="L22" s="18">
        <f>IF(K22&gt;23500000,NA(),IF(C22&gt;=2026,IF(K22&lt;=4890000,1040000,IF(K22&lt;=6550000,670000,620000)),IF(K22&lt;=1320000,950000,IF(K22&lt;=3360000,880000,IF(K22&lt;=4890000,680000,IF(K22&lt;=6550000,630000,580000))))))</f>
        <v/>
      </c>
      <c r="M22" s="18">
        <f>MIN(100000,ROUNDDOWN(K22*0.05,0))</f>
        <v/>
      </c>
      <c r="N22" s="18">
        <f>MIN(2000000,MAX(0,D22-E22-M22))</f>
        <v/>
      </c>
      <c r="O22" s="18">
        <f>IF(G22="はい",MIN(88000,MAX(0,F22-12000)),0)</f>
        <v/>
      </c>
      <c r="P22" s="18">
        <f>MAX(0,ROUNDDOWN(K22-H22-L22-I22-0,-3))</f>
        <v/>
      </c>
      <c r="Q22" s="18">
        <f>MAX(0,ROUNDDOWN(K22-H22-L22-I22-N22,-3))</f>
        <v/>
      </c>
      <c r="R22" s="18">
        <f>MAX(0,ROUNDDOWN(K22-H22-L22-I22-O22,-3))</f>
        <v/>
      </c>
      <c r="S22" s="18">
        <f>IF(P22&lt;=0,0,ROUNDDOWN((P22*LOOKUP(P22,{0,1950001,3300001,6950001,9000001,18000001,40000001},{0.05,0.1,0.2,0.23,0.33,0.4,0.45})-LOOKUP(P22,{0,1950001,3300001,6950001,9000001,18000001,40000001},{0,97500,427500,636000,1536000,2796000,4796000}))*1.021,-2))</f>
        <v/>
      </c>
      <c r="T22" s="18">
        <f>IF(Q22&lt;=0,0,ROUNDDOWN((Q22*LOOKUP(Q22,{0,1950001,3300001,6950001,9000001,18000001,40000001},{0.05,0.1,0.2,0.23,0.33,0.4,0.45})-LOOKUP(Q22,{0,1950001,3300001,6950001,9000001,18000001,40000001},{0,97500,427500,636000,1536000,2796000,4796000}))*1.021,-2))</f>
        <v/>
      </c>
      <c r="U22" s="18">
        <f>IF(R22&lt;=0,0,ROUNDDOWN((R22*LOOKUP(R22,{0,1950001,3300001,6950001,9000001,18000001,40000001},{0.05,0.1,0.2,0.23,0.33,0.4,0.45})-LOOKUP(R22,{0,1950001,3300001,6950001,9000001,18000001,40000001},{0,97500,427500,636000,1536000,2796000,4796000}))*1.021,-2))</f>
        <v/>
      </c>
      <c r="V22" s="18">
        <f>MAX(0,ROUNDDOWN(K22-H22-430000-J22-0,-3))</f>
        <v/>
      </c>
      <c r="W22" s="18">
        <f>MAX(0,ROUNDDOWN(K22-H22-430000-J22-N22,-3))</f>
        <v/>
      </c>
      <c r="X22" s="18">
        <f>MAX(0,ROUNDDOWN(K22-H22-430000-J22-O22,-3))</f>
        <v/>
      </c>
      <c r="Y22" s="18">
        <f>IF(K22&lt;=450000,0,MAX(0,ROUNDDOWN(V22*0.06-MIN(50000,V22)*0.03,-2))+MAX(0,ROUNDDOWN(V22*0.04-MIN(50000,V22)*0.02,-2)))</f>
        <v/>
      </c>
      <c r="Z22" s="18">
        <f>IF(K22&lt;=450000,0,MAX(0,ROUNDDOWN(W22*0.06-MIN(50000,W22)*0.03,-2))+MAX(0,ROUNDDOWN(W22*0.04-MIN(50000,W22)*0.02,-2)))</f>
        <v/>
      </c>
      <c r="AA22" s="18">
        <f>IF(K22&lt;=450000,0,MAX(0,ROUNDDOWN(X22*0.06-MIN(50000,X22)*0.03,-2))+MAX(0,ROUNDDOWN(X22*0.04-MIN(50000,X22)*0.02,-2)))</f>
        <v/>
      </c>
      <c r="AB22" s="18">
        <f>AE22+Y22-Z22</f>
        <v/>
      </c>
      <c r="AC22" s="18">
        <f>AF22+Y22-AA22</f>
        <v/>
      </c>
      <c r="AD22" s="20">
        <f>AB22-AC22</f>
        <v/>
      </c>
      <c r="AE22" s="18">
        <f>S22-T22</f>
        <v/>
      </c>
      <c r="AF22" s="18">
        <f>S22-U22</f>
        <v/>
      </c>
      <c r="AG22" s="21">
        <f>IF(P22&lt;=0,0,LOOKUP(P22,{0,1950001,3300001,6950001,9000001,18000001,40000001},{0.05,0.1,0.2,0.23,0.33,0.4,0.45}))</f>
        <v/>
      </c>
    </row>
    <row r="23">
      <c r="A23" t="inlineStr">
        <is>
          <t>早見表 医療費20万円</t>
        </is>
      </c>
      <c r="B23" s="18">
        <f>'2_早見表'!$A$9</f>
        <v/>
      </c>
      <c r="C23" s="19" t="n">
        <v>2026</v>
      </c>
      <c r="D23" s="18" t="n">
        <v>200000</v>
      </c>
      <c r="E23" s="18" t="n">
        <v>0</v>
      </c>
      <c r="F23" s="18" t="n">
        <v>0</v>
      </c>
      <c r="G23" t="inlineStr">
        <is>
          <t>はい</t>
        </is>
      </c>
      <c r="H23" s="18">
        <f>ROUND(MIN(B23/12,650000)*12*0.0915+MIN(B23/12,1390000)*12*(0.0504+0)+B23*0.005,0)</f>
        <v/>
      </c>
      <c r="I23" s="18" t="n">
        <v>0</v>
      </c>
      <c r="J23" s="18" t="n">
        <v>0</v>
      </c>
      <c r="K23" s="18">
        <f>ROUND(IF(C23&gt;=2026,IF(B23&lt;741000,0,IF(B23&lt;2191000,B23-740000,IF(B23&lt;2193000,1451000,IF(B23&lt;2196000,1453000,IF(B23&lt;2200000,1456000,IF(B23&lt;3600000,ROUNDDOWN(B23/4,-3)*2.8-80000,IF(B23&lt;6600000,ROUNDDOWN(B23/4,-3)*3.2-440000,IF(B23&lt;8500000,ROUNDDOWN(B23*0.9,0)-1100000,B23-1950000)))))))),IF(B23&lt;651000,0,IF(B23&lt;1900000,B23-650000,IF(B23&lt;3600000,ROUNDDOWN(B23/4,-3)*2.8-80000,IF(B23&lt;6600000,ROUNDDOWN(B23/4,-3)*3.2-440000,IF(B23&lt;8500000,ROUNDDOWN(B23*0.9,0)-1100000,B23-1950000)))))),0)</f>
        <v/>
      </c>
      <c r="L23" s="18">
        <f>IF(K23&gt;23500000,NA(),IF(C23&gt;=2026,IF(K23&lt;=4890000,1040000,IF(K23&lt;=6550000,670000,620000)),IF(K23&lt;=1320000,950000,IF(K23&lt;=3360000,880000,IF(K23&lt;=4890000,680000,IF(K23&lt;=6550000,630000,580000))))))</f>
        <v/>
      </c>
      <c r="M23" s="18">
        <f>MIN(100000,ROUNDDOWN(K23*0.05,0))</f>
        <v/>
      </c>
      <c r="N23" s="18">
        <f>MIN(2000000,MAX(0,D23-E23-M23))</f>
        <v/>
      </c>
      <c r="O23" s="18">
        <f>IF(G23="はい",MIN(88000,MAX(0,F23-12000)),0)</f>
        <v/>
      </c>
      <c r="P23" s="18">
        <f>MAX(0,ROUNDDOWN(K23-H23-L23-I23-0,-3))</f>
        <v/>
      </c>
      <c r="Q23" s="18">
        <f>MAX(0,ROUNDDOWN(K23-H23-L23-I23-N23,-3))</f>
        <v/>
      </c>
      <c r="R23" s="18">
        <f>MAX(0,ROUNDDOWN(K23-H23-L23-I23-O23,-3))</f>
        <v/>
      </c>
      <c r="S23" s="18">
        <f>IF(P23&lt;=0,0,ROUNDDOWN((P23*LOOKUP(P23,{0,1950001,3300001,6950001,9000001,18000001,40000001},{0.05,0.1,0.2,0.23,0.33,0.4,0.45})-LOOKUP(P23,{0,1950001,3300001,6950001,9000001,18000001,40000001},{0,97500,427500,636000,1536000,2796000,4796000}))*1.021,-2))</f>
        <v/>
      </c>
      <c r="T23" s="18">
        <f>IF(Q23&lt;=0,0,ROUNDDOWN((Q23*LOOKUP(Q23,{0,1950001,3300001,6950001,9000001,18000001,40000001},{0.05,0.1,0.2,0.23,0.33,0.4,0.45})-LOOKUP(Q23,{0,1950001,3300001,6950001,9000001,18000001,40000001},{0,97500,427500,636000,1536000,2796000,4796000}))*1.021,-2))</f>
        <v/>
      </c>
      <c r="U23" s="18">
        <f>IF(R23&lt;=0,0,ROUNDDOWN((R23*LOOKUP(R23,{0,1950001,3300001,6950001,9000001,18000001,40000001},{0.05,0.1,0.2,0.23,0.33,0.4,0.45})-LOOKUP(R23,{0,1950001,3300001,6950001,9000001,18000001,40000001},{0,97500,427500,636000,1536000,2796000,4796000}))*1.021,-2))</f>
        <v/>
      </c>
      <c r="V23" s="18">
        <f>MAX(0,ROUNDDOWN(K23-H23-430000-J23-0,-3))</f>
        <v/>
      </c>
      <c r="W23" s="18">
        <f>MAX(0,ROUNDDOWN(K23-H23-430000-J23-N23,-3))</f>
        <v/>
      </c>
      <c r="X23" s="18">
        <f>MAX(0,ROUNDDOWN(K23-H23-430000-J23-O23,-3))</f>
        <v/>
      </c>
      <c r="Y23" s="18">
        <f>IF(K23&lt;=450000,0,MAX(0,ROUNDDOWN(V23*0.06-MIN(50000,V23)*0.03,-2))+MAX(0,ROUNDDOWN(V23*0.04-MIN(50000,V23)*0.02,-2)))</f>
        <v/>
      </c>
      <c r="Z23" s="18">
        <f>IF(K23&lt;=450000,0,MAX(0,ROUNDDOWN(W23*0.06-MIN(50000,W23)*0.03,-2))+MAX(0,ROUNDDOWN(W23*0.04-MIN(50000,W23)*0.02,-2)))</f>
        <v/>
      </c>
      <c r="AA23" s="18">
        <f>IF(K23&lt;=450000,0,MAX(0,ROUNDDOWN(X23*0.06-MIN(50000,X23)*0.03,-2))+MAX(0,ROUNDDOWN(X23*0.04-MIN(50000,X23)*0.02,-2)))</f>
        <v/>
      </c>
      <c r="AB23" s="18">
        <f>AE23+Y23-Z23</f>
        <v/>
      </c>
      <c r="AC23" s="18">
        <f>AF23+Y23-AA23</f>
        <v/>
      </c>
      <c r="AD23" s="20">
        <f>AB23-AC23</f>
        <v/>
      </c>
      <c r="AE23" s="18">
        <f>S23-T23</f>
        <v/>
      </c>
      <c r="AF23" s="18">
        <f>S23-U23</f>
        <v/>
      </c>
      <c r="AG23" s="21">
        <f>IF(P23&lt;=0,0,LOOKUP(P23,{0,1950001,3300001,6950001,9000001,18000001,40000001},{0.05,0.1,0.2,0.23,0.33,0.4,0.45}))</f>
        <v/>
      </c>
    </row>
    <row r="24">
      <c r="A24" t="inlineStr">
        <is>
          <t>早見表 セルフ上限</t>
        </is>
      </c>
      <c r="B24" s="18">
        <f>'2_早見表'!$A$10</f>
        <v/>
      </c>
      <c r="C24" s="19" t="n">
        <v>2026</v>
      </c>
      <c r="D24" s="18" t="n">
        <v>100000</v>
      </c>
      <c r="E24" s="18" t="n">
        <v>0</v>
      </c>
      <c r="F24" s="18" t="n">
        <v>100000</v>
      </c>
      <c r="G24" t="inlineStr">
        <is>
          <t>はい</t>
        </is>
      </c>
      <c r="H24" s="18">
        <f>ROUND(MIN(B24/12,650000)*12*0.0915+MIN(B24/12,1390000)*12*(0.0504+0)+B24*0.005,0)</f>
        <v/>
      </c>
      <c r="I24" s="18" t="n">
        <v>0</v>
      </c>
      <c r="J24" s="18" t="n">
        <v>0</v>
      </c>
      <c r="K24" s="18">
        <f>ROUND(IF(C24&gt;=2026,IF(B24&lt;741000,0,IF(B24&lt;2191000,B24-740000,IF(B24&lt;2193000,1451000,IF(B24&lt;2196000,1453000,IF(B24&lt;2200000,1456000,IF(B24&lt;3600000,ROUNDDOWN(B24/4,-3)*2.8-80000,IF(B24&lt;6600000,ROUNDDOWN(B24/4,-3)*3.2-440000,IF(B24&lt;8500000,ROUNDDOWN(B24*0.9,0)-1100000,B24-1950000)))))))),IF(B24&lt;651000,0,IF(B24&lt;1900000,B24-650000,IF(B24&lt;3600000,ROUNDDOWN(B24/4,-3)*2.8-80000,IF(B24&lt;6600000,ROUNDDOWN(B24/4,-3)*3.2-440000,IF(B24&lt;8500000,ROUNDDOWN(B24*0.9,0)-1100000,B24-1950000)))))),0)</f>
        <v/>
      </c>
      <c r="L24" s="18">
        <f>IF(K24&gt;23500000,NA(),IF(C24&gt;=2026,IF(K24&lt;=4890000,1040000,IF(K24&lt;=6550000,670000,620000)),IF(K24&lt;=1320000,950000,IF(K24&lt;=3360000,880000,IF(K24&lt;=4890000,680000,IF(K24&lt;=6550000,630000,580000))))))</f>
        <v/>
      </c>
      <c r="M24" s="18">
        <f>MIN(100000,ROUNDDOWN(K24*0.05,0))</f>
        <v/>
      </c>
      <c r="N24" s="18">
        <f>MIN(2000000,MAX(0,D24-E24-M24))</f>
        <v/>
      </c>
      <c r="O24" s="18">
        <f>IF(G24="はい",MIN(88000,MAX(0,F24-12000)),0)</f>
        <v/>
      </c>
      <c r="P24" s="18">
        <f>MAX(0,ROUNDDOWN(K24-H24-L24-I24-0,-3))</f>
        <v/>
      </c>
      <c r="Q24" s="18">
        <f>MAX(0,ROUNDDOWN(K24-H24-L24-I24-N24,-3))</f>
        <v/>
      </c>
      <c r="R24" s="18">
        <f>MAX(0,ROUNDDOWN(K24-H24-L24-I24-O24,-3))</f>
        <v/>
      </c>
      <c r="S24" s="18">
        <f>IF(P24&lt;=0,0,ROUNDDOWN((P24*LOOKUP(P24,{0,1950001,3300001,6950001,9000001,18000001,40000001},{0.05,0.1,0.2,0.23,0.33,0.4,0.45})-LOOKUP(P24,{0,1950001,3300001,6950001,9000001,18000001,40000001},{0,97500,427500,636000,1536000,2796000,4796000}))*1.021,-2))</f>
        <v/>
      </c>
      <c r="T24" s="18">
        <f>IF(Q24&lt;=0,0,ROUNDDOWN((Q24*LOOKUP(Q24,{0,1950001,3300001,6950001,9000001,18000001,40000001},{0.05,0.1,0.2,0.23,0.33,0.4,0.45})-LOOKUP(Q24,{0,1950001,3300001,6950001,9000001,18000001,40000001},{0,97500,427500,636000,1536000,2796000,4796000}))*1.021,-2))</f>
        <v/>
      </c>
      <c r="U24" s="18">
        <f>IF(R24&lt;=0,0,ROUNDDOWN((R24*LOOKUP(R24,{0,1950001,3300001,6950001,9000001,18000001,40000001},{0.05,0.1,0.2,0.23,0.33,0.4,0.45})-LOOKUP(R24,{0,1950001,3300001,6950001,9000001,18000001,40000001},{0,97500,427500,636000,1536000,2796000,4796000}))*1.021,-2))</f>
        <v/>
      </c>
      <c r="V24" s="18">
        <f>MAX(0,ROUNDDOWN(K24-H24-430000-J24-0,-3))</f>
        <v/>
      </c>
      <c r="W24" s="18">
        <f>MAX(0,ROUNDDOWN(K24-H24-430000-J24-N24,-3))</f>
        <v/>
      </c>
      <c r="X24" s="18">
        <f>MAX(0,ROUNDDOWN(K24-H24-430000-J24-O24,-3))</f>
        <v/>
      </c>
      <c r="Y24" s="18">
        <f>IF(K24&lt;=450000,0,MAX(0,ROUNDDOWN(V24*0.06-MIN(50000,V24)*0.03,-2))+MAX(0,ROUNDDOWN(V24*0.04-MIN(50000,V24)*0.02,-2)))</f>
        <v/>
      </c>
      <c r="Z24" s="18">
        <f>IF(K24&lt;=450000,0,MAX(0,ROUNDDOWN(W24*0.06-MIN(50000,W24)*0.03,-2))+MAX(0,ROUNDDOWN(W24*0.04-MIN(50000,W24)*0.02,-2)))</f>
        <v/>
      </c>
      <c r="AA24" s="18">
        <f>IF(K24&lt;=450000,0,MAX(0,ROUNDDOWN(X24*0.06-MIN(50000,X24)*0.03,-2))+MAX(0,ROUNDDOWN(X24*0.04-MIN(50000,X24)*0.02,-2)))</f>
        <v/>
      </c>
      <c r="AB24" s="18">
        <f>AE24+Y24-Z24</f>
        <v/>
      </c>
      <c r="AC24" s="18">
        <f>AF24+Y24-AA24</f>
        <v/>
      </c>
      <c r="AD24" s="20">
        <f>AB24-AC24</f>
        <v/>
      </c>
      <c r="AE24" s="18">
        <f>S24-T24</f>
        <v/>
      </c>
      <c r="AF24" s="18">
        <f>S24-U24</f>
        <v/>
      </c>
      <c r="AG24" s="21">
        <f>IF(P24&lt;=0,0,LOOKUP(P24,{0,1950001,3300001,6950001,9000001,18000001,40000001},{0.05,0.1,0.2,0.23,0.33,0.4,0.45}))</f>
        <v/>
      </c>
    </row>
    <row r="25">
      <c r="A25" t="inlineStr">
        <is>
          <t>早見表 市販薬2万円</t>
        </is>
      </c>
      <c r="B25" s="18">
        <f>'2_早見表'!$A$10</f>
        <v/>
      </c>
      <c r="C25" s="19" t="n">
        <v>2026</v>
      </c>
      <c r="D25" s="18" t="n">
        <v>20000</v>
      </c>
      <c r="E25" s="18" t="n">
        <v>0</v>
      </c>
      <c r="F25" s="18" t="n">
        <v>20000</v>
      </c>
      <c r="G25" t="inlineStr">
        <is>
          <t>はい</t>
        </is>
      </c>
      <c r="H25" s="18">
        <f>ROUND(MIN(B25/12,650000)*12*0.0915+MIN(B25/12,1390000)*12*(0.0504+0)+B25*0.005,0)</f>
        <v/>
      </c>
      <c r="I25" s="18" t="n">
        <v>0</v>
      </c>
      <c r="J25" s="18" t="n">
        <v>0</v>
      </c>
      <c r="K25" s="18">
        <f>ROUND(IF(C25&gt;=2026,IF(B25&lt;741000,0,IF(B25&lt;2191000,B25-740000,IF(B25&lt;2193000,1451000,IF(B25&lt;2196000,1453000,IF(B25&lt;2200000,1456000,IF(B25&lt;3600000,ROUNDDOWN(B25/4,-3)*2.8-80000,IF(B25&lt;6600000,ROUNDDOWN(B25/4,-3)*3.2-440000,IF(B25&lt;8500000,ROUNDDOWN(B25*0.9,0)-1100000,B25-1950000)))))))),IF(B25&lt;651000,0,IF(B25&lt;1900000,B25-650000,IF(B25&lt;3600000,ROUNDDOWN(B25/4,-3)*2.8-80000,IF(B25&lt;6600000,ROUNDDOWN(B25/4,-3)*3.2-440000,IF(B25&lt;8500000,ROUNDDOWN(B25*0.9,0)-1100000,B25-1950000)))))),0)</f>
        <v/>
      </c>
      <c r="L25" s="18">
        <f>IF(K25&gt;23500000,NA(),IF(C25&gt;=2026,IF(K25&lt;=4890000,1040000,IF(K25&lt;=6550000,670000,620000)),IF(K25&lt;=1320000,950000,IF(K25&lt;=3360000,880000,IF(K25&lt;=4890000,680000,IF(K25&lt;=6550000,630000,580000))))))</f>
        <v/>
      </c>
      <c r="M25" s="18">
        <f>MIN(100000,ROUNDDOWN(K25*0.05,0))</f>
        <v/>
      </c>
      <c r="N25" s="18">
        <f>MIN(2000000,MAX(0,D25-E25-M25))</f>
        <v/>
      </c>
      <c r="O25" s="18">
        <f>IF(G25="はい",MIN(88000,MAX(0,F25-12000)),0)</f>
        <v/>
      </c>
      <c r="P25" s="18">
        <f>MAX(0,ROUNDDOWN(K25-H25-L25-I25-0,-3))</f>
        <v/>
      </c>
      <c r="Q25" s="18">
        <f>MAX(0,ROUNDDOWN(K25-H25-L25-I25-N25,-3))</f>
        <v/>
      </c>
      <c r="R25" s="18">
        <f>MAX(0,ROUNDDOWN(K25-H25-L25-I25-O25,-3))</f>
        <v/>
      </c>
      <c r="S25" s="18">
        <f>IF(P25&lt;=0,0,ROUNDDOWN((P25*LOOKUP(P25,{0,1950001,3300001,6950001,9000001,18000001,40000001},{0.05,0.1,0.2,0.23,0.33,0.4,0.45})-LOOKUP(P25,{0,1950001,3300001,6950001,9000001,18000001,40000001},{0,97500,427500,636000,1536000,2796000,4796000}))*1.021,-2))</f>
        <v/>
      </c>
      <c r="T25" s="18">
        <f>IF(Q25&lt;=0,0,ROUNDDOWN((Q25*LOOKUP(Q25,{0,1950001,3300001,6950001,9000001,18000001,40000001},{0.05,0.1,0.2,0.23,0.33,0.4,0.45})-LOOKUP(Q25,{0,1950001,3300001,6950001,9000001,18000001,40000001},{0,97500,427500,636000,1536000,2796000,4796000}))*1.021,-2))</f>
        <v/>
      </c>
      <c r="U25" s="18">
        <f>IF(R25&lt;=0,0,ROUNDDOWN((R25*LOOKUP(R25,{0,1950001,3300001,6950001,9000001,18000001,40000001},{0.05,0.1,0.2,0.23,0.33,0.4,0.45})-LOOKUP(R25,{0,1950001,3300001,6950001,9000001,18000001,40000001},{0,97500,427500,636000,1536000,2796000,4796000}))*1.021,-2))</f>
        <v/>
      </c>
      <c r="V25" s="18">
        <f>MAX(0,ROUNDDOWN(K25-H25-430000-J25-0,-3))</f>
        <v/>
      </c>
      <c r="W25" s="18">
        <f>MAX(0,ROUNDDOWN(K25-H25-430000-J25-N25,-3))</f>
        <v/>
      </c>
      <c r="X25" s="18">
        <f>MAX(0,ROUNDDOWN(K25-H25-430000-J25-O25,-3))</f>
        <v/>
      </c>
      <c r="Y25" s="18">
        <f>IF(K25&lt;=450000,0,MAX(0,ROUNDDOWN(V25*0.06-MIN(50000,V25)*0.03,-2))+MAX(0,ROUNDDOWN(V25*0.04-MIN(50000,V25)*0.02,-2)))</f>
        <v/>
      </c>
      <c r="Z25" s="18">
        <f>IF(K25&lt;=450000,0,MAX(0,ROUNDDOWN(W25*0.06-MIN(50000,W25)*0.03,-2))+MAX(0,ROUNDDOWN(W25*0.04-MIN(50000,W25)*0.02,-2)))</f>
        <v/>
      </c>
      <c r="AA25" s="18">
        <f>IF(K25&lt;=450000,0,MAX(0,ROUNDDOWN(X25*0.06-MIN(50000,X25)*0.03,-2))+MAX(0,ROUNDDOWN(X25*0.04-MIN(50000,X25)*0.02,-2)))</f>
        <v/>
      </c>
      <c r="AB25" s="18">
        <f>AE25+Y25-Z25</f>
        <v/>
      </c>
      <c r="AC25" s="18">
        <f>AF25+Y25-AA25</f>
        <v/>
      </c>
      <c r="AD25" s="20">
        <f>AB25-AC25</f>
        <v/>
      </c>
      <c r="AE25" s="18">
        <f>S25-T25</f>
        <v/>
      </c>
      <c r="AF25" s="18">
        <f>S25-U25</f>
        <v/>
      </c>
      <c r="AG25" s="21">
        <f>IF(P25&lt;=0,0,LOOKUP(P25,{0,1950001,3300001,6950001,9000001,18000001,40000001},{0.05,0.1,0.2,0.23,0.33,0.4,0.45}))</f>
        <v/>
      </c>
    </row>
    <row r="26">
      <c r="A26" t="inlineStr">
        <is>
          <t>早見表 医療費20万円</t>
        </is>
      </c>
      <c r="B26" s="18">
        <f>'2_早見表'!$A$10</f>
        <v/>
      </c>
      <c r="C26" s="19" t="n">
        <v>2026</v>
      </c>
      <c r="D26" s="18" t="n">
        <v>200000</v>
      </c>
      <c r="E26" s="18" t="n">
        <v>0</v>
      </c>
      <c r="F26" s="18" t="n">
        <v>0</v>
      </c>
      <c r="G26" t="inlineStr">
        <is>
          <t>はい</t>
        </is>
      </c>
      <c r="H26" s="18">
        <f>ROUND(MIN(B26/12,650000)*12*0.0915+MIN(B26/12,1390000)*12*(0.0504+0)+B26*0.005,0)</f>
        <v/>
      </c>
      <c r="I26" s="18" t="n">
        <v>0</v>
      </c>
      <c r="J26" s="18" t="n">
        <v>0</v>
      </c>
      <c r="K26" s="18">
        <f>ROUND(IF(C26&gt;=2026,IF(B26&lt;741000,0,IF(B26&lt;2191000,B26-740000,IF(B26&lt;2193000,1451000,IF(B26&lt;2196000,1453000,IF(B26&lt;2200000,1456000,IF(B26&lt;3600000,ROUNDDOWN(B26/4,-3)*2.8-80000,IF(B26&lt;6600000,ROUNDDOWN(B26/4,-3)*3.2-440000,IF(B26&lt;8500000,ROUNDDOWN(B26*0.9,0)-1100000,B26-1950000)))))))),IF(B26&lt;651000,0,IF(B26&lt;1900000,B26-650000,IF(B26&lt;3600000,ROUNDDOWN(B26/4,-3)*2.8-80000,IF(B26&lt;6600000,ROUNDDOWN(B26/4,-3)*3.2-440000,IF(B26&lt;8500000,ROUNDDOWN(B26*0.9,0)-1100000,B26-1950000)))))),0)</f>
        <v/>
      </c>
      <c r="L26" s="18">
        <f>IF(K26&gt;23500000,NA(),IF(C26&gt;=2026,IF(K26&lt;=4890000,1040000,IF(K26&lt;=6550000,670000,620000)),IF(K26&lt;=1320000,950000,IF(K26&lt;=3360000,880000,IF(K26&lt;=4890000,680000,IF(K26&lt;=6550000,630000,580000))))))</f>
        <v/>
      </c>
      <c r="M26" s="18">
        <f>MIN(100000,ROUNDDOWN(K26*0.05,0))</f>
        <v/>
      </c>
      <c r="N26" s="18">
        <f>MIN(2000000,MAX(0,D26-E26-M26))</f>
        <v/>
      </c>
      <c r="O26" s="18">
        <f>IF(G26="はい",MIN(88000,MAX(0,F26-12000)),0)</f>
        <v/>
      </c>
      <c r="P26" s="18">
        <f>MAX(0,ROUNDDOWN(K26-H26-L26-I26-0,-3))</f>
        <v/>
      </c>
      <c r="Q26" s="18">
        <f>MAX(0,ROUNDDOWN(K26-H26-L26-I26-N26,-3))</f>
        <v/>
      </c>
      <c r="R26" s="18">
        <f>MAX(0,ROUNDDOWN(K26-H26-L26-I26-O26,-3))</f>
        <v/>
      </c>
      <c r="S26" s="18">
        <f>IF(P26&lt;=0,0,ROUNDDOWN((P26*LOOKUP(P26,{0,1950001,3300001,6950001,9000001,18000001,40000001},{0.05,0.1,0.2,0.23,0.33,0.4,0.45})-LOOKUP(P26,{0,1950001,3300001,6950001,9000001,18000001,40000001},{0,97500,427500,636000,1536000,2796000,4796000}))*1.021,-2))</f>
        <v/>
      </c>
      <c r="T26" s="18">
        <f>IF(Q26&lt;=0,0,ROUNDDOWN((Q26*LOOKUP(Q26,{0,1950001,3300001,6950001,9000001,18000001,40000001},{0.05,0.1,0.2,0.23,0.33,0.4,0.45})-LOOKUP(Q26,{0,1950001,3300001,6950001,9000001,18000001,40000001},{0,97500,427500,636000,1536000,2796000,4796000}))*1.021,-2))</f>
        <v/>
      </c>
      <c r="U26" s="18">
        <f>IF(R26&lt;=0,0,ROUNDDOWN((R26*LOOKUP(R26,{0,1950001,3300001,6950001,9000001,18000001,40000001},{0.05,0.1,0.2,0.23,0.33,0.4,0.45})-LOOKUP(R26,{0,1950001,3300001,6950001,9000001,18000001,40000001},{0,97500,427500,636000,1536000,2796000,4796000}))*1.021,-2))</f>
        <v/>
      </c>
      <c r="V26" s="18">
        <f>MAX(0,ROUNDDOWN(K26-H26-430000-J26-0,-3))</f>
        <v/>
      </c>
      <c r="W26" s="18">
        <f>MAX(0,ROUNDDOWN(K26-H26-430000-J26-N26,-3))</f>
        <v/>
      </c>
      <c r="X26" s="18">
        <f>MAX(0,ROUNDDOWN(K26-H26-430000-J26-O26,-3))</f>
        <v/>
      </c>
      <c r="Y26" s="18">
        <f>IF(K26&lt;=450000,0,MAX(0,ROUNDDOWN(V26*0.06-MIN(50000,V26)*0.03,-2))+MAX(0,ROUNDDOWN(V26*0.04-MIN(50000,V26)*0.02,-2)))</f>
        <v/>
      </c>
      <c r="Z26" s="18">
        <f>IF(K26&lt;=450000,0,MAX(0,ROUNDDOWN(W26*0.06-MIN(50000,W26)*0.03,-2))+MAX(0,ROUNDDOWN(W26*0.04-MIN(50000,W26)*0.02,-2)))</f>
        <v/>
      </c>
      <c r="AA26" s="18">
        <f>IF(K26&lt;=450000,0,MAX(0,ROUNDDOWN(X26*0.06-MIN(50000,X26)*0.03,-2))+MAX(0,ROUNDDOWN(X26*0.04-MIN(50000,X26)*0.02,-2)))</f>
        <v/>
      </c>
      <c r="AB26" s="18">
        <f>AE26+Y26-Z26</f>
        <v/>
      </c>
      <c r="AC26" s="18">
        <f>AF26+Y26-AA26</f>
        <v/>
      </c>
      <c r="AD26" s="20">
        <f>AB26-AC26</f>
        <v/>
      </c>
      <c r="AE26" s="18">
        <f>S26-T26</f>
        <v/>
      </c>
      <c r="AF26" s="18">
        <f>S26-U26</f>
        <v/>
      </c>
      <c r="AG26" s="21">
        <f>IF(P26&lt;=0,0,LOOKUP(P26,{0,1950001,3300001,6950001,9000001,18000001,40000001},{0.05,0.1,0.2,0.23,0.33,0.4,0.45}))</f>
        <v/>
      </c>
    </row>
    <row r="27">
      <c r="A27" t="inlineStr">
        <is>
          <t>早見表 セルフ上限</t>
        </is>
      </c>
      <c r="B27" s="18">
        <f>'2_早見表'!$A$11</f>
        <v/>
      </c>
      <c r="C27" s="19" t="n">
        <v>2026</v>
      </c>
      <c r="D27" s="18" t="n">
        <v>100000</v>
      </c>
      <c r="E27" s="18" t="n">
        <v>0</v>
      </c>
      <c r="F27" s="18" t="n">
        <v>100000</v>
      </c>
      <c r="G27" t="inlineStr">
        <is>
          <t>はい</t>
        </is>
      </c>
      <c r="H27" s="18">
        <f>ROUND(MIN(B27/12,650000)*12*0.0915+MIN(B27/12,1390000)*12*(0.0504+0)+B27*0.005,0)</f>
        <v/>
      </c>
      <c r="I27" s="18" t="n">
        <v>0</v>
      </c>
      <c r="J27" s="18" t="n">
        <v>0</v>
      </c>
      <c r="K27" s="18">
        <f>ROUND(IF(C27&gt;=2026,IF(B27&lt;741000,0,IF(B27&lt;2191000,B27-740000,IF(B27&lt;2193000,1451000,IF(B27&lt;2196000,1453000,IF(B27&lt;2200000,1456000,IF(B27&lt;3600000,ROUNDDOWN(B27/4,-3)*2.8-80000,IF(B27&lt;6600000,ROUNDDOWN(B27/4,-3)*3.2-440000,IF(B27&lt;8500000,ROUNDDOWN(B27*0.9,0)-1100000,B27-1950000)))))))),IF(B27&lt;651000,0,IF(B27&lt;1900000,B27-650000,IF(B27&lt;3600000,ROUNDDOWN(B27/4,-3)*2.8-80000,IF(B27&lt;6600000,ROUNDDOWN(B27/4,-3)*3.2-440000,IF(B27&lt;8500000,ROUNDDOWN(B27*0.9,0)-1100000,B27-1950000)))))),0)</f>
        <v/>
      </c>
      <c r="L27" s="18">
        <f>IF(K27&gt;23500000,NA(),IF(C27&gt;=2026,IF(K27&lt;=4890000,1040000,IF(K27&lt;=6550000,670000,620000)),IF(K27&lt;=1320000,950000,IF(K27&lt;=3360000,880000,IF(K27&lt;=4890000,680000,IF(K27&lt;=6550000,630000,580000))))))</f>
        <v/>
      </c>
      <c r="M27" s="18">
        <f>MIN(100000,ROUNDDOWN(K27*0.05,0))</f>
        <v/>
      </c>
      <c r="N27" s="18">
        <f>MIN(2000000,MAX(0,D27-E27-M27))</f>
        <v/>
      </c>
      <c r="O27" s="18">
        <f>IF(G27="はい",MIN(88000,MAX(0,F27-12000)),0)</f>
        <v/>
      </c>
      <c r="P27" s="18">
        <f>MAX(0,ROUNDDOWN(K27-H27-L27-I27-0,-3))</f>
        <v/>
      </c>
      <c r="Q27" s="18">
        <f>MAX(0,ROUNDDOWN(K27-H27-L27-I27-N27,-3))</f>
        <v/>
      </c>
      <c r="R27" s="18">
        <f>MAX(0,ROUNDDOWN(K27-H27-L27-I27-O27,-3))</f>
        <v/>
      </c>
      <c r="S27" s="18">
        <f>IF(P27&lt;=0,0,ROUNDDOWN((P27*LOOKUP(P27,{0,1950001,3300001,6950001,9000001,18000001,40000001},{0.05,0.1,0.2,0.23,0.33,0.4,0.45})-LOOKUP(P27,{0,1950001,3300001,6950001,9000001,18000001,40000001},{0,97500,427500,636000,1536000,2796000,4796000}))*1.021,-2))</f>
        <v/>
      </c>
      <c r="T27" s="18">
        <f>IF(Q27&lt;=0,0,ROUNDDOWN((Q27*LOOKUP(Q27,{0,1950001,3300001,6950001,9000001,18000001,40000001},{0.05,0.1,0.2,0.23,0.33,0.4,0.45})-LOOKUP(Q27,{0,1950001,3300001,6950001,9000001,18000001,40000001},{0,97500,427500,636000,1536000,2796000,4796000}))*1.021,-2))</f>
        <v/>
      </c>
      <c r="U27" s="18">
        <f>IF(R27&lt;=0,0,ROUNDDOWN((R27*LOOKUP(R27,{0,1950001,3300001,6950001,9000001,18000001,40000001},{0.05,0.1,0.2,0.23,0.33,0.4,0.45})-LOOKUP(R27,{0,1950001,3300001,6950001,9000001,18000001,40000001},{0,97500,427500,636000,1536000,2796000,4796000}))*1.021,-2))</f>
        <v/>
      </c>
      <c r="V27" s="18">
        <f>MAX(0,ROUNDDOWN(K27-H27-430000-J27-0,-3))</f>
        <v/>
      </c>
      <c r="W27" s="18">
        <f>MAX(0,ROUNDDOWN(K27-H27-430000-J27-N27,-3))</f>
        <v/>
      </c>
      <c r="X27" s="18">
        <f>MAX(0,ROUNDDOWN(K27-H27-430000-J27-O27,-3))</f>
        <v/>
      </c>
      <c r="Y27" s="18">
        <f>IF(K27&lt;=450000,0,MAX(0,ROUNDDOWN(V27*0.06-MIN(50000,V27)*0.03,-2))+MAX(0,ROUNDDOWN(V27*0.04-MIN(50000,V27)*0.02,-2)))</f>
        <v/>
      </c>
      <c r="Z27" s="18">
        <f>IF(K27&lt;=450000,0,MAX(0,ROUNDDOWN(W27*0.06-MIN(50000,W27)*0.03,-2))+MAX(0,ROUNDDOWN(W27*0.04-MIN(50000,W27)*0.02,-2)))</f>
        <v/>
      </c>
      <c r="AA27" s="18">
        <f>IF(K27&lt;=450000,0,MAX(0,ROUNDDOWN(X27*0.06-MIN(50000,X27)*0.03,-2))+MAX(0,ROUNDDOWN(X27*0.04-MIN(50000,X27)*0.02,-2)))</f>
        <v/>
      </c>
      <c r="AB27" s="18">
        <f>AE27+Y27-Z27</f>
        <v/>
      </c>
      <c r="AC27" s="18">
        <f>AF27+Y27-AA27</f>
        <v/>
      </c>
      <c r="AD27" s="20">
        <f>AB27-AC27</f>
        <v/>
      </c>
      <c r="AE27" s="18">
        <f>S27-T27</f>
        <v/>
      </c>
      <c r="AF27" s="18">
        <f>S27-U27</f>
        <v/>
      </c>
      <c r="AG27" s="21">
        <f>IF(P27&lt;=0,0,LOOKUP(P27,{0,1950001,3300001,6950001,9000001,18000001,40000001},{0.05,0.1,0.2,0.23,0.33,0.4,0.45}))</f>
        <v/>
      </c>
    </row>
    <row r="28">
      <c r="A28" t="inlineStr">
        <is>
          <t>早見表 市販薬2万円</t>
        </is>
      </c>
      <c r="B28" s="18">
        <f>'2_早見表'!$A$11</f>
        <v/>
      </c>
      <c r="C28" s="19" t="n">
        <v>2026</v>
      </c>
      <c r="D28" s="18" t="n">
        <v>20000</v>
      </c>
      <c r="E28" s="18" t="n">
        <v>0</v>
      </c>
      <c r="F28" s="18" t="n">
        <v>20000</v>
      </c>
      <c r="G28" t="inlineStr">
        <is>
          <t>はい</t>
        </is>
      </c>
      <c r="H28" s="18">
        <f>ROUND(MIN(B28/12,650000)*12*0.0915+MIN(B28/12,1390000)*12*(0.0504+0)+B28*0.005,0)</f>
        <v/>
      </c>
      <c r="I28" s="18" t="n">
        <v>0</v>
      </c>
      <c r="J28" s="18" t="n">
        <v>0</v>
      </c>
      <c r="K28" s="18">
        <f>ROUND(IF(C28&gt;=2026,IF(B28&lt;741000,0,IF(B28&lt;2191000,B28-740000,IF(B28&lt;2193000,1451000,IF(B28&lt;2196000,1453000,IF(B28&lt;2200000,1456000,IF(B28&lt;3600000,ROUNDDOWN(B28/4,-3)*2.8-80000,IF(B28&lt;6600000,ROUNDDOWN(B28/4,-3)*3.2-440000,IF(B28&lt;8500000,ROUNDDOWN(B28*0.9,0)-1100000,B28-1950000)))))))),IF(B28&lt;651000,0,IF(B28&lt;1900000,B28-650000,IF(B28&lt;3600000,ROUNDDOWN(B28/4,-3)*2.8-80000,IF(B28&lt;6600000,ROUNDDOWN(B28/4,-3)*3.2-440000,IF(B28&lt;8500000,ROUNDDOWN(B28*0.9,0)-1100000,B28-1950000)))))),0)</f>
        <v/>
      </c>
      <c r="L28" s="18">
        <f>IF(K28&gt;23500000,NA(),IF(C28&gt;=2026,IF(K28&lt;=4890000,1040000,IF(K28&lt;=6550000,670000,620000)),IF(K28&lt;=1320000,950000,IF(K28&lt;=3360000,880000,IF(K28&lt;=4890000,680000,IF(K28&lt;=6550000,630000,580000))))))</f>
        <v/>
      </c>
      <c r="M28" s="18">
        <f>MIN(100000,ROUNDDOWN(K28*0.05,0))</f>
        <v/>
      </c>
      <c r="N28" s="18">
        <f>MIN(2000000,MAX(0,D28-E28-M28))</f>
        <v/>
      </c>
      <c r="O28" s="18">
        <f>IF(G28="はい",MIN(88000,MAX(0,F28-12000)),0)</f>
        <v/>
      </c>
      <c r="P28" s="18">
        <f>MAX(0,ROUNDDOWN(K28-H28-L28-I28-0,-3))</f>
        <v/>
      </c>
      <c r="Q28" s="18">
        <f>MAX(0,ROUNDDOWN(K28-H28-L28-I28-N28,-3))</f>
        <v/>
      </c>
      <c r="R28" s="18">
        <f>MAX(0,ROUNDDOWN(K28-H28-L28-I28-O28,-3))</f>
        <v/>
      </c>
      <c r="S28" s="18">
        <f>IF(P28&lt;=0,0,ROUNDDOWN((P28*LOOKUP(P28,{0,1950001,3300001,6950001,9000001,18000001,40000001},{0.05,0.1,0.2,0.23,0.33,0.4,0.45})-LOOKUP(P28,{0,1950001,3300001,6950001,9000001,18000001,40000001},{0,97500,427500,636000,1536000,2796000,4796000}))*1.021,-2))</f>
        <v/>
      </c>
      <c r="T28" s="18">
        <f>IF(Q28&lt;=0,0,ROUNDDOWN((Q28*LOOKUP(Q28,{0,1950001,3300001,6950001,9000001,18000001,40000001},{0.05,0.1,0.2,0.23,0.33,0.4,0.45})-LOOKUP(Q28,{0,1950001,3300001,6950001,9000001,18000001,40000001},{0,97500,427500,636000,1536000,2796000,4796000}))*1.021,-2))</f>
        <v/>
      </c>
      <c r="U28" s="18">
        <f>IF(R28&lt;=0,0,ROUNDDOWN((R28*LOOKUP(R28,{0,1950001,3300001,6950001,9000001,18000001,40000001},{0.05,0.1,0.2,0.23,0.33,0.4,0.45})-LOOKUP(R28,{0,1950001,3300001,6950001,9000001,18000001,40000001},{0,97500,427500,636000,1536000,2796000,4796000}))*1.021,-2))</f>
        <v/>
      </c>
      <c r="V28" s="18">
        <f>MAX(0,ROUNDDOWN(K28-H28-430000-J28-0,-3))</f>
        <v/>
      </c>
      <c r="W28" s="18">
        <f>MAX(0,ROUNDDOWN(K28-H28-430000-J28-N28,-3))</f>
        <v/>
      </c>
      <c r="X28" s="18">
        <f>MAX(0,ROUNDDOWN(K28-H28-430000-J28-O28,-3))</f>
        <v/>
      </c>
      <c r="Y28" s="18">
        <f>IF(K28&lt;=450000,0,MAX(0,ROUNDDOWN(V28*0.06-MIN(50000,V28)*0.03,-2))+MAX(0,ROUNDDOWN(V28*0.04-MIN(50000,V28)*0.02,-2)))</f>
        <v/>
      </c>
      <c r="Z28" s="18">
        <f>IF(K28&lt;=450000,0,MAX(0,ROUNDDOWN(W28*0.06-MIN(50000,W28)*0.03,-2))+MAX(0,ROUNDDOWN(W28*0.04-MIN(50000,W28)*0.02,-2)))</f>
        <v/>
      </c>
      <c r="AA28" s="18">
        <f>IF(K28&lt;=450000,0,MAX(0,ROUNDDOWN(X28*0.06-MIN(50000,X28)*0.03,-2))+MAX(0,ROUNDDOWN(X28*0.04-MIN(50000,X28)*0.02,-2)))</f>
        <v/>
      </c>
      <c r="AB28" s="18">
        <f>AE28+Y28-Z28</f>
        <v/>
      </c>
      <c r="AC28" s="18">
        <f>AF28+Y28-AA28</f>
        <v/>
      </c>
      <c r="AD28" s="20">
        <f>AB28-AC28</f>
        <v/>
      </c>
      <c r="AE28" s="18">
        <f>S28-T28</f>
        <v/>
      </c>
      <c r="AF28" s="18">
        <f>S28-U28</f>
        <v/>
      </c>
      <c r="AG28" s="21">
        <f>IF(P28&lt;=0,0,LOOKUP(P28,{0,1950001,3300001,6950001,9000001,18000001,40000001},{0.05,0.1,0.2,0.23,0.33,0.4,0.45}))</f>
        <v/>
      </c>
    </row>
    <row r="29">
      <c r="A29" t="inlineStr">
        <is>
          <t>早見表 医療費20万円</t>
        </is>
      </c>
      <c r="B29" s="18">
        <f>'2_早見表'!$A$11</f>
        <v/>
      </c>
      <c r="C29" s="19" t="n">
        <v>2026</v>
      </c>
      <c r="D29" s="18" t="n">
        <v>200000</v>
      </c>
      <c r="E29" s="18" t="n">
        <v>0</v>
      </c>
      <c r="F29" s="18" t="n">
        <v>0</v>
      </c>
      <c r="G29" t="inlineStr">
        <is>
          <t>はい</t>
        </is>
      </c>
      <c r="H29" s="18">
        <f>ROUND(MIN(B29/12,650000)*12*0.0915+MIN(B29/12,1390000)*12*(0.0504+0)+B29*0.005,0)</f>
        <v/>
      </c>
      <c r="I29" s="18" t="n">
        <v>0</v>
      </c>
      <c r="J29" s="18" t="n">
        <v>0</v>
      </c>
      <c r="K29" s="18">
        <f>ROUND(IF(C29&gt;=2026,IF(B29&lt;741000,0,IF(B29&lt;2191000,B29-740000,IF(B29&lt;2193000,1451000,IF(B29&lt;2196000,1453000,IF(B29&lt;2200000,1456000,IF(B29&lt;3600000,ROUNDDOWN(B29/4,-3)*2.8-80000,IF(B29&lt;6600000,ROUNDDOWN(B29/4,-3)*3.2-440000,IF(B29&lt;8500000,ROUNDDOWN(B29*0.9,0)-1100000,B29-1950000)))))))),IF(B29&lt;651000,0,IF(B29&lt;1900000,B29-650000,IF(B29&lt;3600000,ROUNDDOWN(B29/4,-3)*2.8-80000,IF(B29&lt;6600000,ROUNDDOWN(B29/4,-3)*3.2-440000,IF(B29&lt;8500000,ROUNDDOWN(B29*0.9,0)-1100000,B29-1950000)))))),0)</f>
        <v/>
      </c>
      <c r="L29" s="18">
        <f>IF(K29&gt;23500000,NA(),IF(C29&gt;=2026,IF(K29&lt;=4890000,1040000,IF(K29&lt;=6550000,670000,620000)),IF(K29&lt;=1320000,950000,IF(K29&lt;=3360000,880000,IF(K29&lt;=4890000,680000,IF(K29&lt;=6550000,630000,580000))))))</f>
        <v/>
      </c>
      <c r="M29" s="18">
        <f>MIN(100000,ROUNDDOWN(K29*0.05,0))</f>
        <v/>
      </c>
      <c r="N29" s="18">
        <f>MIN(2000000,MAX(0,D29-E29-M29))</f>
        <v/>
      </c>
      <c r="O29" s="18">
        <f>IF(G29="はい",MIN(88000,MAX(0,F29-12000)),0)</f>
        <v/>
      </c>
      <c r="P29" s="18">
        <f>MAX(0,ROUNDDOWN(K29-H29-L29-I29-0,-3))</f>
        <v/>
      </c>
      <c r="Q29" s="18">
        <f>MAX(0,ROUNDDOWN(K29-H29-L29-I29-N29,-3))</f>
        <v/>
      </c>
      <c r="R29" s="18">
        <f>MAX(0,ROUNDDOWN(K29-H29-L29-I29-O29,-3))</f>
        <v/>
      </c>
      <c r="S29" s="18">
        <f>IF(P29&lt;=0,0,ROUNDDOWN((P29*LOOKUP(P29,{0,1950001,3300001,6950001,9000001,18000001,40000001},{0.05,0.1,0.2,0.23,0.33,0.4,0.45})-LOOKUP(P29,{0,1950001,3300001,6950001,9000001,18000001,40000001},{0,97500,427500,636000,1536000,2796000,4796000}))*1.021,-2))</f>
        <v/>
      </c>
      <c r="T29" s="18">
        <f>IF(Q29&lt;=0,0,ROUNDDOWN((Q29*LOOKUP(Q29,{0,1950001,3300001,6950001,9000001,18000001,40000001},{0.05,0.1,0.2,0.23,0.33,0.4,0.45})-LOOKUP(Q29,{0,1950001,3300001,6950001,9000001,18000001,40000001},{0,97500,427500,636000,1536000,2796000,4796000}))*1.021,-2))</f>
        <v/>
      </c>
      <c r="U29" s="18">
        <f>IF(R29&lt;=0,0,ROUNDDOWN((R29*LOOKUP(R29,{0,1950001,3300001,6950001,9000001,18000001,40000001},{0.05,0.1,0.2,0.23,0.33,0.4,0.45})-LOOKUP(R29,{0,1950001,3300001,6950001,9000001,18000001,40000001},{0,97500,427500,636000,1536000,2796000,4796000}))*1.021,-2))</f>
        <v/>
      </c>
      <c r="V29" s="18">
        <f>MAX(0,ROUNDDOWN(K29-H29-430000-J29-0,-3))</f>
        <v/>
      </c>
      <c r="W29" s="18">
        <f>MAX(0,ROUNDDOWN(K29-H29-430000-J29-N29,-3))</f>
        <v/>
      </c>
      <c r="X29" s="18">
        <f>MAX(0,ROUNDDOWN(K29-H29-430000-J29-O29,-3))</f>
        <v/>
      </c>
      <c r="Y29" s="18">
        <f>IF(K29&lt;=450000,0,MAX(0,ROUNDDOWN(V29*0.06-MIN(50000,V29)*0.03,-2))+MAX(0,ROUNDDOWN(V29*0.04-MIN(50000,V29)*0.02,-2)))</f>
        <v/>
      </c>
      <c r="Z29" s="18">
        <f>IF(K29&lt;=450000,0,MAX(0,ROUNDDOWN(W29*0.06-MIN(50000,W29)*0.03,-2))+MAX(0,ROUNDDOWN(W29*0.04-MIN(50000,W29)*0.02,-2)))</f>
        <v/>
      </c>
      <c r="AA29" s="18">
        <f>IF(K29&lt;=450000,0,MAX(0,ROUNDDOWN(X29*0.06-MIN(50000,X29)*0.03,-2))+MAX(0,ROUNDDOWN(X29*0.04-MIN(50000,X29)*0.02,-2)))</f>
        <v/>
      </c>
      <c r="AB29" s="18">
        <f>AE29+Y29-Z29</f>
        <v/>
      </c>
      <c r="AC29" s="18">
        <f>AF29+Y29-AA29</f>
        <v/>
      </c>
      <c r="AD29" s="20">
        <f>AB29-AC29</f>
        <v/>
      </c>
      <c r="AE29" s="18">
        <f>S29-T29</f>
        <v/>
      </c>
      <c r="AF29" s="18">
        <f>S29-U29</f>
        <v/>
      </c>
      <c r="AG29" s="21">
        <f>IF(P29&lt;=0,0,LOOKUP(P29,{0,1950001,3300001,6950001,9000001,18000001,40000001},{0.05,0.1,0.2,0.23,0.33,0.4,0.45}))</f>
        <v/>
      </c>
    </row>
    <row r="30">
      <c r="A30" t="inlineStr">
        <is>
          <t>早見表 セルフ上限</t>
        </is>
      </c>
      <c r="B30" s="18">
        <f>'2_早見表'!$A$12</f>
        <v/>
      </c>
      <c r="C30" s="19" t="n">
        <v>2026</v>
      </c>
      <c r="D30" s="18" t="n">
        <v>100000</v>
      </c>
      <c r="E30" s="18" t="n">
        <v>0</v>
      </c>
      <c r="F30" s="18" t="n">
        <v>100000</v>
      </c>
      <c r="G30" t="inlineStr">
        <is>
          <t>はい</t>
        </is>
      </c>
      <c r="H30" s="18">
        <f>ROUND(MIN(B30/12,650000)*12*0.0915+MIN(B30/12,1390000)*12*(0.0504+0)+B30*0.005,0)</f>
        <v/>
      </c>
      <c r="I30" s="18" t="n">
        <v>0</v>
      </c>
      <c r="J30" s="18" t="n">
        <v>0</v>
      </c>
      <c r="K30" s="18">
        <f>ROUND(IF(C30&gt;=2026,IF(B30&lt;741000,0,IF(B30&lt;2191000,B30-740000,IF(B30&lt;2193000,1451000,IF(B30&lt;2196000,1453000,IF(B30&lt;2200000,1456000,IF(B30&lt;3600000,ROUNDDOWN(B30/4,-3)*2.8-80000,IF(B30&lt;6600000,ROUNDDOWN(B30/4,-3)*3.2-440000,IF(B30&lt;8500000,ROUNDDOWN(B30*0.9,0)-1100000,B30-1950000)))))))),IF(B30&lt;651000,0,IF(B30&lt;1900000,B30-650000,IF(B30&lt;3600000,ROUNDDOWN(B30/4,-3)*2.8-80000,IF(B30&lt;6600000,ROUNDDOWN(B30/4,-3)*3.2-440000,IF(B30&lt;8500000,ROUNDDOWN(B30*0.9,0)-1100000,B30-1950000)))))),0)</f>
        <v/>
      </c>
      <c r="L30" s="18">
        <f>IF(K30&gt;23500000,NA(),IF(C30&gt;=2026,IF(K30&lt;=4890000,1040000,IF(K30&lt;=6550000,670000,620000)),IF(K30&lt;=1320000,950000,IF(K30&lt;=3360000,880000,IF(K30&lt;=4890000,680000,IF(K30&lt;=6550000,630000,580000))))))</f>
        <v/>
      </c>
      <c r="M30" s="18">
        <f>MIN(100000,ROUNDDOWN(K30*0.05,0))</f>
        <v/>
      </c>
      <c r="N30" s="18">
        <f>MIN(2000000,MAX(0,D30-E30-M30))</f>
        <v/>
      </c>
      <c r="O30" s="18">
        <f>IF(G30="はい",MIN(88000,MAX(0,F30-12000)),0)</f>
        <v/>
      </c>
      <c r="P30" s="18">
        <f>MAX(0,ROUNDDOWN(K30-H30-L30-I30-0,-3))</f>
        <v/>
      </c>
      <c r="Q30" s="18">
        <f>MAX(0,ROUNDDOWN(K30-H30-L30-I30-N30,-3))</f>
        <v/>
      </c>
      <c r="R30" s="18">
        <f>MAX(0,ROUNDDOWN(K30-H30-L30-I30-O30,-3))</f>
        <v/>
      </c>
      <c r="S30" s="18">
        <f>IF(P30&lt;=0,0,ROUNDDOWN((P30*LOOKUP(P30,{0,1950001,3300001,6950001,9000001,18000001,40000001},{0.05,0.1,0.2,0.23,0.33,0.4,0.45})-LOOKUP(P30,{0,1950001,3300001,6950001,9000001,18000001,40000001},{0,97500,427500,636000,1536000,2796000,4796000}))*1.021,-2))</f>
        <v/>
      </c>
      <c r="T30" s="18">
        <f>IF(Q30&lt;=0,0,ROUNDDOWN((Q30*LOOKUP(Q30,{0,1950001,3300001,6950001,9000001,18000001,40000001},{0.05,0.1,0.2,0.23,0.33,0.4,0.45})-LOOKUP(Q30,{0,1950001,3300001,6950001,9000001,18000001,40000001},{0,97500,427500,636000,1536000,2796000,4796000}))*1.021,-2))</f>
        <v/>
      </c>
      <c r="U30" s="18">
        <f>IF(R30&lt;=0,0,ROUNDDOWN((R30*LOOKUP(R30,{0,1950001,3300001,6950001,9000001,18000001,40000001},{0.05,0.1,0.2,0.23,0.33,0.4,0.45})-LOOKUP(R30,{0,1950001,3300001,6950001,9000001,18000001,40000001},{0,97500,427500,636000,1536000,2796000,4796000}))*1.021,-2))</f>
        <v/>
      </c>
      <c r="V30" s="18">
        <f>MAX(0,ROUNDDOWN(K30-H30-430000-J30-0,-3))</f>
        <v/>
      </c>
      <c r="W30" s="18">
        <f>MAX(0,ROUNDDOWN(K30-H30-430000-J30-N30,-3))</f>
        <v/>
      </c>
      <c r="X30" s="18">
        <f>MAX(0,ROUNDDOWN(K30-H30-430000-J30-O30,-3))</f>
        <v/>
      </c>
      <c r="Y30" s="18">
        <f>IF(K30&lt;=450000,0,MAX(0,ROUNDDOWN(V30*0.06-MIN(50000,V30)*0.03,-2))+MAX(0,ROUNDDOWN(V30*0.04-MIN(50000,V30)*0.02,-2)))</f>
        <v/>
      </c>
      <c r="Z30" s="18">
        <f>IF(K30&lt;=450000,0,MAX(0,ROUNDDOWN(W30*0.06-MIN(50000,W30)*0.03,-2))+MAX(0,ROUNDDOWN(W30*0.04-MIN(50000,W30)*0.02,-2)))</f>
        <v/>
      </c>
      <c r="AA30" s="18">
        <f>IF(K30&lt;=450000,0,MAX(0,ROUNDDOWN(X30*0.06-MIN(50000,X30)*0.03,-2))+MAX(0,ROUNDDOWN(X30*0.04-MIN(50000,X30)*0.02,-2)))</f>
        <v/>
      </c>
      <c r="AB30" s="18">
        <f>AE30+Y30-Z30</f>
        <v/>
      </c>
      <c r="AC30" s="18">
        <f>AF30+Y30-AA30</f>
        <v/>
      </c>
      <c r="AD30" s="20">
        <f>AB30-AC30</f>
        <v/>
      </c>
      <c r="AE30" s="18">
        <f>S30-T30</f>
        <v/>
      </c>
      <c r="AF30" s="18">
        <f>S30-U30</f>
        <v/>
      </c>
      <c r="AG30" s="21">
        <f>IF(P30&lt;=0,0,LOOKUP(P30,{0,1950001,3300001,6950001,9000001,18000001,40000001},{0.05,0.1,0.2,0.23,0.33,0.4,0.45}))</f>
        <v/>
      </c>
    </row>
    <row r="31">
      <c r="A31" t="inlineStr">
        <is>
          <t>早見表 市販薬2万円</t>
        </is>
      </c>
      <c r="B31" s="18">
        <f>'2_早見表'!$A$12</f>
        <v/>
      </c>
      <c r="C31" s="19" t="n">
        <v>2026</v>
      </c>
      <c r="D31" s="18" t="n">
        <v>20000</v>
      </c>
      <c r="E31" s="18" t="n">
        <v>0</v>
      </c>
      <c r="F31" s="18" t="n">
        <v>20000</v>
      </c>
      <c r="G31" t="inlineStr">
        <is>
          <t>はい</t>
        </is>
      </c>
      <c r="H31" s="18">
        <f>ROUND(MIN(B31/12,650000)*12*0.0915+MIN(B31/12,1390000)*12*(0.0504+0)+B31*0.005,0)</f>
        <v/>
      </c>
      <c r="I31" s="18" t="n">
        <v>0</v>
      </c>
      <c r="J31" s="18" t="n">
        <v>0</v>
      </c>
      <c r="K31" s="18">
        <f>ROUND(IF(C31&gt;=2026,IF(B31&lt;741000,0,IF(B31&lt;2191000,B31-740000,IF(B31&lt;2193000,1451000,IF(B31&lt;2196000,1453000,IF(B31&lt;2200000,1456000,IF(B31&lt;3600000,ROUNDDOWN(B31/4,-3)*2.8-80000,IF(B31&lt;6600000,ROUNDDOWN(B31/4,-3)*3.2-440000,IF(B31&lt;8500000,ROUNDDOWN(B31*0.9,0)-1100000,B31-1950000)))))))),IF(B31&lt;651000,0,IF(B31&lt;1900000,B31-650000,IF(B31&lt;3600000,ROUNDDOWN(B31/4,-3)*2.8-80000,IF(B31&lt;6600000,ROUNDDOWN(B31/4,-3)*3.2-440000,IF(B31&lt;8500000,ROUNDDOWN(B31*0.9,0)-1100000,B31-1950000)))))),0)</f>
        <v/>
      </c>
      <c r="L31" s="18">
        <f>IF(K31&gt;23500000,NA(),IF(C31&gt;=2026,IF(K31&lt;=4890000,1040000,IF(K31&lt;=6550000,670000,620000)),IF(K31&lt;=1320000,950000,IF(K31&lt;=3360000,880000,IF(K31&lt;=4890000,680000,IF(K31&lt;=6550000,630000,580000))))))</f>
        <v/>
      </c>
      <c r="M31" s="18">
        <f>MIN(100000,ROUNDDOWN(K31*0.05,0))</f>
        <v/>
      </c>
      <c r="N31" s="18">
        <f>MIN(2000000,MAX(0,D31-E31-M31))</f>
        <v/>
      </c>
      <c r="O31" s="18">
        <f>IF(G31="はい",MIN(88000,MAX(0,F31-12000)),0)</f>
        <v/>
      </c>
      <c r="P31" s="18">
        <f>MAX(0,ROUNDDOWN(K31-H31-L31-I31-0,-3))</f>
        <v/>
      </c>
      <c r="Q31" s="18">
        <f>MAX(0,ROUNDDOWN(K31-H31-L31-I31-N31,-3))</f>
        <v/>
      </c>
      <c r="R31" s="18">
        <f>MAX(0,ROUNDDOWN(K31-H31-L31-I31-O31,-3))</f>
        <v/>
      </c>
      <c r="S31" s="18">
        <f>IF(P31&lt;=0,0,ROUNDDOWN((P31*LOOKUP(P31,{0,1950001,3300001,6950001,9000001,18000001,40000001},{0.05,0.1,0.2,0.23,0.33,0.4,0.45})-LOOKUP(P31,{0,1950001,3300001,6950001,9000001,18000001,40000001},{0,97500,427500,636000,1536000,2796000,4796000}))*1.021,-2))</f>
        <v/>
      </c>
      <c r="T31" s="18">
        <f>IF(Q31&lt;=0,0,ROUNDDOWN((Q31*LOOKUP(Q31,{0,1950001,3300001,6950001,9000001,18000001,40000001},{0.05,0.1,0.2,0.23,0.33,0.4,0.45})-LOOKUP(Q31,{0,1950001,3300001,6950001,9000001,18000001,40000001},{0,97500,427500,636000,1536000,2796000,4796000}))*1.021,-2))</f>
        <v/>
      </c>
      <c r="U31" s="18">
        <f>IF(R31&lt;=0,0,ROUNDDOWN((R31*LOOKUP(R31,{0,1950001,3300001,6950001,9000001,18000001,40000001},{0.05,0.1,0.2,0.23,0.33,0.4,0.45})-LOOKUP(R31,{0,1950001,3300001,6950001,9000001,18000001,40000001},{0,97500,427500,636000,1536000,2796000,4796000}))*1.021,-2))</f>
        <v/>
      </c>
      <c r="V31" s="18">
        <f>MAX(0,ROUNDDOWN(K31-H31-430000-J31-0,-3))</f>
        <v/>
      </c>
      <c r="W31" s="18">
        <f>MAX(0,ROUNDDOWN(K31-H31-430000-J31-N31,-3))</f>
        <v/>
      </c>
      <c r="X31" s="18">
        <f>MAX(0,ROUNDDOWN(K31-H31-430000-J31-O31,-3))</f>
        <v/>
      </c>
      <c r="Y31" s="18">
        <f>IF(K31&lt;=450000,0,MAX(0,ROUNDDOWN(V31*0.06-MIN(50000,V31)*0.03,-2))+MAX(0,ROUNDDOWN(V31*0.04-MIN(50000,V31)*0.02,-2)))</f>
        <v/>
      </c>
      <c r="Z31" s="18">
        <f>IF(K31&lt;=450000,0,MAX(0,ROUNDDOWN(W31*0.06-MIN(50000,W31)*0.03,-2))+MAX(0,ROUNDDOWN(W31*0.04-MIN(50000,W31)*0.02,-2)))</f>
        <v/>
      </c>
      <c r="AA31" s="18">
        <f>IF(K31&lt;=450000,0,MAX(0,ROUNDDOWN(X31*0.06-MIN(50000,X31)*0.03,-2))+MAX(0,ROUNDDOWN(X31*0.04-MIN(50000,X31)*0.02,-2)))</f>
        <v/>
      </c>
      <c r="AB31" s="18">
        <f>AE31+Y31-Z31</f>
        <v/>
      </c>
      <c r="AC31" s="18">
        <f>AF31+Y31-AA31</f>
        <v/>
      </c>
      <c r="AD31" s="20">
        <f>AB31-AC31</f>
        <v/>
      </c>
      <c r="AE31" s="18">
        <f>S31-T31</f>
        <v/>
      </c>
      <c r="AF31" s="18">
        <f>S31-U31</f>
        <v/>
      </c>
      <c r="AG31" s="21">
        <f>IF(P31&lt;=0,0,LOOKUP(P31,{0,1950001,3300001,6950001,9000001,18000001,40000001},{0.05,0.1,0.2,0.23,0.33,0.4,0.45}))</f>
        <v/>
      </c>
    </row>
    <row r="32">
      <c r="A32" t="inlineStr">
        <is>
          <t>早見表 医療費20万円</t>
        </is>
      </c>
      <c r="B32" s="18">
        <f>'2_早見表'!$A$12</f>
        <v/>
      </c>
      <c r="C32" s="19" t="n">
        <v>2026</v>
      </c>
      <c r="D32" s="18" t="n">
        <v>200000</v>
      </c>
      <c r="E32" s="18" t="n">
        <v>0</v>
      </c>
      <c r="F32" s="18" t="n">
        <v>0</v>
      </c>
      <c r="G32" t="inlineStr">
        <is>
          <t>はい</t>
        </is>
      </c>
      <c r="H32" s="18">
        <f>ROUND(MIN(B32/12,650000)*12*0.0915+MIN(B32/12,1390000)*12*(0.0504+0)+B32*0.005,0)</f>
        <v/>
      </c>
      <c r="I32" s="18" t="n">
        <v>0</v>
      </c>
      <c r="J32" s="18" t="n">
        <v>0</v>
      </c>
      <c r="K32" s="18">
        <f>ROUND(IF(C32&gt;=2026,IF(B32&lt;741000,0,IF(B32&lt;2191000,B32-740000,IF(B32&lt;2193000,1451000,IF(B32&lt;2196000,1453000,IF(B32&lt;2200000,1456000,IF(B32&lt;3600000,ROUNDDOWN(B32/4,-3)*2.8-80000,IF(B32&lt;6600000,ROUNDDOWN(B32/4,-3)*3.2-440000,IF(B32&lt;8500000,ROUNDDOWN(B32*0.9,0)-1100000,B32-1950000)))))))),IF(B32&lt;651000,0,IF(B32&lt;1900000,B32-650000,IF(B32&lt;3600000,ROUNDDOWN(B32/4,-3)*2.8-80000,IF(B32&lt;6600000,ROUNDDOWN(B32/4,-3)*3.2-440000,IF(B32&lt;8500000,ROUNDDOWN(B32*0.9,0)-1100000,B32-1950000)))))),0)</f>
        <v/>
      </c>
      <c r="L32" s="18">
        <f>IF(K32&gt;23500000,NA(),IF(C32&gt;=2026,IF(K32&lt;=4890000,1040000,IF(K32&lt;=6550000,670000,620000)),IF(K32&lt;=1320000,950000,IF(K32&lt;=3360000,880000,IF(K32&lt;=4890000,680000,IF(K32&lt;=6550000,630000,580000))))))</f>
        <v/>
      </c>
      <c r="M32" s="18">
        <f>MIN(100000,ROUNDDOWN(K32*0.05,0))</f>
        <v/>
      </c>
      <c r="N32" s="18">
        <f>MIN(2000000,MAX(0,D32-E32-M32))</f>
        <v/>
      </c>
      <c r="O32" s="18">
        <f>IF(G32="はい",MIN(88000,MAX(0,F32-12000)),0)</f>
        <v/>
      </c>
      <c r="P32" s="18">
        <f>MAX(0,ROUNDDOWN(K32-H32-L32-I32-0,-3))</f>
        <v/>
      </c>
      <c r="Q32" s="18">
        <f>MAX(0,ROUNDDOWN(K32-H32-L32-I32-N32,-3))</f>
        <v/>
      </c>
      <c r="R32" s="18">
        <f>MAX(0,ROUNDDOWN(K32-H32-L32-I32-O32,-3))</f>
        <v/>
      </c>
      <c r="S32" s="18">
        <f>IF(P32&lt;=0,0,ROUNDDOWN((P32*LOOKUP(P32,{0,1950001,3300001,6950001,9000001,18000001,40000001},{0.05,0.1,0.2,0.23,0.33,0.4,0.45})-LOOKUP(P32,{0,1950001,3300001,6950001,9000001,18000001,40000001},{0,97500,427500,636000,1536000,2796000,4796000}))*1.021,-2))</f>
        <v/>
      </c>
      <c r="T32" s="18">
        <f>IF(Q32&lt;=0,0,ROUNDDOWN((Q32*LOOKUP(Q32,{0,1950001,3300001,6950001,9000001,18000001,40000001},{0.05,0.1,0.2,0.23,0.33,0.4,0.45})-LOOKUP(Q32,{0,1950001,3300001,6950001,9000001,18000001,40000001},{0,97500,427500,636000,1536000,2796000,4796000}))*1.021,-2))</f>
        <v/>
      </c>
      <c r="U32" s="18">
        <f>IF(R32&lt;=0,0,ROUNDDOWN((R32*LOOKUP(R32,{0,1950001,3300001,6950001,9000001,18000001,40000001},{0.05,0.1,0.2,0.23,0.33,0.4,0.45})-LOOKUP(R32,{0,1950001,3300001,6950001,9000001,18000001,40000001},{0,97500,427500,636000,1536000,2796000,4796000}))*1.021,-2))</f>
        <v/>
      </c>
      <c r="V32" s="18">
        <f>MAX(0,ROUNDDOWN(K32-H32-430000-J32-0,-3))</f>
        <v/>
      </c>
      <c r="W32" s="18">
        <f>MAX(0,ROUNDDOWN(K32-H32-430000-J32-N32,-3))</f>
        <v/>
      </c>
      <c r="X32" s="18">
        <f>MAX(0,ROUNDDOWN(K32-H32-430000-J32-O32,-3))</f>
        <v/>
      </c>
      <c r="Y32" s="18">
        <f>IF(K32&lt;=450000,0,MAX(0,ROUNDDOWN(V32*0.06-MIN(50000,V32)*0.03,-2))+MAX(0,ROUNDDOWN(V32*0.04-MIN(50000,V32)*0.02,-2)))</f>
        <v/>
      </c>
      <c r="Z32" s="18">
        <f>IF(K32&lt;=450000,0,MAX(0,ROUNDDOWN(W32*0.06-MIN(50000,W32)*0.03,-2))+MAX(0,ROUNDDOWN(W32*0.04-MIN(50000,W32)*0.02,-2)))</f>
        <v/>
      </c>
      <c r="AA32" s="18">
        <f>IF(K32&lt;=450000,0,MAX(0,ROUNDDOWN(X32*0.06-MIN(50000,X32)*0.03,-2))+MAX(0,ROUNDDOWN(X32*0.04-MIN(50000,X32)*0.02,-2)))</f>
        <v/>
      </c>
      <c r="AB32" s="18">
        <f>AE32+Y32-Z32</f>
        <v/>
      </c>
      <c r="AC32" s="18">
        <f>AF32+Y32-AA32</f>
        <v/>
      </c>
      <c r="AD32" s="20">
        <f>AB32-AC32</f>
        <v/>
      </c>
      <c r="AE32" s="18">
        <f>S32-T32</f>
        <v/>
      </c>
      <c r="AF32" s="18">
        <f>S32-U32</f>
        <v/>
      </c>
      <c r="AG32" s="21">
        <f>IF(P32&lt;=0,0,LOOKUP(P32,{0,1950001,3300001,6950001,9000001,18000001,40000001},{0.05,0.1,0.2,0.23,0.33,0.4,0.45}))</f>
        <v/>
      </c>
    </row>
    <row r="33">
      <c r="A33" t="inlineStr">
        <is>
          <t>早見表 セルフ上限</t>
        </is>
      </c>
      <c r="B33" s="18">
        <f>'2_早見表'!$A$13</f>
        <v/>
      </c>
      <c r="C33" s="19" t="n">
        <v>2026</v>
      </c>
      <c r="D33" s="18" t="n">
        <v>100000</v>
      </c>
      <c r="E33" s="18" t="n">
        <v>0</v>
      </c>
      <c r="F33" s="18" t="n">
        <v>100000</v>
      </c>
      <c r="G33" t="inlineStr">
        <is>
          <t>はい</t>
        </is>
      </c>
      <c r="H33" s="18">
        <f>ROUND(MIN(B33/12,650000)*12*0.0915+MIN(B33/12,1390000)*12*(0.0504+0)+B33*0.005,0)</f>
        <v/>
      </c>
      <c r="I33" s="18" t="n">
        <v>0</v>
      </c>
      <c r="J33" s="18" t="n">
        <v>0</v>
      </c>
      <c r="K33" s="18">
        <f>ROUND(IF(C33&gt;=2026,IF(B33&lt;741000,0,IF(B33&lt;2191000,B33-740000,IF(B33&lt;2193000,1451000,IF(B33&lt;2196000,1453000,IF(B33&lt;2200000,1456000,IF(B33&lt;3600000,ROUNDDOWN(B33/4,-3)*2.8-80000,IF(B33&lt;6600000,ROUNDDOWN(B33/4,-3)*3.2-440000,IF(B33&lt;8500000,ROUNDDOWN(B33*0.9,0)-1100000,B33-1950000)))))))),IF(B33&lt;651000,0,IF(B33&lt;1900000,B33-650000,IF(B33&lt;3600000,ROUNDDOWN(B33/4,-3)*2.8-80000,IF(B33&lt;6600000,ROUNDDOWN(B33/4,-3)*3.2-440000,IF(B33&lt;8500000,ROUNDDOWN(B33*0.9,0)-1100000,B33-1950000)))))),0)</f>
        <v/>
      </c>
      <c r="L33" s="18">
        <f>IF(K33&gt;23500000,NA(),IF(C33&gt;=2026,IF(K33&lt;=4890000,1040000,IF(K33&lt;=6550000,670000,620000)),IF(K33&lt;=1320000,950000,IF(K33&lt;=3360000,880000,IF(K33&lt;=4890000,680000,IF(K33&lt;=6550000,630000,580000))))))</f>
        <v/>
      </c>
      <c r="M33" s="18">
        <f>MIN(100000,ROUNDDOWN(K33*0.05,0))</f>
        <v/>
      </c>
      <c r="N33" s="18">
        <f>MIN(2000000,MAX(0,D33-E33-M33))</f>
        <v/>
      </c>
      <c r="O33" s="18">
        <f>IF(G33="はい",MIN(88000,MAX(0,F33-12000)),0)</f>
        <v/>
      </c>
      <c r="P33" s="18">
        <f>MAX(0,ROUNDDOWN(K33-H33-L33-I33-0,-3))</f>
        <v/>
      </c>
      <c r="Q33" s="18">
        <f>MAX(0,ROUNDDOWN(K33-H33-L33-I33-N33,-3))</f>
        <v/>
      </c>
      <c r="R33" s="18">
        <f>MAX(0,ROUNDDOWN(K33-H33-L33-I33-O33,-3))</f>
        <v/>
      </c>
      <c r="S33" s="18">
        <f>IF(P33&lt;=0,0,ROUNDDOWN((P33*LOOKUP(P33,{0,1950001,3300001,6950001,9000001,18000001,40000001},{0.05,0.1,0.2,0.23,0.33,0.4,0.45})-LOOKUP(P33,{0,1950001,3300001,6950001,9000001,18000001,40000001},{0,97500,427500,636000,1536000,2796000,4796000}))*1.021,-2))</f>
        <v/>
      </c>
      <c r="T33" s="18">
        <f>IF(Q33&lt;=0,0,ROUNDDOWN((Q33*LOOKUP(Q33,{0,1950001,3300001,6950001,9000001,18000001,40000001},{0.05,0.1,0.2,0.23,0.33,0.4,0.45})-LOOKUP(Q33,{0,1950001,3300001,6950001,9000001,18000001,40000001},{0,97500,427500,636000,1536000,2796000,4796000}))*1.021,-2))</f>
        <v/>
      </c>
      <c r="U33" s="18">
        <f>IF(R33&lt;=0,0,ROUNDDOWN((R33*LOOKUP(R33,{0,1950001,3300001,6950001,9000001,18000001,40000001},{0.05,0.1,0.2,0.23,0.33,0.4,0.45})-LOOKUP(R33,{0,1950001,3300001,6950001,9000001,18000001,40000001},{0,97500,427500,636000,1536000,2796000,4796000}))*1.021,-2))</f>
        <v/>
      </c>
      <c r="V33" s="18">
        <f>MAX(0,ROUNDDOWN(K33-H33-430000-J33-0,-3))</f>
        <v/>
      </c>
      <c r="W33" s="18">
        <f>MAX(0,ROUNDDOWN(K33-H33-430000-J33-N33,-3))</f>
        <v/>
      </c>
      <c r="X33" s="18">
        <f>MAX(0,ROUNDDOWN(K33-H33-430000-J33-O33,-3))</f>
        <v/>
      </c>
      <c r="Y33" s="18">
        <f>IF(K33&lt;=450000,0,MAX(0,ROUNDDOWN(V33*0.06-MIN(50000,V33)*0.03,-2))+MAX(0,ROUNDDOWN(V33*0.04-MIN(50000,V33)*0.02,-2)))</f>
        <v/>
      </c>
      <c r="Z33" s="18">
        <f>IF(K33&lt;=450000,0,MAX(0,ROUNDDOWN(W33*0.06-MIN(50000,W33)*0.03,-2))+MAX(0,ROUNDDOWN(W33*0.04-MIN(50000,W33)*0.02,-2)))</f>
        <v/>
      </c>
      <c r="AA33" s="18">
        <f>IF(K33&lt;=450000,0,MAX(0,ROUNDDOWN(X33*0.06-MIN(50000,X33)*0.03,-2))+MAX(0,ROUNDDOWN(X33*0.04-MIN(50000,X33)*0.02,-2)))</f>
        <v/>
      </c>
      <c r="AB33" s="18">
        <f>AE33+Y33-Z33</f>
        <v/>
      </c>
      <c r="AC33" s="18">
        <f>AF33+Y33-AA33</f>
        <v/>
      </c>
      <c r="AD33" s="20">
        <f>AB33-AC33</f>
        <v/>
      </c>
      <c r="AE33" s="18">
        <f>S33-T33</f>
        <v/>
      </c>
      <c r="AF33" s="18">
        <f>S33-U33</f>
        <v/>
      </c>
      <c r="AG33" s="21">
        <f>IF(P33&lt;=0,0,LOOKUP(P33,{0,1950001,3300001,6950001,9000001,18000001,40000001},{0.05,0.1,0.2,0.23,0.33,0.4,0.45}))</f>
        <v/>
      </c>
    </row>
    <row r="34">
      <c r="A34" t="inlineStr">
        <is>
          <t>早見表 市販薬2万円</t>
        </is>
      </c>
      <c r="B34" s="18">
        <f>'2_早見表'!$A$13</f>
        <v/>
      </c>
      <c r="C34" s="19" t="n">
        <v>2026</v>
      </c>
      <c r="D34" s="18" t="n">
        <v>20000</v>
      </c>
      <c r="E34" s="18" t="n">
        <v>0</v>
      </c>
      <c r="F34" s="18" t="n">
        <v>20000</v>
      </c>
      <c r="G34" t="inlineStr">
        <is>
          <t>はい</t>
        </is>
      </c>
      <c r="H34" s="18">
        <f>ROUND(MIN(B34/12,650000)*12*0.0915+MIN(B34/12,1390000)*12*(0.0504+0)+B34*0.005,0)</f>
        <v/>
      </c>
      <c r="I34" s="18" t="n">
        <v>0</v>
      </c>
      <c r="J34" s="18" t="n">
        <v>0</v>
      </c>
      <c r="K34" s="18">
        <f>ROUND(IF(C34&gt;=2026,IF(B34&lt;741000,0,IF(B34&lt;2191000,B34-740000,IF(B34&lt;2193000,1451000,IF(B34&lt;2196000,1453000,IF(B34&lt;2200000,1456000,IF(B34&lt;3600000,ROUNDDOWN(B34/4,-3)*2.8-80000,IF(B34&lt;6600000,ROUNDDOWN(B34/4,-3)*3.2-440000,IF(B34&lt;8500000,ROUNDDOWN(B34*0.9,0)-1100000,B34-1950000)))))))),IF(B34&lt;651000,0,IF(B34&lt;1900000,B34-650000,IF(B34&lt;3600000,ROUNDDOWN(B34/4,-3)*2.8-80000,IF(B34&lt;6600000,ROUNDDOWN(B34/4,-3)*3.2-440000,IF(B34&lt;8500000,ROUNDDOWN(B34*0.9,0)-1100000,B34-1950000)))))),0)</f>
        <v/>
      </c>
      <c r="L34" s="18">
        <f>IF(K34&gt;23500000,NA(),IF(C34&gt;=2026,IF(K34&lt;=4890000,1040000,IF(K34&lt;=6550000,670000,620000)),IF(K34&lt;=1320000,950000,IF(K34&lt;=3360000,880000,IF(K34&lt;=4890000,680000,IF(K34&lt;=6550000,630000,580000))))))</f>
        <v/>
      </c>
      <c r="M34" s="18">
        <f>MIN(100000,ROUNDDOWN(K34*0.05,0))</f>
        <v/>
      </c>
      <c r="N34" s="18">
        <f>MIN(2000000,MAX(0,D34-E34-M34))</f>
        <v/>
      </c>
      <c r="O34" s="18">
        <f>IF(G34="はい",MIN(88000,MAX(0,F34-12000)),0)</f>
        <v/>
      </c>
      <c r="P34" s="18">
        <f>MAX(0,ROUNDDOWN(K34-H34-L34-I34-0,-3))</f>
        <v/>
      </c>
      <c r="Q34" s="18">
        <f>MAX(0,ROUNDDOWN(K34-H34-L34-I34-N34,-3))</f>
        <v/>
      </c>
      <c r="R34" s="18">
        <f>MAX(0,ROUNDDOWN(K34-H34-L34-I34-O34,-3))</f>
        <v/>
      </c>
      <c r="S34" s="18">
        <f>IF(P34&lt;=0,0,ROUNDDOWN((P34*LOOKUP(P34,{0,1950001,3300001,6950001,9000001,18000001,40000001},{0.05,0.1,0.2,0.23,0.33,0.4,0.45})-LOOKUP(P34,{0,1950001,3300001,6950001,9000001,18000001,40000001},{0,97500,427500,636000,1536000,2796000,4796000}))*1.021,-2))</f>
        <v/>
      </c>
      <c r="T34" s="18">
        <f>IF(Q34&lt;=0,0,ROUNDDOWN((Q34*LOOKUP(Q34,{0,1950001,3300001,6950001,9000001,18000001,40000001},{0.05,0.1,0.2,0.23,0.33,0.4,0.45})-LOOKUP(Q34,{0,1950001,3300001,6950001,9000001,18000001,40000001},{0,97500,427500,636000,1536000,2796000,4796000}))*1.021,-2))</f>
        <v/>
      </c>
      <c r="U34" s="18">
        <f>IF(R34&lt;=0,0,ROUNDDOWN((R34*LOOKUP(R34,{0,1950001,3300001,6950001,9000001,18000001,40000001},{0.05,0.1,0.2,0.23,0.33,0.4,0.45})-LOOKUP(R34,{0,1950001,3300001,6950001,9000001,18000001,40000001},{0,97500,427500,636000,1536000,2796000,4796000}))*1.021,-2))</f>
        <v/>
      </c>
      <c r="V34" s="18">
        <f>MAX(0,ROUNDDOWN(K34-H34-430000-J34-0,-3))</f>
        <v/>
      </c>
      <c r="W34" s="18">
        <f>MAX(0,ROUNDDOWN(K34-H34-430000-J34-N34,-3))</f>
        <v/>
      </c>
      <c r="X34" s="18">
        <f>MAX(0,ROUNDDOWN(K34-H34-430000-J34-O34,-3))</f>
        <v/>
      </c>
      <c r="Y34" s="18">
        <f>IF(K34&lt;=450000,0,MAX(0,ROUNDDOWN(V34*0.06-MIN(50000,V34)*0.03,-2))+MAX(0,ROUNDDOWN(V34*0.04-MIN(50000,V34)*0.02,-2)))</f>
        <v/>
      </c>
      <c r="Z34" s="18">
        <f>IF(K34&lt;=450000,0,MAX(0,ROUNDDOWN(W34*0.06-MIN(50000,W34)*0.03,-2))+MAX(0,ROUNDDOWN(W34*0.04-MIN(50000,W34)*0.02,-2)))</f>
        <v/>
      </c>
      <c r="AA34" s="18">
        <f>IF(K34&lt;=450000,0,MAX(0,ROUNDDOWN(X34*0.06-MIN(50000,X34)*0.03,-2))+MAX(0,ROUNDDOWN(X34*0.04-MIN(50000,X34)*0.02,-2)))</f>
        <v/>
      </c>
      <c r="AB34" s="18">
        <f>AE34+Y34-Z34</f>
        <v/>
      </c>
      <c r="AC34" s="18">
        <f>AF34+Y34-AA34</f>
        <v/>
      </c>
      <c r="AD34" s="20">
        <f>AB34-AC34</f>
        <v/>
      </c>
      <c r="AE34" s="18">
        <f>S34-T34</f>
        <v/>
      </c>
      <c r="AF34" s="18">
        <f>S34-U34</f>
        <v/>
      </c>
      <c r="AG34" s="21">
        <f>IF(P34&lt;=0,0,LOOKUP(P34,{0,1950001,3300001,6950001,9000001,18000001,40000001},{0.05,0.1,0.2,0.23,0.33,0.4,0.45}))</f>
        <v/>
      </c>
    </row>
    <row r="35">
      <c r="A35" t="inlineStr">
        <is>
          <t>早見表 医療費20万円</t>
        </is>
      </c>
      <c r="B35" s="18">
        <f>'2_早見表'!$A$13</f>
        <v/>
      </c>
      <c r="C35" s="19" t="n">
        <v>2026</v>
      </c>
      <c r="D35" s="18" t="n">
        <v>200000</v>
      </c>
      <c r="E35" s="18" t="n">
        <v>0</v>
      </c>
      <c r="F35" s="18" t="n">
        <v>0</v>
      </c>
      <c r="G35" t="inlineStr">
        <is>
          <t>はい</t>
        </is>
      </c>
      <c r="H35" s="18">
        <f>ROUND(MIN(B35/12,650000)*12*0.0915+MIN(B35/12,1390000)*12*(0.0504+0)+B35*0.005,0)</f>
        <v/>
      </c>
      <c r="I35" s="18" t="n">
        <v>0</v>
      </c>
      <c r="J35" s="18" t="n">
        <v>0</v>
      </c>
      <c r="K35" s="18">
        <f>ROUND(IF(C35&gt;=2026,IF(B35&lt;741000,0,IF(B35&lt;2191000,B35-740000,IF(B35&lt;2193000,1451000,IF(B35&lt;2196000,1453000,IF(B35&lt;2200000,1456000,IF(B35&lt;3600000,ROUNDDOWN(B35/4,-3)*2.8-80000,IF(B35&lt;6600000,ROUNDDOWN(B35/4,-3)*3.2-440000,IF(B35&lt;8500000,ROUNDDOWN(B35*0.9,0)-1100000,B35-1950000)))))))),IF(B35&lt;651000,0,IF(B35&lt;1900000,B35-650000,IF(B35&lt;3600000,ROUNDDOWN(B35/4,-3)*2.8-80000,IF(B35&lt;6600000,ROUNDDOWN(B35/4,-3)*3.2-440000,IF(B35&lt;8500000,ROUNDDOWN(B35*0.9,0)-1100000,B35-1950000)))))),0)</f>
        <v/>
      </c>
      <c r="L35" s="18">
        <f>IF(K35&gt;23500000,NA(),IF(C35&gt;=2026,IF(K35&lt;=4890000,1040000,IF(K35&lt;=6550000,670000,620000)),IF(K35&lt;=1320000,950000,IF(K35&lt;=3360000,880000,IF(K35&lt;=4890000,680000,IF(K35&lt;=6550000,630000,580000))))))</f>
        <v/>
      </c>
      <c r="M35" s="18">
        <f>MIN(100000,ROUNDDOWN(K35*0.05,0))</f>
        <v/>
      </c>
      <c r="N35" s="18">
        <f>MIN(2000000,MAX(0,D35-E35-M35))</f>
        <v/>
      </c>
      <c r="O35" s="18">
        <f>IF(G35="はい",MIN(88000,MAX(0,F35-12000)),0)</f>
        <v/>
      </c>
      <c r="P35" s="18">
        <f>MAX(0,ROUNDDOWN(K35-H35-L35-I35-0,-3))</f>
        <v/>
      </c>
      <c r="Q35" s="18">
        <f>MAX(0,ROUNDDOWN(K35-H35-L35-I35-N35,-3))</f>
        <v/>
      </c>
      <c r="R35" s="18">
        <f>MAX(0,ROUNDDOWN(K35-H35-L35-I35-O35,-3))</f>
        <v/>
      </c>
      <c r="S35" s="18">
        <f>IF(P35&lt;=0,0,ROUNDDOWN((P35*LOOKUP(P35,{0,1950001,3300001,6950001,9000001,18000001,40000001},{0.05,0.1,0.2,0.23,0.33,0.4,0.45})-LOOKUP(P35,{0,1950001,3300001,6950001,9000001,18000001,40000001},{0,97500,427500,636000,1536000,2796000,4796000}))*1.021,-2))</f>
        <v/>
      </c>
      <c r="T35" s="18">
        <f>IF(Q35&lt;=0,0,ROUNDDOWN((Q35*LOOKUP(Q35,{0,1950001,3300001,6950001,9000001,18000001,40000001},{0.05,0.1,0.2,0.23,0.33,0.4,0.45})-LOOKUP(Q35,{0,1950001,3300001,6950001,9000001,18000001,40000001},{0,97500,427500,636000,1536000,2796000,4796000}))*1.021,-2))</f>
        <v/>
      </c>
      <c r="U35" s="18">
        <f>IF(R35&lt;=0,0,ROUNDDOWN((R35*LOOKUP(R35,{0,1950001,3300001,6950001,9000001,18000001,40000001},{0.05,0.1,0.2,0.23,0.33,0.4,0.45})-LOOKUP(R35,{0,1950001,3300001,6950001,9000001,18000001,40000001},{0,97500,427500,636000,1536000,2796000,4796000}))*1.021,-2))</f>
        <v/>
      </c>
      <c r="V35" s="18">
        <f>MAX(0,ROUNDDOWN(K35-H35-430000-J35-0,-3))</f>
        <v/>
      </c>
      <c r="W35" s="18">
        <f>MAX(0,ROUNDDOWN(K35-H35-430000-J35-N35,-3))</f>
        <v/>
      </c>
      <c r="X35" s="18">
        <f>MAX(0,ROUNDDOWN(K35-H35-430000-J35-O35,-3))</f>
        <v/>
      </c>
      <c r="Y35" s="18">
        <f>IF(K35&lt;=450000,0,MAX(0,ROUNDDOWN(V35*0.06-MIN(50000,V35)*0.03,-2))+MAX(0,ROUNDDOWN(V35*0.04-MIN(50000,V35)*0.02,-2)))</f>
        <v/>
      </c>
      <c r="Z35" s="18">
        <f>IF(K35&lt;=450000,0,MAX(0,ROUNDDOWN(W35*0.06-MIN(50000,W35)*0.03,-2))+MAX(0,ROUNDDOWN(W35*0.04-MIN(50000,W35)*0.02,-2)))</f>
        <v/>
      </c>
      <c r="AA35" s="18">
        <f>IF(K35&lt;=450000,0,MAX(0,ROUNDDOWN(X35*0.06-MIN(50000,X35)*0.03,-2))+MAX(0,ROUNDDOWN(X35*0.04-MIN(50000,X35)*0.02,-2)))</f>
        <v/>
      </c>
      <c r="AB35" s="18">
        <f>AE35+Y35-Z35</f>
        <v/>
      </c>
      <c r="AC35" s="18">
        <f>AF35+Y35-AA35</f>
        <v/>
      </c>
      <c r="AD35" s="20">
        <f>AB35-AC35</f>
        <v/>
      </c>
      <c r="AE35" s="18">
        <f>S35-T35</f>
        <v/>
      </c>
      <c r="AF35" s="18">
        <f>S35-U35</f>
        <v/>
      </c>
      <c r="AG35" s="21">
        <f>IF(P35&lt;=0,0,LOOKUP(P35,{0,1950001,3300001,6950001,9000001,18000001,40000001},{0.05,0.1,0.2,0.23,0.33,0.4,0.45}))</f>
        <v/>
      </c>
    </row>
    <row r="36">
      <c r="A36" t="inlineStr">
        <is>
          <t>早見表 セルフ上限</t>
        </is>
      </c>
      <c r="B36" s="18">
        <f>'2_早見表'!$A$14</f>
        <v/>
      </c>
      <c r="C36" s="19" t="n">
        <v>2026</v>
      </c>
      <c r="D36" s="18" t="n">
        <v>100000</v>
      </c>
      <c r="E36" s="18" t="n">
        <v>0</v>
      </c>
      <c r="F36" s="18" t="n">
        <v>100000</v>
      </c>
      <c r="G36" t="inlineStr">
        <is>
          <t>はい</t>
        </is>
      </c>
      <c r="H36" s="18">
        <f>ROUND(MIN(B36/12,650000)*12*0.0915+MIN(B36/12,1390000)*12*(0.0504+0)+B36*0.005,0)</f>
        <v/>
      </c>
      <c r="I36" s="18" t="n">
        <v>0</v>
      </c>
      <c r="J36" s="18" t="n">
        <v>0</v>
      </c>
      <c r="K36" s="18">
        <f>ROUND(IF(C36&gt;=2026,IF(B36&lt;741000,0,IF(B36&lt;2191000,B36-740000,IF(B36&lt;2193000,1451000,IF(B36&lt;2196000,1453000,IF(B36&lt;2200000,1456000,IF(B36&lt;3600000,ROUNDDOWN(B36/4,-3)*2.8-80000,IF(B36&lt;6600000,ROUNDDOWN(B36/4,-3)*3.2-440000,IF(B36&lt;8500000,ROUNDDOWN(B36*0.9,0)-1100000,B36-1950000)))))))),IF(B36&lt;651000,0,IF(B36&lt;1900000,B36-650000,IF(B36&lt;3600000,ROUNDDOWN(B36/4,-3)*2.8-80000,IF(B36&lt;6600000,ROUNDDOWN(B36/4,-3)*3.2-440000,IF(B36&lt;8500000,ROUNDDOWN(B36*0.9,0)-1100000,B36-1950000)))))),0)</f>
        <v/>
      </c>
      <c r="L36" s="18">
        <f>IF(K36&gt;23500000,NA(),IF(C36&gt;=2026,IF(K36&lt;=4890000,1040000,IF(K36&lt;=6550000,670000,620000)),IF(K36&lt;=1320000,950000,IF(K36&lt;=3360000,880000,IF(K36&lt;=4890000,680000,IF(K36&lt;=6550000,630000,580000))))))</f>
        <v/>
      </c>
      <c r="M36" s="18">
        <f>MIN(100000,ROUNDDOWN(K36*0.05,0))</f>
        <v/>
      </c>
      <c r="N36" s="18">
        <f>MIN(2000000,MAX(0,D36-E36-M36))</f>
        <v/>
      </c>
      <c r="O36" s="18">
        <f>IF(G36="はい",MIN(88000,MAX(0,F36-12000)),0)</f>
        <v/>
      </c>
      <c r="P36" s="18">
        <f>MAX(0,ROUNDDOWN(K36-H36-L36-I36-0,-3))</f>
        <v/>
      </c>
      <c r="Q36" s="18">
        <f>MAX(0,ROUNDDOWN(K36-H36-L36-I36-N36,-3))</f>
        <v/>
      </c>
      <c r="R36" s="18">
        <f>MAX(0,ROUNDDOWN(K36-H36-L36-I36-O36,-3))</f>
        <v/>
      </c>
      <c r="S36" s="18">
        <f>IF(P36&lt;=0,0,ROUNDDOWN((P36*LOOKUP(P36,{0,1950001,3300001,6950001,9000001,18000001,40000001},{0.05,0.1,0.2,0.23,0.33,0.4,0.45})-LOOKUP(P36,{0,1950001,3300001,6950001,9000001,18000001,40000001},{0,97500,427500,636000,1536000,2796000,4796000}))*1.021,-2))</f>
        <v/>
      </c>
      <c r="T36" s="18">
        <f>IF(Q36&lt;=0,0,ROUNDDOWN((Q36*LOOKUP(Q36,{0,1950001,3300001,6950001,9000001,18000001,40000001},{0.05,0.1,0.2,0.23,0.33,0.4,0.45})-LOOKUP(Q36,{0,1950001,3300001,6950001,9000001,18000001,40000001},{0,97500,427500,636000,1536000,2796000,4796000}))*1.021,-2))</f>
        <v/>
      </c>
      <c r="U36" s="18">
        <f>IF(R36&lt;=0,0,ROUNDDOWN((R36*LOOKUP(R36,{0,1950001,3300001,6950001,9000001,18000001,40000001},{0.05,0.1,0.2,0.23,0.33,0.4,0.45})-LOOKUP(R36,{0,1950001,3300001,6950001,9000001,18000001,40000001},{0,97500,427500,636000,1536000,2796000,4796000}))*1.021,-2))</f>
        <v/>
      </c>
      <c r="V36" s="18">
        <f>MAX(0,ROUNDDOWN(K36-H36-430000-J36-0,-3))</f>
        <v/>
      </c>
      <c r="W36" s="18">
        <f>MAX(0,ROUNDDOWN(K36-H36-430000-J36-N36,-3))</f>
        <v/>
      </c>
      <c r="X36" s="18">
        <f>MAX(0,ROUNDDOWN(K36-H36-430000-J36-O36,-3))</f>
        <v/>
      </c>
      <c r="Y36" s="18">
        <f>IF(K36&lt;=450000,0,MAX(0,ROUNDDOWN(V36*0.06-MIN(50000,V36)*0.03,-2))+MAX(0,ROUNDDOWN(V36*0.04-MIN(50000,V36)*0.02,-2)))</f>
        <v/>
      </c>
      <c r="Z36" s="18">
        <f>IF(K36&lt;=450000,0,MAX(0,ROUNDDOWN(W36*0.06-MIN(50000,W36)*0.03,-2))+MAX(0,ROUNDDOWN(W36*0.04-MIN(50000,W36)*0.02,-2)))</f>
        <v/>
      </c>
      <c r="AA36" s="18">
        <f>IF(K36&lt;=450000,0,MAX(0,ROUNDDOWN(X36*0.06-MIN(50000,X36)*0.03,-2))+MAX(0,ROUNDDOWN(X36*0.04-MIN(50000,X36)*0.02,-2)))</f>
        <v/>
      </c>
      <c r="AB36" s="18">
        <f>AE36+Y36-Z36</f>
        <v/>
      </c>
      <c r="AC36" s="18">
        <f>AF36+Y36-AA36</f>
        <v/>
      </c>
      <c r="AD36" s="20">
        <f>AB36-AC36</f>
        <v/>
      </c>
      <c r="AE36" s="18">
        <f>S36-T36</f>
        <v/>
      </c>
      <c r="AF36" s="18">
        <f>S36-U36</f>
        <v/>
      </c>
      <c r="AG36" s="21">
        <f>IF(P36&lt;=0,0,LOOKUP(P36,{0,1950001,3300001,6950001,9000001,18000001,40000001},{0.05,0.1,0.2,0.23,0.33,0.4,0.45}))</f>
        <v/>
      </c>
    </row>
    <row r="37">
      <c r="A37" t="inlineStr">
        <is>
          <t>早見表 市販薬2万円</t>
        </is>
      </c>
      <c r="B37" s="18">
        <f>'2_早見表'!$A$14</f>
        <v/>
      </c>
      <c r="C37" s="19" t="n">
        <v>2026</v>
      </c>
      <c r="D37" s="18" t="n">
        <v>20000</v>
      </c>
      <c r="E37" s="18" t="n">
        <v>0</v>
      </c>
      <c r="F37" s="18" t="n">
        <v>20000</v>
      </c>
      <c r="G37" t="inlineStr">
        <is>
          <t>はい</t>
        </is>
      </c>
      <c r="H37" s="18">
        <f>ROUND(MIN(B37/12,650000)*12*0.0915+MIN(B37/12,1390000)*12*(0.0504+0)+B37*0.005,0)</f>
        <v/>
      </c>
      <c r="I37" s="18" t="n">
        <v>0</v>
      </c>
      <c r="J37" s="18" t="n">
        <v>0</v>
      </c>
      <c r="K37" s="18">
        <f>ROUND(IF(C37&gt;=2026,IF(B37&lt;741000,0,IF(B37&lt;2191000,B37-740000,IF(B37&lt;2193000,1451000,IF(B37&lt;2196000,1453000,IF(B37&lt;2200000,1456000,IF(B37&lt;3600000,ROUNDDOWN(B37/4,-3)*2.8-80000,IF(B37&lt;6600000,ROUNDDOWN(B37/4,-3)*3.2-440000,IF(B37&lt;8500000,ROUNDDOWN(B37*0.9,0)-1100000,B37-1950000)))))))),IF(B37&lt;651000,0,IF(B37&lt;1900000,B37-650000,IF(B37&lt;3600000,ROUNDDOWN(B37/4,-3)*2.8-80000,IF(B37&lt;6600000,ROUNDDOWN(B37/4,-3)*3.2-440000,IF(B37&lt;8500000,ROUNDDOWN(B37*0.9,0)-1100000,B37-1950000)))))),0)</f>
        <v/>
      </c>
      <c r="L37" s="18">
        <f>IF(K37&gt;23500000,NA(),IF(C37&gt;=2026,IF(K37&lt;=4890000,1040000,IF(K37&lt;=6550000,670000,620000)),IF(K37&lt;=1320000,950000,IF(K37&lt;=3360000,880000,IF(K37&lt;=4890000,680000,IF(K37&lt;=6550000,630000,580000))))))</f>
        <v/>
      </c>
      <c r="M37" s="18">
        <f>MIN(100000,ROUNDDOWN(K37*0.05,0))</f>
        <v/>
      </c>
      <c r="N37" s="18">
        <f>MIN(2000000,MAX(0,D37-E37-M37))</f>
        <v/>
      </c>
      <c r="O37" s="18">
        <f>IF(G37="はい",MIN(88000,MAX(0,F37-12000)),0)</f>
        <v/>
      </c>
      <c r="P37" s="18">
        <f>MAX(0,ROUNDDOWN(K37-H37-L37-I37-0,-3))</f>
        <v/>
      </c>
      <c r="Q37" s="18">
        <f>MAX(0,ROUNDDOWN(K37-H37-L37-I37-N37,-3))</f>
        <v/>
      </c>
      <c r="R37" s="18">
        <f>MAX(0,ROUNDDOWN(K37-H37-L37-I37-O37,-3))</f>
        <v/>
      </c>
      <c r="S37" s="18">
        <f>IF(P37&lt;=0,0,ROUNDDOWN((P37*LOOKUP(P37,{0,1950001,3300001,6950001,9000001,18000001,40000001},{0.05,0.1,0.2,0.23,0.33,0.4,0.45})-LOOKUP(P37,{0,1950001,3300001,6950001,9000001,18000001,40000001},{0,97500,427500,636000,1536000,2796000,4796000}))*1.021,-2))</f>
        <v/>
      </c>
      <c r="T37" s="18">
        <f>IF(Q37&lt;=0,0,ROUNDDOWN((Q37*LOOKUP(Q37,{0,1950001,3300001,6950001,9000001,18000001,40000001},{0.05,0.1,0.2,0.23,0.33,0.4,0.45})-LOOKUP(Q37,{0,1950001,3300001,6950001,9000001,18000001,40000001},{0,97500,427500,636000,1536000,2796000,4796000}))*1.021,-2))</f>
        <v/>
      </c>
      <c r="U37" s="18">
        <f>IF(R37&lt;=0,0,ROUNDDOWN((R37*LOOKUP(R37,{0,1950001,3300001,6950001,9000001,18000001,40000001},{0.05,0.1,0.2,0.23,0.33,0.4,0.45})-LOOKUP(R37,{0,1950001,3300001,6950001,9000001,18000001,40000001},{0,97500,427500,636000,1536000,2796000,4796000}))*1.021,-2))</f>
        <v/>
      </c>
      <c r="V37" s="18">
        <f>MAX(0,ROUNDDOWN(K37-H37-430000-J37-0,-3))</f>
        <v/>
      </c>
      <c r="W37" s="18">
        <f>MAX(0,ROUNDDOWN(K37-H37-430000-J37-N37,-3))</f>
        <v/>
      </c>
      <c r="X37" s="18">
        <f>MAX(0,ROUNDDOWN(K37-H37-430000-J37-O37,-3))</f>
        <v/>
      </c>
      <c r="Y37" s="18">
        <f>IF(K37&lt;=450000,0,MAX(0,ROUNDDOWN(V37*0.06-MIN(50000,V37)*0.03,-2))+MAX(0,ROUNDDOWN(V37*0.04-MIN(50000,V37)*0.02,-2)))</f>
        <v/>
      </c>
      <c r="Z37" s="18">
        <f>IF(K37&lt;=450000,0,MAX(0,ROUNDDOWN(W37*0.06-MIN(50000,W37)*0.03,-2))+MAX(0,ROUNDDOWN(W37*0.04-MIN(50000,W37)*0.02,-2)))</f>
        <v/>
      </c>
      <c r="AA37" s="18">
        <f>IF(K37&lt;=450000,0,MAX(0,ROUNDDOWN(X37*0.06-MIN(50000,X37)*0.03,-2))+MAX(0,ROUNDDOWN(X37*0.04-MIN(50000,X37)*0.02,-2)))</f>
        <v/>
      </c>
      <c r="AB37" s="18">
        <f>AE37+Y37-Z37</f>
        <v/>
      </c>
      <c r="AC37" s="18">
        <f>AF37+Y37-AA37</f>
        <v/>
      </c>
      <c r="AD37" s="20">
        <f>AB37-AC37</f>
        <v/>
      </c>
      <c r="AE37" s="18">
        <f>S37-T37</f>
        <v/>
      </c>
      <c r="AF37" s="18">
        <f>S37-U37</f>
        <v/>
      </c>
      <c r="AG37" s="21">
        <f>IF(P37&lt;=0,0,LOOKUP(P37,{0,1950001,3300001,6950001,9000001,18000001,40000001},{0.05,0.1,0.2,0.23,0.33,0.4,0.45}))</f>
        <v/>
      </c>
    </row>
    <row r="38">
      <c r="A38" t="inlineStr">
        <is>
          <t>早見表 医療費20万円</t>
        </is>
      </c>
      <c r="B38" s="18">
        <f>'2_早見表'!$A$14</f>
        <v/>
      </c>
      <c r="C38" s="19" t="n">
        <v>2026</v>
      </c>
      <c r="D38" s="18" t="n">
        <v>200000</v>
      </c>
      <c r="E38" s="18" t="n">
        <v>0</v>
      </c>
      <c r="F38" s="18" t="n">
        <v>0</v>
      </c>
      <c r="G38" t="inlineStr">
        <is>
          <t>はい</t>
        </is>
      </c>
      <c r="H38" s="18">
        <f>ROUND(MIN(B38/12,650000)*12*0.0915+MIN(B38/12,1390000)*12*(0.0504+0)+B38*0.005,0)</f>
        <v/>
      </c>
      <c r="I38" s="18" t="n">
        <v>0</v>
      </c>
      <c r="J38" s="18" t="n">
        <v>0</v>
      </c>
      <c r="K38" s="18">
        <f>ROUND(IF(C38&gt;=2026,IF(B38&lt;741000,0,IF(B38&lt;2191000,B38-740000,IF(B38&lt;2193000,1451000,IF(B38&lt;2196000,1453000,IF(B38&lt;2200000,1456000,IF(B38&lt;3600000,ROUNDDOWN(B38/4,-3)*2.8-80000,IF(B38&lt;6600000,ROUNDDOWN(B38/4,-3)*3.2-440000,IF(B38&lt;8500000,ROUNDDOWN(B38*0.9,0)-1100000,B38-1950000)))))))),IF(B38&lt;651000,0,IF(B38&lt;1900000,B38-650000,IF(B38&lt;3600000,ROUNDDOWN(B38/4,-3)*2.8-80000,IF(B38&lt;6600000,ROUNDDOWN(B38/4,-3)*3.2-440000,IF(B38&lt;8500000,ROUNDDOWN(B38*0.9,0)-1100000,B38-1950000)))))),0)</f>
        <v/>
      </c>
      <c r="L38" s="18">
        <f>IF(K38&gt;23500000,NA(),IF(C38&gt;=2026,IF(K38&lt;=4890000,1040000,IF(K38&lt;=6550000,670000,620000)),IF(K38&lt;=1320000,950000,IF(K38&lt;=3360000,880000,IF(K38&lt;=4890000,680000,IF(K38&lt;=6550000,630000,580000))))))</f>
        <v/>
      </c>
      <c r="M38" s="18">
        <f>MIN(100000,ROUNDDOWN(K38*0.05,0))</f>
        <v/>
      </c>
      <c r="N38" s="18">
        <f>MIN(2000000,MAX(0,D38-E38-M38))</f>
        <v/>
      </c>
      <c r="O38" s="18">
        <f>IF(G38="はい",MIN(88000,MAX(0,F38-12000)),0)</f>
        <v/>
      </c>
      <c r="P38" s="18">
        <f>MAX(0,ROUNDDOWN(K38-H38-L38-I38-0,-3))</f>
        <v/>
      </c>
      <c r="Q38" s="18">
        <f>MAX(0,ROUNDDOWN(K38-H38-L38-I38-N38,-3))</f>
        <v/>
      </c>
      <c r="R38" s="18">
        <f>MAX(0,ROUNDDOWN(K38-H38-L38-I38-O38,-3))</f>
        <v/>
      </c>
      <c r="S38" s="18">
        <f>IF(P38&lt;=0,0,ROUNDDOWN((P38*LOOKUP(P38,{0,1950001,3300001,6950001,9000001,18000001,40000001},{0.05,0.1,0.2,0.23,0.33,0.4,0.45})-LOOKUP(P38,{0,1950001,3300001,6950001,9000001,18000001,40000001},{0,97500,427500,636000,1536000,2796000,4796000}))*1.021,-2))</f>
        <v/>
      </c>
      <c r="T38" s="18">
        <f>IF(Q38&lt;=0,0,ROUNDDOWN((Q38*LOOKUP(Q38,{0,1950001,3300001,6950001,9000001,18000001,40000001},{0.05,0.1,0.2,0.23,0.33,0.4,0.45})-LOOKUP(Q38,{0,1950001,3300001,6950001,9000001,18000001,40000001},{0,97500,427500,636000,1536000,2796000,4796000}))*1.021,-2))</f>
        <v/>
      </c>
      <c r="U38" s="18">
        <f>IF(R38&lt;=0,0,ROUNDDOWN((R38*LOOKUP(R38,{0,1950001,3300001,6950001,9000001,18000001,40000001},{0.05,0.1,0.2,0.23,0.33,0.4,0.45})-LOOKUP(R38,{0,1950001,3300001,6950001,9000001,18000001,40000001},{0,97500,427500,636000,1536000,2796000,4796000}))*1.021,-2))</f>
        <v/>
      </c>
      <c r="V38" s="18">
        <f>MAX(0,ROUNDDOWN(K38-H38-430000-J38-0,-3))</f>
        <v/>
      </c>
      <c r="W38" s="18">
        <f>MAX(0,ROUNDDOWN(K38-H38-430000-J38-N38,-3))</f>
        <v/>
      </c>
      <c r="X38" s="18">
        <f>MAX(0,ROUNDDOWN(K38-H38-430000-J38-O38,-3))</f>
        <v/>
      </c>
      <c r="Y38" s="18">
        <f>IF(K38&lt;=450000,0,MAX(0,ROUNDDOWN(V38*0.06-MIN(50000,V38)*0.03,-2))+MAX(0,ROUNDDOWN(V38*0.04-MIN(50000,V38)*0.02,-2)))</f>
        <v/>
      </c>
      <c r="Z38" s="18">
        <f>IF(K38&lt;=450000,0,MAX(0,ROUNDDOWN(W38*0.06-MIN(50000,W38)*0.03,-2))+MAX(0,ROUNDDOWN(W38*0.04-MIN(50000,W38)*0.02,-2)))</f>
        <v/>
      </c>
      <c r="AA38" s="18">
        <f>IF(K38&lt;=450000,0,MAX(0,ROUNDDOWN(X38*0.06-MIN(50000,X38)*0.03,-2))+MAX(0,ROUNDDOWN(X38*0.04-MIN(50000,X38)*0.02,-2)))</f>
        <v/>
      </c>
      <c r="AB38" s="18">
        <f>AE38+Y38-Z38</f>
        <v/>
      </c>
      <c r="AC38" s="18">
        <f>AF38+Y38-AA38</f>
        <v/>
      </c>
      <c r="AD38" s="20">
        <f>AB38-AC38</f>
        <v/>
      </c>
      <c r="AE38" s="18">
        <f>S38-T38</f>
        <v/>
      </c>
      <c r="AF38" s="18">
        <f>S38-U38</f>
        <v/>
      </c>
      <c r="AG38" s="21">
        <f>IF(P38&lt;=0,0,LOOKUP(P38,{0,1950001,3300001,6950001,9000001,18000001,40000001},{0.05,0.1,0.2,0.23,0.33,0.4,0.45}))</f>
        <v/>
      </c>
    </row>
    <row r="39">
      <c r="A39" t="inlineStr">
        <is>
          <t>早見表 セルフ上限</t>
        </is>
      </c>
      <c r="B39" s="18">
        <f>'2_早見表'!$A$15</f>
        <v/>
      </c>
      <c r="C39" s="19" t="n">
        <v>2026</v>
      </c>
      <c r="D39" s="18" t="n">
        <v>100000</v>
      </c>
      <c r="E39" s="18" t="n">
        <v>0</v>
      </c>
      <c r="F39" s="18" t="n">
        <v>100000</v>
      </c>
      <c r="G39" t="inlineStr">
        <is>
          <t>はい</t>
        </is>
      </c>
      <c r="H39" s="18">
        <f>ROUND(MIN(B39/12,650000)*12*0.0915+MIN(B39/12,1390000)*12*(0.0504+0)+B39*0.005,0)</f>
        <v/>
      </c>
      <c r="I39" s="18" t="n">
        <v>0</v>
      </c>
      <c r="J39" s="18" t="n">
        <v>0</v>
      </c>
      <c r="K39" s="18">
        <f>ROUND(IF(C39&gt;=2026,IF(B39&lt;741000,0,IF(B39&lt;2191000,B39-740000,IF(B39&lt;2193000,1451000,IF(B39&lt;2196000,1453000,IF(B39&lt;2200000,1456000,IF(B39&lt;3600000,ROUNDDOWN(B39/4,-3)*2.8-80000,IF(B39&lt;6600000,ROUNDDOWN(B39/4,-3)*3.2-440000,IF(B39&lt;8500000,ROUNDDOWN(B39*0.9,0)-1100000,B39-1950000)))))))),IF(B39&lt;651000,0,IF(B39&lt;1900000,B39-650000,IF(B39&lt;3600000,ROUNDDOWN(B39/4,-3)*2.8-80000,IF(B39&lt;6600000,ROUNDDOWN(B39/4,-3)*3.2-440000,IF(B39&lt;8500000,ROUNDDOWN(B39*0.9,0)-1100000,B39-1950000)))))),0)</f>
        <v/>
      </c>
      <c r="L39" s="18">
        <f>IF(K39&gt;23500000,NA(),IF(C39&gt;=2026,IF(K39&lt;=4890000,1040000,IF(K39&lt;=6550000,670000,620000)),IF(K39&lt;=1320000,950000,IF(K39&lt;=3360000,880000,IF(K39&lt;=4890000,680000,IF(K39&lt;=6550000,630000,580000))))))</f>
        <v/>
      </c>
      <c r="M39" s="18">
        <f>MIN(100000,ROUNDDOWN(K39*0.05,0))</f>
        <v/>
      </c>
      <c r="N39" s="18">
        <f>MIN(2000000,MAX(0,D39-E39-M39))</f>
        <v/>
      </c>
      <c r="O39" s="18">
        <f>IF(G39="はい",MIN(88000,MAX(0,F39-12000)),0)</f>
        <v/>
      </c>
      <c r="P39" s="18">
        <f>MAX(0,ROUNDDOWN(K39-H39-L39-I39-0,-3))</f>
        <v/>
      </c>
      <c r="Q39" s="18">
        <f>MAX(0,ROUNDDOWN(K39-H39-L39-I39-N39,-3))</f>
        <v/>
      </c>
      <c r="R39" s="18">
        <f>MAX(0,ROUNDDOWN(K39-H39-L39-I39-O39,-3))</f>
        <v/>
      </c>
      <c r="S39" s="18">
        <f>IF(P39&lt;=0,0,ROUNDDOWN((P39*LOOKUP(P39,{0,1950001,3300001,6950001,9000001,18000001,40000001},{0.05,0.1,0.2,0.23,0.33,0.4,0.45})-LOOKUP(P39,{0,1950001,3300001,6950001,9000001,18000001,40000001},{0,97500,427500,636000,1536000,2796000,4796000}))*1.021,-2))</f>
        <v/>
      </c>
      <c r="T39" s="18">
        <f>IF(Q39&lt;=0,0,ROUNDDOWN((Q39*LOOKUP(Q39,{0,1950001,3300001,6950001,9000001,18000001,40000001},{0.05,0.1,0.2,0.23,0.33,0.4,0.45})-LOOKUP(Q39,{0,1950001,3300001,6950001,9000001,18000001,40000001},{0,97500,427500,636000,1536000,2796000,4796000}))*1.021,-2))</f>
        <v/>
      </c>
      <c r="U39" s="18">
        <f>IF(R39&lt;=0,0,ROUNDDOWN((R39*LOOKUP(R39,{0,1950001,3300001,6950001,9000001,18000001,40000001},{0.05,0.1,0.2,0.23,0.33,0.4,0.45})-LOOKUP(R39,{0,1950001,3300001,6950001,9000001,18000001,40000001},{0,97500,427500,636000,1536000,2796000,4796000}))*1.021,-2))</f>
        <v/>
      </c>
      <c r="V39" s="18">
        <f>MAX(0,ROUNDDOWN(K39-H39-430000-J39-0,-3))</f>
        <v/>
      </c>
      <c r="W39" s="18">
        <f>MAX(0,ROUNDDOWN(K39-H39-430000-J39-N39,-3))</f>
        <v/>
      </c>
      <c r="X39" s="18">
        <f>MAX(0,ROUNDDOWN(K39-H39-430000-J39-O39,-3))</f>
        <v/>
      </c>
      <c r="Y39" s="18">
        <f>IF(K39&lt;=450000,0,MAX(0,ROUNDDOWN(V39*0.06-MIN(50000,V39)*0.03,-2))+MAX(0,ROUNDDOWN(V39*0.04-MIN(50000,V39)*0.02,-2)))</f>
        <v/>
      </c>
      <c r="Z39" s="18">
        <f>IF(K39&lt;=450000,0,MAX(0,ROUNDDOWN(W39*0.06-MIN(50000,W39)*0.03,-2))+MAX(0,ROUNDDOWN(W39*0.04-MIN(50000,W39)*0.02,-2)))</f>
        <v/>
      </c>
      <c r="AA39" s="18">
        <f>IF(K39&lt;=450000,0,MAX(0,ROUNDDOWN(X39*0.06-MIN(50000,X39)*0.03,-2))+MAX(0,ROUNDDOWN(X39*0.04-MIN(50000,X39)*0.02,-2)))</f>
        <v/>
      </c>
      <c r="AB39" s="18">
        <f>AE39+Y39-Z39</f>
        <v/>
      </c>
      <c r="AC39" s="18">
        <f>AF39+Y39-AA39</f>
        <v/>
      </c>
      <c r="AD39" s="20">
        <f>AB39-AC39</f>
        <v/>
      </c>
      <c r="AE39" s="18">
        <f>S39-T39</f>
        <v/>
      </c>
      <c r="AF39" s="18">
        <f>S39-U39</f>
        <v/>
      </c>
      <c r="AG39" s="21">
        <f>IF(P39&lt;=0,0,LOOKUP(P39,{0,1950001,3300001,6950001,9000001,18000001,40000001},{0.05,0.1,0.2,0.23,0.33,0.4,0.45}))</f>
        <v/>
      </c>
    </row>
    <row r="40">
      <c r="A40" t="inlineStr">
        <is>
          <t>早見表 市販薬2万円</t>
        </is>
      </c>
      <c r="B40" s="18">
        <f>'2_早見表'!$A$15</f>
        <v/>
      </c>
      <c r="C40" s="19" t="n">
        <v>2026</v>
      </c>
      <c r="D40" s="18" t="n">
        <v>20000</v>
      </c>
      <c r="E40" s="18" t="n">
        <v>0</v>
      </c>
      <c r="F40" s="18" t="n">
        <v>20000</v>
      </c>
      <c r="G40" t="inlineStr">
        <is>
          <t>はい</t>
        </is>
      </c>
      <c r="H40" s="18">
        <f>ROUND(MIN(B40/12,650000)*12*0.0915+MIN(B40/12,1390000)*12*(0.0504+0)+B40*0.005,0)</f>
        <v/>
      </c>
      <c r="I40" s="18" t="n">
        <v>0</v>
      </c>
      <c r="J40" s="18" t="n">
        <v>0</v>
      </c>
      <c r="K40" s="18">
        <f>ROUND(IF(C40&gt;=2026,IF(B40&lt;741000,0,IF(B40&lt;2191000,B40-740000,IF(B40&lt;2193000,1451000,IF(B40&lt;2196000,1453000,IF(B40&lt;2200000,1456000,IF(B40&lt;3600000,ROUNDDOWN(B40/4,-3)*2.8-80000,IF(B40&lt;6600000,ROUNDDOWN(B40/4,-3)*3.2-440000,IF(B40&lt;8500000,ROUNDDOWN(B40*0.9,0)-1100000,B40-1950000)))))))),IF(B40&lt;651000,0,IF(B40&lt;1900000,B40-650000,IF(B40&lt;3600000,ROUNDDOWN(B40/4,-3)*2.8-80000,IF(B40&lt;6600000,ROUNDDOWN(B40/4,-3)*3.2-440000,IF(B40&lt;8500000,ROUNDDOWN(B40*0.9,0)-1100000,B40-1950000)))))),0)</f>
        <v/>
      </c>
      <c r="L40" s="18">
        <f>IF(K40&gt;23500000,NA(),IF(C40&gt;=2026,IF(K40&lt;=4890000,1040000,IF(K40&lt;=6550000,670000,620000)),IF(K40&lt;=1320000,950000,IF(K40&lt;=3360000,880000,IF(K40&lt;=4890000,680000,IF(K40&lt;=6550000,630000,580000))))))</f>
        <v/>
      </c>
      <c r="M40" s="18">
        <f>MIN(100000,ROUNDDOWN(K40*0.05,0))</f>
        <v/>
      </c>
      <c r="N40" s="18">
        <f>MIN(2000000,MAX(0,D40-E40-M40))</f>
        <v/>
      </c>
      <c r="O40" s="18">
        <f>IF(G40="はい",MIN(88000,MAX(0,F40-12000)),0)</f>
        <v/>
      </c>
      <c r="P40" s="18">
        <f>MAX(0,ROUNDDOWN(K40-H40-L40-I40-0,-3))</f>
        <v/>
      </c>
      <c r="Q40" s="18">
        <f>MAX(0,ROUNDDOWN(K40-H40-L40-I40-N40,-3))</f>
        <v/>
      </c>
      <c r="R40" s="18">
        <f>MAX(0,ROUNDDOWN(K40-H40-L40-I40-O40,-3))</f>
        <v/>
      </c>
      <c r="S40" s="18">
        <f>IF(P40&lt;=0,0,ROUNDDOWN((P40*LOOKUP(P40,{0,1950001,3300001,6950001,9000001,18000001,40000001},{0.05,0.1,0.2,0.23,0.33,0.4,0.45})-LOOKUP(P40,{0,1950001,3300001,6950001,9000001,18000001,40000001},{0,97500,427500,636000,1536000,2796000,4796000}))*1.021,-2))</f>
        <v/>
      </c>
      <c r="T40" s="18">
        <f>IF(Q40&lt;=0,0,ROUNDDOWN((Q40*LOOKUP(Q40,{0,1950001,3300001,6950001,9000001,18000001,40000001},{0.05,0.1,0.2,0.23,0.33,0.4,0.45})-LOOKUP(Q40,{0,1950001,3300001,6950001,9000001,18000001,40000001},{0,97500,427500,636000,1536000,2796000,4796000}))*1.021,-2))</f>
        <v/>
      </c>
      <c r="U40" s="18">
        <f>IF(R40&lt;=0,0,ROUNDDOWN((R40*LOOKUP(R40,{0,1950001,3300001,6950001,9000001,18000001,40000001},{0.05,0.1,0.2,0.23,0.33,0.4,0.45})-LOOKUP(R40,{0,1950001,3300001,6950001,9000001,18000001,40000001},{0,97500,427500,636000,1536000,2796000,4796000}))*1.021,-2))</f>
        <v/>
      </c>
      <c r="V40" s="18">
        <f>MAX(0,ROUNDDOWN(K40-H40-430000-J40-0,-3))</f>
        <v/>
      </c>
      <c r="W40" s="18">
        <f>MAX(0,ROUNDDOWN(K40-H40-430000-J40-N40,-3))</f>
        <v/>
      </c>
      <c r="X40" s="18">
        <f>MAX(0,ROUNDDOWN(K40-H40-430000-J40-O40,-3))</f>
        <v/>
      </c>
      <c r="Y40" s="18">
        <f>IF(K40&lt;=450000,0,MAX(0,ROUNDDOWN(V40*0.06-MIN(50000,V40)*0.03,-2))+MAX(0,ROUNDDOWN(V40*0.04-MIN(50000,V40)*0.02,-2)))</f>
        <v/>
      </c>
      <c r="Z40" s="18">
        <f>IF(K40&lt;=450000,0,MAX(0,ROUNDDOWN(W40*0.06-MIN(50000,W40)*0.03,-2))+MAX(0,ROUNDDOWN(W40*0.04-MIN(50000,W40)*0.02,-2)))</f>
        <v/>
      </c>
      <c r="AA40" s="18">
        <f>IF(K40&lt;=450000,0,MAX(0,ROUNDDOWN(X40*0.06-MIN(50000,X40)*0.03,-2))+MAX(0,ROUNDDOWN(X40*0.04-MIN(50000,X40)*0.02,-2)))</f>
        <v/>
      </c>
      <c r="AB40" s="18">
        <f>AE40+Y40-Z40</f>
        <v/>
      </c>
      <c r="AC40" s="18">
        <f>AF40+Y40-AA40</f>
        <v/>
      </c>
      <c r="AD40" s="20">
        <f>AB40-AC40</f>
        <v/>
      </c>
      <c r="AE40" s="18">
        <f>S40-T40</f>
        <v/>
      </c>
      <c r="AF40" s="18">
        <f>S40-U40</f>
        <v/>
      </c>
      <c r="AG40" s="21">
        <f>IF(P40&lt;=0,0,LOOKUP(P40,{0,1950001,3300001,6950001,9000001,18000001,40000001},{0.05,0.1,0.2,0.23,0.33,0.4,0.45}))</f>
        <v/>
      </c>
    </row>
    <row r="41">
      <c r="A41" t="inlineStr">
        <is>
          <t>早見表 医療費20万円</t>
        </is>
      </c>
      <c r="B41" s="18">
        <f>'2_早見表'!$A$15</f>
        <v/>
      </c>
      <c r="C41" s="19" t="n">
        <v>2026</v>
      </c>
      <c r="D41" s="18" t="n">
        <v>200000</v>
      </c>
      <c r="E41" s="18" t="n">
        <v>0</v>
      </c>
      <c r="F41" s="18" t="n">
        <v>0</v>
      </c>
      <c r="G41" t="inlineStr">
        <is>
          <t>はい</t>
        </is>
      </c>
      <c r="H41" s="18">
        <f>ROUND(MIN(B41/12,650000)*12*0.0915+MIN(B41/12,1390000)*12*(0.0504+0)+B41*0.005,0)</f>
        <v/>
      </c>
      <c r="I41" s="18" t="n">
        <v>0</v>
      </c>
      <c r="J41" s="18" t="n">
        <v>0</v>
      </c>
      <c r="K41" s="18">
        <f>ROUND(IF(C41&gt;=2026,IF(B41&lt;741000,0,IF(B41&lt;2191000,B41-740000,IF(B41&lt;2193000,1451000,IF(B41&lt;2196000,1453000,IF(B41&lt;2200000,1456000,IF(B41&lt;3600000,ROUNDDOWN(B41/4,-3)*2.8-80000,IF(B41&lt;6600000,ROUNDDOWN(B41/4,-3)*3.2-440000,IF(B41&lt;8500000,ROUNDDOWN(B41*0.9,0)-1100000,B41-1950000)))))))),IF(B41&lt;651000,0,IF(B41&lt;1900000,B41-650000,IF(B41&lt;3600000,ROUNDDOWN(B41/4,-3)*2.8-80000,IF(B41&lt;6600000,ROUNDDOWN(B41/4,-3)*3.2-440000,IF(B41&lt;8500000,ROUNDDOWN(B41*0.9,0)-1100000,B41-1950000)))))),0)</f>
        <v/>
      </c>
      <c r="L41" s="18">
        <f>IF(K41&gt;23500000,NA(),IF(C41&gt;=2026,IF(K41&lt;=4890000,1040000,IF(K41&lt;=6550000,670000,620000)),IF(K41&lt;=1320000,950000,IF(K41&lt;=3360000,880000,IF(K41&lt;=4890000,680000,IF(K41&lt;=6550000,630000,580000))))))</f>
        <v/>
      </c>
      <c r="M41" s="18">
        <f>MIN(100000,ROUNDDOWN(K41*0.05,0))</f>
        <v/>
      </c>
      <c r="N41" s="18">
        <f>MIN(2000000,MAX(0,D41-E41-M41))</f>
        <v/>
      </c>
      <c r="O41" s="18">
        <f>IF(G41="はい",MIN(88000,MAX(0,F41-12000)),0)</f>
        <v/>
      </c>
      <c r="P41" s="18">
        <f>MAX(0,ROUNDDOWN(K41-H41-L41-I41-0,-3))</f>
        <v/>
      </c>
      <c r="Q41" s="18">
        <f>MAX(0,ROUNDDOWN(K41-H41-L41-I41-N41,-3))</f>
        <v/>
      </c>
      <c r="R41" s="18">
        <f>MAX(0,ROUNDDOWN(K41-H41-L41-I41-O41,-3))</f>
        <v/>
      </c>
      <c r="S41" s="18">
        <f>IF(P41&lt;=0,0,ROUNDDOWN((P41*LOOKUP(P41,{0,1950001,3300001,6950001,9000001,18000001,40000001},{0.05,0.1,0.2,0.23,0.33,0.4,0.45})-LOOKUP(P41,{0,1950001,3300001,6950001,9000001,18000001,40000001},{0,97500,427500,636000,1536000,2796000,4796000}))*1.021,-2))</f>
        <v/>
      </c>
      <c r="T41" s="18">
        <f>IF(Q41&lt;=0,0,ROUNDDOWN((Q41*LOOKUP(Q41,{0,1950001,3300001,6950001,9000001,18000001,40000001},{0.05,0.1,0.2,0.23,0.33,0.4,0.45})-LOOKUP(Q41,{0,1950001,3300001,6950001,9000001,18000001,40000001},{0,97500,427500,636000,1536000,2796000,4796000}))*1.021,-2))</f>
        <v/>
      </c>
      <c r="U41" s="18">
        <f>IF(R41&lt;=0,0,ROUNDDOWN((R41*LOOKUP(R41,{0,1950001,3300001,6950001,9000001,18000001,40000001},{0.05,0.1,0.2,0.23,0.33,0.4,0.45})-LOOKUP(R41,{0,1950001,3300001,6950001,9000001,18000001,40000001},{0,97500,427500,636000,1536000,2796000,4796000}))*1.021,-2))</f>
        <v/>
      </c>
      <c r="V41" s="18">
        <f>MAX(0,ROUNDDOWN(K41-H41-430000-J41-0,-3))</f>
        <v/>
      </c>
      <c r="W41" s="18">
        <f>MAX(0,ROUNDDOWN(K41-H41-430000-J41-N41,-3))</f>
        <v/>
      </c>
      <c r="X41" s="18">
        <f>MAX(0,ROUNDDOWN(K41-H41-430000-J41-O41,-3))</f>
        <v/>
      </c>
      <c r="Y41" s="18">
        <f>IF(K41&lt;=450000,0,MAX(0,ROUNDDOWN(V41*0.06-MIN(50000,V41)*0.03,-2))+MAX(0,ROUNDDOWN(V41*0.04-MIN(50000,V41)*0.02,-2)))</f>
        <v/>
      </c>
      <c r="Z41" s="18">
        <f>IF(K41&lt;=450000,0,MAX(0,ROUNDDOWN(W41*0.06-MIN(50000,W41)*0.03,-2))+MAX(0,ROUNDDOWN(W41*0.04-MIN(50000,W41)*0.02,-2)))</f>
        <v/>
      </c>
      <c r="AA41" s="18">
        <f>IF(K41&lt;=450000,0,MAX(0,ROUNDDOWN(X41*0.06-MIN(50000,X41)*0.03,-2))+MAX(0,ROUNDDOWN(X41*0.04-MIN(50000,X41)*0.02,-2)))</f>
        <v/>
      </c>
      <c r="AB41" s="18">
        <f>AE41+Y41-Z41</f>
        <v/>
      </c>
      <c r="AC41" s="18">
        <f>AF41+Y41-AA41</f>
        <v/>
      </c>
      <c r="AD41" s="20">
        <f>AB41-AC41</f>
        <v/>
      </c>
      <c r="AE41" s="18">
        <f>S41-T41</f>
        <v/>
      </c>
      <c r="AF41" s="18">
        <f>S41-U41</f>
        <v/>
      </c>
      <c r="AG41" s="21">
        <f>IF(P41&lt;=0,0,LOOKUP(P41,{0,1950001,3300001,6950001,9000001,18000001,40000001},{0.05,0.1,0.2,0.23,0.33,0.4,0.45}))</f>
        <v/>
      </c>
    </row>
    <row r="42">
      <c r="A42" t="inlineStr">
        <is>
          <t>早見表 セルフ上限</t>
        </is>
      </c>
      <c r="B42" s="18">
        <f>'2_早見表'!$A$16</f>
        <v/>
      </c>
      <c r="C42" s="19" t="n">
        <v>2026</v>
      </c>
      <c r="D42" s="18" t="n">
        <v>100000</v>
      </c>
      <c r="E42" s="18" t="n">
        <v>0</v>
      </c>
      <c r="F42" s="18" t="n">
        <v>100000</v>
      </c>
      <c r="G42" t="inlineStr">
        <is>
          <t>はい</t>
        </is>
      </c>
      <c r="H42" s="18">
        <f>ROUND(MIN(B42/12,650000)*12*0.0915+MIN(B42/12,1390000)*12*(0.0504+0)+B42*0.005,0)</f>
        <v/>
      </c>
      <c r="I42" s="18" t="n">
        <v>0</v>
      </c>
      <c r="J42" s="18" t="n">
        <v>0</v>
      </c>
      <c r="K42" s="18">
        <f>ROUND(IF(C42&gt;=2026,IF(B42&lt;741000,0,IF(B42&lt;2191000,B42-740000,IF(B42&lt;2193000,1451000,IF(B42&lt;2196000,1453000,IF(B42&lt;2200000,1456000,IF(B42&lt;3600000,ROUNDDOWN(B42/4,-3)*2.8-80000,IF(B42&lt;6600000,ROUNDDOWN(B42/4,-3)*3.2-440000,IF(B42&lt;8500000,ROUNDDOWN(B42*0.9,0)-1100000,B42-1950000)))))))),IF(B42&lt;651000,0,IF(B42&lt;1900000,B42-650000,IF(B42&lt;3600000,ROUNDDOWN(B42/4,-3)*2.8-80000,IF(B42&lt;6600000,ROUNDDOWN(B42/4,-3)*3.2-440000,IF(B42&lt;8500000,ROUNDDOWN(B42*0.9,0)-1100000,B42-1950000)))))),0)</f>
        <v/>
      </c>
      <c r="L42" s="18">
        <f>IF(K42&gt;23500000,NA(),IF(C42&gt;=2026,IF(K42&lt;=4890000,1040000,IF(K42&lt;=6550000,670000,620000)),IF(K42&lt;=1320000,950000,IF(K42&lt;=3360000,880000,IF(K42&lt;=4890000,680000,IF(K42&lt;=6550000,630000,580000))))))</f>
        <v/>
      </c>
      <c r="M42" s="18">
        <f>MIN(100000,ROUNDDOWN(K42*0.05,0))</f>
        <v/>
      </c>
      <c r="N42" s="18">
        <f>MIN(2000000,MAX(0,D42-E42-M42))</f>
        <v/>
      </c>
      <c r="O42" s="18">
        <f>IF(G42="はい",MIN(88000,MAX(0,F42-12000)),0)</f>
        <v/>
      </c>
      <c r="P42" s="18">
        <f>MAX(0,ROUNDDOWN(K42-H42-L42-I42-0,-3))</f>
        <v/>
      </c>
      <c r="Q42" s="18">
        <f>MAX(0,ROUNDDOWN(K42-H42-L42-I42-N42,-3))</f>
        <v/>
      </c>
      <c r="R42" s="18">
        <f>MAX(0,ROUNDDOWN(K42-H42-L42-I42-O42,-3))</f>
        <v/>
      </c>
      <c r="S42" s="18">
        <f>IF(P42&lt;=0,0,ROUNDDOWN((P42*LOOKUP(P42,{0,1950001,3300001,6950001,9000001,18000001,40000001},{0.05,0.1,0.2,0.23,0.33,0.4,0.45})-LOOKUP(P42,{0,1950001,3300001,6950001,9000001,18000001,40000001},{0,97500,427500,636000,1536000,2796000,4796000}))*1.021,-2))</f>
        <v/>
      </c>
      <c r="T42" s="18">
        <f>IF(Q42&lt;=0,0,ROUNDDOWN((Q42*LOOKUP(Q42,{0,1950001,3300001,6950001,9000001,18000001,40000001},{0.05,0.1,0.2,0.23,0.33,0.4,0.45})-LOOKUP(Q42,{0,1950001,3300001,6950001,9000001,18000001,40000001},{0,97500,427500,636000,1536000,2796000,4796000}))*1.021,-2))</f>
        <v/>
      </c>
      <c r="U42" s="18">
        <f>IF(R42&lt;=0,0,ROUNDDOWN((R42*LOOKUP(R42,{0,1950001,3300001,6950001,9000001,18000001,40000001},{0.05,0.1,0.2,0.23,0.33,0.4,0.45})-LOOKUP(R42,{0,1950001,3300001,6950001,9000001,18000001,40000001},{0,97500,427500,636000,1536000,2796000,4796000}))*1.021,-2))</f>
        <v/>
      </c>
      <c r="V42" s="18">
        <f>MAX(0,ROUNDDOWN(K42-H42-430000-J42-0,-3))</f>
        <v/>
      </c>
      <c r="W42" s="18">
        <f>MAX(0,ROUNDDOWN(K42-H42-430000-J42-N42,-3))</f>
        <v/>
      </c>
      <c r="X42" s="18">
        <f>MAX(0,ROUNDDOWN(K42-H42-430000-J42-O42,-3))</f>
        <v/>
      </c>
      <c r="Y42" s="18">
        <f>IF(K42&lt;=450000,0,MAX(0,ROUNDDOWN(V42*0.06-MIN(50000,V42)*0.03,-2))+MAX(0,ROUNDDOWN(V42*0.04-MIN(50000,V42)*0.02,-2)))</f>
        <v/>
      </c>
      <c r="Z42" s="18">
        <f>IF(K42&lt;=450000,0,MAX(0,ROUNDDOWN(W42*0.06-MIN(50000,W42)*0.03,-2))+MAX(0,ROUNDDOWN(W42*0.04-MIN(50000,W42)*0.02,-2)))</f>
        <v/>
      </c>
      <c r="AA42" s="18">
        <f>IF(K42&lt;=450000,0,MAX(0,ROUNDDOWN(X42*0.06-MIN(50000,X42)*0.03,-2))+MAX(0,ROUNDDOWN(X42*0.04-MIN(50000,X42)*0.02,-2)))</f>
        <v/>
      </c>
      <c r="AB42" s="18">
        <f>AE42+Y42-Z42</f>
        <v/>
      </c>
      <c r="AC42" s="18">
        <f>AF42+Y42-AA42</f>
        <v/>
      </c>
      <c r="AD42" s="20">
        <f>AB42-AC42</f>
        <v/>
      </c>
      <c r="AE42" s="18">
        <f>S42-T42</f>
        <v/>
      </c>
      <c r="AF42" s="18">
        <f>S42-U42</f>
        <v/>
      </c>
      <c r="AG42" s="21">
        <f>IF(P42&lt;=0,0,LOOKUP(P42,{0,1950001,3300001,6950001,9000001,18000001,40000001},{0.05,0.1,0.2,0.23,0.33,0.4,0.45}))</f>
        <v/>
      </c>
    </row>
    <row r="43">
      <c r="A43" t="inlineStr">
        <is>
          <t>早見表 市販薬2万円</t>
        </is>
      </c>
      <c r="B43" s="18">
        <f>'2_早見表'!$A$16</f>
        <v/>
      </c>
      <c r="C43" s="19" t="n">
        <v>2026</v>
      </c>
      <c r="D43" s="18" t="n">
        <v>20000</v>
      </c>
      <c r="E43" s="18" t="n">
        <v>0</v>
      </c>
      <c r="F43" s="18" t="n">
        <v>20000</v>
      </c>
      <c r="G43" t="inlineStr">
        <is>
          <t>はい</t>
        </is>
      </c>
      <c r="H43" s="18">
        <f>ROUND(MIN(B43/12,650000)*12*0.0915+MIN(B43/12,1390000)*12*(0.0504+0)+B43*0.005,0)</f>
        <v/>
      </c>
      <c r="I43" s="18" t="n">
        <v>0</v>
      </c>
      <c r="J43" s="18" t="n">
        <v>0</v>
      </c>
      <c r="K43" s="18">
        <f>ROUND(IF(C43&gt;=2026,IF(B43&lt;741000,0,IF(B43&lt;2191000,B43-740000,IF(B43&lt;2193000,1451000,IF(B43&lt;2196000,1453000,IF(B43&lt;2200000,1456000,IF(B43&lt;3600000,ROUNDDOWN(B43/4,-3)*2.8-80000,IF(B43&lt;6600000,ROUNDDOWN(B43/4,-3)*3.2-440000,IF(B43&lt;8500000,ROUNDDOWN(B43*0.9,0)-1100000,B43-1950000)))))))),IF(B43&lt;651000,0,IF(B43&lt;1900000,B43-650000,IF(B43&lt;3600000,ROUNDDOWN(B43/4,-3)*2.8-80000,IF(B43&lt;6600000,ROUNDDOWN(B43/4,-3)*3.2-440000,IF(B43&lt;8500000,ROUNDDOWN(B43*0.9,0)-1100000,B43-1950000)))))),0)</f>
        <v/>
      </c>
      <c r="L43" s="18">
        <f>IF(K43&gt;23500000,NA(),IF(C43&gt;=2026,IF(K43&lt;=4890000,1040000,IF(K43&lt;=6550000,670000,620000)),IF(K43&lt;=1320000,950000,IF(K43&lt;=3360000,880000,IF(K43&lt;=4890000,680000,IF(K43&lt;=6550000,630000,580000))))))</f>
        <v/>
      </c>
      <c r="M43" s="18">
        <f>MIN(100000,ROUNDDOWN(K43*0.05,0))</f>
        <v/>
      </c>
      <c r="N43" s="18">
        <f>MIN(2000000,MAX(0,D43-E43-M43))</f>
        <v/>
      </c>
      <c r="O43" s="18">
        <f>IF(G43="はい",MIN(88000,MAX(0,F43-12000)),0)</f>
        <v/>
      </c>
      <c r="P43" s="18">
        <f>MAX(0,ROUNDDOWN(K43-H43-L43-I43-0,-3))</f>
        <v/>
      </c>
      <c r="Q43" s="18">
        <f>MAX(0,ROUNDDOWN(K43-H43-L43-I43-N43,-3))</f>
        <v/>
      </c>
      <c r="R43" s="18">
        <f>MAX(0,ROUNDDOWN(K43-H43-L43-I43-O43,-3))</f>
        <v/>
      </c>
      <c r="S43" s="18">
        <f>IF(P43&lt;=0,0,ROUNDDOWN((P43*LOOKUP(P43,{0,1950001,3300001,6950001,9000001,18000001,40000001},{0.05,0.1,0.2,0.23,0.33,0.4,0.45})-LOOKUP(P43,{0,1950001,3300001,6950001,9000001,18000001,40000001},{0,97500,427500,636000,1536000,2796000,4796000}))*1.021,-2))</f>
        <v/>
      </c>
      <c r="T43" s="18">
        <f>IF(Q43&lt;=0,0,ROUNDDOWN((Q43*LOOKUP(Q43,{0,1950001,3300001,6950001,9000001,18000001,40000001},{0.05,0.1,0.2,0.23,0.33,0.4,0.45})-LOOKUP(Q43,{0,1950001,3300001,6950001,9000001,18000001,40000001},{0,97500,427500,636000,1536000,2796000,4796000}))*1.021,-2))</f>
        <v/>
      </c>
      <c r="U43" s="18">
        <f>IF(R43&lt;=0,0,ROUNDDOWN((R43*LOOKUP(R43,{0,1950001,3300001,6950001,9000001,18000001,40000001},{0.05,0.1,0.2,0.23,0.33,0.4,0.45})-LOOKUP(R43,{0,1950001,3300001,6950001,9000001,18000001,40000001},{0,97500,427500,636000,1536000,2796000,4796000}))*1.021,-2))</f>
        <v/>
      </c>
      <c r="V43" s="18">
        <f>MAX(0,ROUNDDOWN(K43-H43-430000-J43-0,-3))</f>
        <v/>
      </c>
      <c r="W43" s="18">
        <f>MAX(0,ROUNDDOWN(K43-H43-430000-J43-N43,-3))</f>
        <v/>
      </c>
      <c r="X43" s="18">
        <f>MAX(0,ROUNDDOWN(K43-H43-430000-J43-O43,-3))</f>
        <v/>
      </c>
      <c r="Y43" s="18">
        <f>IF(K43&lt;=450000,0,MAX(0,ROUNDDOWN(V43*0.06-MIN(50000,V43)*0.03,-2))+MAX(0,ROUNDDOWN(V43*0.04-MIN(50000,V43)*0.02,-2)))</f>
        <v/>
      </c>
      <c r="Z43" s="18">
        <f>IF(K43&lt;=450000,0,MAX(0,ROUNDDOWN(W43*0.06-MIN(50000,W43)*0.03,-2))+MAX(0,ROUNDDOWN(W43*0.04-MIN(50000,W43)*0.02,-2)))</f>
        <v/>
      </c>
      <c r="AA43" s="18">
        <f>IF(K43&lt;=450000,0,MAX(0,ROUNDDOWN(X43*0.06-MIN(50000,X43)*0.03,-2))+MAX(0,ROUNDDOWN(X43*0.04-MIN(50000,X43)*0.02,-2)))</f>
        <v/>
      </c>
      <c r="AB43" s="18">
        <f>AE43+Y43-Z43</f>
        <v/>
      </c>
      <c r="AC43" s="18">
        <f>AF43+Y43-AA43</f>
        <v/>
      </c>
      <c r="AD43" s="20">
        <f>AB43-AC43</f>
        <v/>
      </c>
      <c r="AE43" s="18">
        <f>S43-T43</f>
        <v/>
      </c>
      <c r="AF43" s="18">
        <f>S43-U43</f>
        <v/>
      </c>
      <c r="AG43" s="21">
        <f>IF(P43&lt;=0,0,LOOKUP(P43,{0,1950001,3300001,6950001,9000001,18000001,40000001},{0.05,0.1,0.2,0.23,0.33,0.4,0.45}))</f>
        <v/>
      </c>
    </row>
    <row r="44">
      <c r="A44" t="inlineStr">
        <is>
          <t>早見表 医療費20万円</t>
        </is>
      </c>
      <c r="B44" s="18">
        <f>'2_早見表'!$A$16</f>
        <v/>
      </c>
      <c r="C44" s="19" t="n">
        <v>2026</v>
      </c>
      <c r="D44" s="18" t="n">
        <v>200000</v>
      </c>
      <c r="E44" s="18" t="n">
        <v>0</v>
      </c>
      <c r="F44" s="18" t="n">
        <v>0</v>
      </c>
      <c r="G44" t="inlineStr">
        <is>
          <t>はい</t>
        </is>
      </c>
      <c r="H44" s="18">
        <f>ROUND(MIN(B44/12,650000)*12*0.0915+MIN(B44/12,1390000)*12*(0.0504+0)+B44*0.005,0)</f>
        <v/>
      </c>
      <c r="I44" s="18" t="n">
        <v>0</v>
      </c>
      <c r="J44" s="18" t="n">
        <v>0</v>
      </c>
      <c r="K44" s="18">
        <f>ROUND(IF(C44&gt;=2026,IF(B44&lt;741000,0,IF(B44&lt;2191000,B44-740000,IF(B44&lt;2193000,1451000,IF(B44&lt;2196000,1453000,IF(B44&lt;2200000,1456000,IF(B44&lt;3600000,ROUNDDOWN(B44/4,-3)*2.8-80000,IF(B44&lt;6600000,ROUNDDOWN(B44/4,-3)*3.2-440000,IF(B44&lt;8500000,ROUNDDOWN(B44*0.9,0)-1100000,B44-1950000)))))))),IF(B44&lt;651000,0,IF(B44&lt;1900000,B44-650000,IF(B44&lt;3600000,ROUNDDOWN(B44/4,-3)*2.8-80000,IF(B44&lt;6600000,ROUNDDOWN(B44/4,-3)*3.2-440000,IF(B44&lt;8500000,ROUNDDOWN(B44*0.9,0)-1100000,B44-1950000)))))),0)</f>
        <v/>
      </c>
      <c r="L44" s="18">
        <f>IF(K44&gt;23500000,NA(),IF(C44&gt;=2026,IF(K44&lt;=4890000,1040000,IF(K44&lt;=6550000,670000,620000)),IF(K44&lt;=1320000,950000,IF(K44&lt;=3360000,880000,IF(K44&lt;=4890000,680000,IF(K44&lt;=6550000,630000,580000))))))</f>
        <v/>
      </c>
      <c r="M44" s="18">
        <f>MIN(100000,ROUNDDOWN(K44*0.05,0))</f>
        <v/>
      </c>
      <c r="N44" s="18">
        <f>MIN(2000000,MAX(0,D44-E44-M44))</f>
        <v/>
      </c>
      <c r="O44" s="18">
        <f>IF(G44="はい",MIN(88000,MAX(0,F44-12000)),0)</f>
        <v/>
      </c>
      <c r="P44" s="18">
        <f>MAX(0,ROUNDDOWN(K44-H44-L44-I44-0,-3))</f>
        <v/>
      </c>
      <c r="Q44" s="18">
        <f>MAX(0,ROUNDDOWN(K44-H44-L44-I44-N44,-3))</f>
        <v/>
      </c>
      <c r="R44" s="18">
        <f>MAX(0,ROUNDDOWN(K44-H44-L44-I44-O44,-3))</f>
        <v/>
      </c>
      <c r="S44" s="18">
        <f>IF(P44&lt;=0,0,ROUNDDOWN((P44*LOOKUP(P44,{0,1950001,3300001,6950001,9000001,18000001,40000001},{0.05,0.1,0.2,0.23,0.33,0.4,0.45})-LOOKUP(P44,{0,1950001,3300001,6950001,9000001,18000001,40000001},{0,97500,427500,636000,1536000,2796000,4796000}))*1.021,-2))</f>
        <v/>
      </c>
      <c r="T44" s="18">
        <f>IF(Q44&lt;=0,0,ROUNDDOWN((Q44*LOOKUP(Q44,{0,1950001,3300001,6950001,9000001,18000001,40000001},{0.05,0.1,0.2,0.23,0.33,0.4,0.45})-LOOKUP(Q44,{0,1950001,3300001,6950001,9000001,18000001,40000001},{0,97500,427500,636000,1536000,2796000,4796000}))*1.021,-2))</f>
        <v/>
      </c>
      <c r="U44" s="18">
        <f>IF(R44&lt;=0,0,ROUNDDOWN((R44*LOOKUP(R44,{0,1950001,3300001,6950001,9000001,18000001,40000001},{0.05,0.1,0.2,0.23,0.33,0.4,0.45})-LOOKUP(R44,{0,1950001,3300001,6950001,9000001,18000001,40000001},{0,97500,427500,636000,1536000,2796000,4796000}))*1.021,-2))</f>
        <v/>
      </c>
      <c r="V44" s="18">
        <f>MAX(0,ROUNDDOWN(K44-H44-430000-J44-0,-3))</f>
        <v/>
      </c>
      <c r="W44" s="18">
        <f>MAX(0,ROUNDDOWN(K44-H44-430000-J44-N44,-3))</f>
        <v/>
      </c>
      <c r="X44" s="18">
        <f>MAX(0,ROUNDDOWN(K44-H44-430000-J44-O44,-3))</f>
        <v/>
      </c>
      <c r="Y44" s="18">
        <f>IF(K44&lt;=450000,0,MAX(0,ROUNDDOWN(V44*0.06-MIN(50000,V44)*0.03,-2))+MAX(0,ROUNDDOWN(V44*0.04-MIN(50000,V44)*0.02,-2)))</f>
        <v/>
      </c>
      <c r="Z44" s="18">
        <f>IF(K44&lt;=450000,0,MAX(0,ROUNDDOWN(W44*0.06-MIN(50000,W44)*0.03,-2))+MAX(0,ROUNDDOWN(W44*0.04-MIN(50000,W44)*0.02,-2)))</f>
        <v/>
      </c>
      <c r="AA44" s="18">
        <f>IF(K44&lt;=450000,0,MAX(0,ROUNDDOWN(X44*0.06-MIN(50000,X44)*0.03,-2))+MAX(0,ROUNDDOWN(X44*0.04-MIN(50000,X44)*0.02,-2)))</f>
        <v/>
      </c>
      <c r="AB44" s="18">
        <f>AE44+Y44-Z44</f>
        <v/>
      </c>
      <c r="AC44" s="18">
        <f>AF44+Y44-AA44</f>
        <v/>
      </c>
      <c r="AD44" s="20">
        <f>AB44-AC44</f>
        <v/>
      </c>
      <c r="AE44" s="18">
        <f>S44-T44</f>
        <v/>
      </c>
      <c r="AF44" s="18">
        <f>S44-U44</f>
        <v/>
      </c>
      <c r="AG44" s="21">
        <f>IF(P44&lt;=0,0,LOOKUP(P44,{0,1950001,3300001,6950001,9000001,18000001,40000001},{0.05,0.1,0.2,0.23,0.33,0.4,0.45}))</f>
        <v/>
      </c>
    </row>
    <row r="45">
      <c r="A45" t="inlineStr">
        <is>
          <t>早見表 セルフ上限</t>
        </is>
      </c>
      <c r="B45" s="18">
        <f>'2_早見表'!$A$17</f>
        <v/>
      </c>
      <c r="C45" s="19" t="n">
        <v>2026</v>
      </c>
      <c r="D45" s="18" t="n">
        <v>100000</v>
      </c>
      <c r="E45" s="18" t="n">
        <v>0</v>
      </c>
      <c r="F45" s="18" t="n">
        <v>100000</v>
      </c>
      <c r="G45" t="inlineStr">
        <is>
          <t>はい</t>
        </is>
      </c>
      <c r="H45" s="18">
        <f>ROUND(MIN(B45/12,650000)*12*0.0915+MIN(B45/12,1390000)*12*(0.0504+0)+B45*0.005,0)</f>
        <v/>
      </c>
      <c r="I45" s="18" t="n">
        <v>0</v>
      </c>
      <c r="J45" s="18" t="n">
        <v>0</v>
      </c>
      <c r="K45" s="18">
        <f>ROUND(IF(C45&gt;=2026,IF(B45&lt;741000,0,IF(B45&lt;2191000,B45-740000,IF(B45&lt;2193000,1451000,IF(B45&lt;2196000,1453000,IF(B45&lt;2200000,1456000,IF(B45&lt;3600000,ROUNDDOWN(B45/4,-3)*2.8-80000,IF(B45&lt;6600000,ROUNDDOWN(B45/4,-3)*3.2-440000,IF(B45&lt;8500000,ROUNDDOWN(B45*0.9,0)-1100000,B45-1950000)))))))),IF(B45&lt;651000,0,IF(B45&lt;1900000,B45-650000,IF(B45&lt;3600000,ROUNDDOWN(B45/4,-3)*2.8-80000,IF(B45&lt;6600000,ROUNDDOWN(B45/4,-3)*3.2-440000,IF(B45&lt;8500000,ROUNDDOWN(B45*0.9,0)-1100000,B45-1950000)))))),0)</f>
        <v/>
      </c>
      <c r="L45" s="18">
        <f>IF(K45&gt;23500000,NA(),IF(C45&gt;=2026,IF(K45&lt;=4890000,1040000,IF(K45&lt;=6550000,670000,620000)),IF(K45&lt;=1320000,950000,IF(K45&lt;=3360000,880000,IF(K45&lt;=4890000,680000,IF(K45&lt;=6550000,630000,580000))))))</f>
        <v/>
      </c>
      <c r="M45" s="18">
        <f>MIN(100000,ROUNDDOWN(K45*0.05,0))</f>
        <v/>
      </c>
      <c r="N45" s="18">
        <f>MIN(2000000,MAX(0,D45-E45-M45))</f>
        <v/>
      </c>
      <c r="O45" s="18">
        <f>IF(G45="はい",MIN(88000,MAX(0,F45-12000)),0)</f>
        <v/>
      </c>
      <c r="P45" s="18">
        <f>MAX(0,ROUNDDOWN(K45-H45-L45-I45-0,-3))</f>
        <v/>
      </c>
      <c r="Q45" s="18">
        <f>MAX(0,ROUNDDOWN(K45-H45-L45-I45-N45,-3))</f>
        <v/>
      </c>
      <c r="R45" s="18">
        <f>MAX(0,ROUNDDOWN(K45-H45-L45-I45-O45,-3))</f>
        <v/>
      </c>
      <c r="S45" s="18">
        <f>IF(P45&lt;=0,0,ROUNDDOWN((P45*LOOKUP(P45,{0,1950001,3300001,6950001,9000001,18000001,40000001},{0.05,0.1,0.2,0.23,0.33,0.4,0.45})-LOOKUP(P45,{0,1950001,3300001,6950001,9000001,18000001,40000001},{0,97500,427500,636000,1536000,2796000,4796000}))*1.021,-2))</f>
        <v/>
      </c>
      <c r="T45" s="18">
        <f>IF(Q45&lt;=0,0,ROUNDDOWN((Q45*LOOKUP(Q45,{0,1950001,3300001,6950001,9000001,18000001,40000001},{0.05,0.1,0.2,0.23,0.33,0.4,0.45})-LOOKUP(Q45,{0,1950001,3300001,6950001,9000001,18000001,40000001},{0,97500,427500,636000,1536000,2796000,4796000}))*1.021,-2))</f>
        <v/>
      </c>
      <c r="U45" s="18">
        <f>IF(R45&lt;=0,0,ROUNDDOWN((R45*LOOKUP(R45,{0,1950001,3300001,6950001,9000001,18000001,40000001},{0.05,0.1,0.2,0.23,0.33,0.4,0.45})-LOOKUP(R45,{0,1950001,3300001,6950001,9000001,18000001,40000001},{0,97500,427500,636000,1536000,2796000,4796000}))*1.021,-2))</f>
        <v/>
      </c>
      <c r="V45" s="18">
        <f>MAX(0,ROUNDDOWN(K45-H45-430000-J45-0,-3))</f>
        <v/>
      </c>
      <c r="W45" s="18">
        <f>MAX(0,ROUNDDOWN(K45-H45-430000-J45-N45,-3))</f>
        <v/>
      </c>
      <c r="X45" s="18">
        <f>MAX(0,ROUNDDOWN(K45-H45-430000-J45-O45,-3))</f>
        <v/>
      </c>
      <c r="Y45" s="18">
        <f>IF(K45&lt;=450000,0,MAX(0,ROUNDDOWN(V45*0.06-MIN(50000,V45)*0.03,-2))+MAX(0,ROUNDDOWN(V45*0.04-MIN(50000,V45)*0.02,-2)))</f>
        <v/>
      </c>
      <c r="Z45" s="18">
        <f>IF(K45&lt;=450000,0,MAX(0,ROUNDDOWN(W45*0.06-MIN(50000,W45)*0.03,-2))+MAX(0,ROUNDDOWN(W45*0.04-MIN(50000,W45)*0.02,-2)))</f>
        <v/>
      </c>
      <c r="AA45" s="18">
        <f>IF(K45&lt;=450000,0,MAX(0,ROUNDDOWN(X45*0.06-MIN(50000,X45)*0.03,-2))+MAX(0,ROUNDDOWN(X45*0.04-MIN(50000,X45)*0.02,-2)))</f>
        <v/>
      </c>
      <c r="AB45" s="18">
        <f>AE45+Y45-Z45</f>
        <v/>
      </c>
      <c r="AC45" s="18">
        <f>AF45+Y45-AA45</f>
        <v/>
      </c>
      <c r="AD45" s="20">
        <f>AB45-AC45</f>
        <v/>
      </c>
      <c r="AE45" s="18">
        <f>S45-T45</f>
        <v/>
      </c>
      <c r="AF45" s="18">
        <f>S45-U45</f>
        <v/>
      </c>
      <c r="AG45" s="21">
        <f>IF(P45&lt;=0,0,LOOKUP(P45,{0,1950001,3300001,6950001,9000001,18000001,40000001},{0.05,0.1,0.2,0.23,0.33,0.4,0.45}))</f>
        <v/>
      </c>
    </row>
    <row r="46">
      <c r="A46" t="inlineStr">
        <is>
          <t>早見表 市販薬2万円</t>
        </is>
      </c>
      <c r="B46" s="18">
        <f>'2_早見表'!$A$17</f>
        <v/>
      </c>
      <c r="C46" s="19" t="n">
        <v>2026</v>
      </c>
      <c r="D46" s="18" t="n">
        <v>20000</v>
      </c>
      <c r="E46" s="18" t="n">
        <v>0</v>
      </c>
      <c r="F46" s="18" t="n">
        <v>20000</v>
      </c>
      <c r="G46" t="inlineStr">
        <is>
          <t>はい</t>
        </is>
      </c>
      <c r="H46" s="18">
        <f>ROUND(MIN(B46/12,650000)*12*0.0915+MIN(B46/12,1390000)*12*(0.0504+0)+B46*0.005,0)</f>
        <v/>
      </c>
      <c r="I46" s="18" t="n">
        <v>0</v>
      </c>
      <c r="J46" s="18" t="n">
        <v>0</v>
      </c>
      <c r="K46" s="18">
        <f>ROUND(IF(C46&gt;=2026,IF(B46&lt;741000,0,IF(B46&lt;2191000,B46-740000,IF(B46&lt;2193000,1451000,IF(B46&lt;2196000,1453000,IF(B46&lt;2200000,1456000,IF(B46&lt;3600000,ROUNDDOWN(B46/4,-3)*2.8-80000,IF(B46&lt;6600000,ROUNDDOWN(B46/4,-3)*3.2-440000,IF(B46&lt;8500000,ROUNDDOWN(B46*0.9,0)-1100000,B46-1950000)))))))),IF(B46&lt;651000,0,IF(B46&lt;1900000,B46-650000,IF(B46&lt;3600000,ROUNDDOWN(B46/4,-3)*2.8-80000,IF(B46&lt;6600000,ROUNDDOWN(B46/4,-3)*3.2-440000,IF(B46&lt;8500000,ROUNDDOWN(B46*0.9,0)-1100000,B46-1950000)))))),0)</f>
        <v/>
      </c>
      <c r="L46" s="18">
        <f>IF(K46&gt;23500000,NA(),IF(C46&gt;=2026,IF(K46&lt;=4890000,1040000,IF(K46&lt;=6550000,670000,620000)),IF(K46&lt;=1320000,950000,IF(K46&lt;=3360000,880000,IF(K46&lt;=4890000,680000,IF(K46&lt;=6550000,630000,580000))))))</f>
        <v/>
      </c>
      <c r="M46" s="18">
        <f>MIN(100000,ROUNDDOWN(K46*0.05,0))</f>
        <v/>
      </c>
      <c r="N46" s="18">
        <f>MIN(2000000,MAX(0,D46-E46-M46))</f>
        <v/>
      </c>
      <c r="O46" s="18">
        <f>IF(G46="はい",MIN(88000,MAX(0,F46-12000)),0)</f>
        <v/>
      </c>
      <c r="P46" s="18">
        <f>MAX(0,ROUNDDOWN(K46-H46-L46-I46-0,-3))</f>
        <v/>
      </c>
      <c r="Q46" s="18">
        <f>MAX(0,ROUNDDOWN(K46-H46-L46-I46-N46,-3))</f>
        <v/>
      </c>
      <c r="R46" s="18">
        <f>MAX(0,ROUNDDOWN(K46-H46-L46-I46-O46,-3))</f>
        <v/>
      </c>
      <c r="S46" s="18">
        <f>IF(P46&lt;=0,0,ROUNDDOWN((P46*LOOKUP(P46,{0,1950001,3300001,6950001,9000001,18000001,40000001},{0.05,0.1,0.2,0.23,0.33,0.4,0.45})-LOOKUP(P46,{0,1950001,3300001,6950001,9000001,18000001,40000001},{0,97500,427500,636000,1536000,2796000,4796000}))*1.021,-2))</f>
        <v/>
      </c>
      <c r="T46" s="18">
        <f>IF(Q46&lt;=0,0,ROUNDDOWN((Q46*LOOKUP(Q46,{0,1950001,3300001,6950001,9000001,18000001,40000001},{0.05,0.1,0.2,0.23,0.33,0.4,0.45})-LOOKUP(Q46,{0,1950001,3300001,6950001,9000001,18000001,40000001},{0,97500,427500,636000,1536000,2796000,4796000}))*1.021,-2))</f>
        <v/>
      </c>
      <c r="U46" s="18">
        <f>IF(R46&lt;=0,0,ROUNDDOWN((R46*LOOKUP(R46,{0,1950001,3300001,6950001,9000001,18000001,40000001},{0.05,0.1,0.2,0.23,0.33,0.4,0.45})-LOOKUP(R46,{0,1950001,3300001,6950001,9000001,18000001,40000001},{0,97500,427500,636000,1536000,2796000,4796000}))*1.021,-2))</f>
        <v/>
      </c>
      <c r="V46" s="18">
        <f>MAX(0,ROUNDDOWN(K46-H46-430000-J46-0,-3))</f>
        <v/>
      </c>
      <c r="W46" s="18">
        <f>MAX(0,ROUNDDOWN(K46-H46-430000-J46-N46,-3))</f>
        <v/>
      </c>
      <c r="X46" s="18">
        <f>MAX(0,ROUNDDOWN(K46-H46-430000-J46-O46,-3))</f>
        <v/>
      </c>
      <c r="Y46" s="18">
        <f>IF(K46&lt;=450000,0,MAX(0,ROUNDDOWN(V46*0.06-MIN(50000,V46)*0.03,-2))+MAX(0,ROUNDDOWN(V46*0.04-MIN(50000,V46)*0.02,-2)))</f>
        <v/>
      </c>
      <c r="Z46" s="18">
        <f>IF(K46&lt;=450000,0,MAX(0,ROUNDDOWN(W46*0.06-MIN(50000,W46)*0.03,-2))+MAX(0,ROUNDDOWN(W46*0.04-MIN(50000,W46)*0.02,-2)))</f>
        <v/>
      </c>
      <c r="AA46" s="18">
        <f>IF(K46&lt;=450000,0,MAX(0,ROUNDDOWN(X46*0.06-MIN(50000,X46)*0.03,-2))+MAX(0,ROUNDDOWN(X46*0.04-MIN(50000,X46)*0.02,-2)))</f>
        <v/>
      </c>
      <c r="AB46" s="18">
        <f>AE46+Y46-Z46</f>
        <v/>
      </c>
      <c r="AC46" s="18">
        <f>AF46+Y46-AA46</f>
        <v/>
      </c>
      <c r="AD46" s="20">
        <f>AB46-AC46</f>
        <v/>
      </c>
      <c r="AE46" s="18">
        <f>S46-T46</f>
        <v/>
      </c>
      <c r="AF46" s="18">
        <f>S46-U46</f>
        <v/>
      </c>
      <c r="AG46" s="21">
        <f>IF(P46&lt;=0,0,LOOKUP(P46,{0,1950001,3300001,6950001,9000001,18000001,40000001},{0.05,0.1,0.2,0.23,0.33,0.4,0.45}))</f>
        <v/>
      </c>
    </row>
    <row r="47">
      <c r="A47" t="inlineStr">
        <is>
          <t>早見表 医療費20万円</t>
        </is>
      </c>
      <c r="B47" s="18">
        <f>'2_早見表'!$A$17</f>
        <v/>
      </c>
      <c r="C47" s="19" t="n">
        <v>2026</v>
      </c>
      <c r="D47" s="18" t="n">
        <v>200000</v>
      </c>
      <c r="E47" s="18" t="n">
        <v>0</v>
      </c>
      <c r="F47" s="18" t="n">
        <v>0</v>
      </c>
      <c r="G47" t="inlineStr">
        <is>
          <t>はい</t>
        </is>
      </c>
      <c r="H47" s="18">
        <f>ROUND(MIN(B47/12,650000)*12*0.0915+MIN(B47/12,1390000)*12*(0.0504+0)+B47*0.005,0)</f>
        <v/>
      </c>
      <c r="I47" s="18" t="n">
        <v>0</v>
      </c>
      <c r="J47" s="18" t="n">
        <v>0</v>
      </c>
      <c r="K47" s="18">
        <f>ROUND(IF(C47&gt;=2026,IF(B47&lt;741000,0,IF(B47&lt;2191000,B47-740000,IF(B47&lt;2193000,1451000,IF(B47&lt;2196000,1453000,IF(B47&lt;2200000,1456000,IF(B47&lt;3600000,ROUNDDOWN(B47/4,-3)*2.8-80000,IF(B47&lt;6600000,ROUNDDOWN(B47/4,-3)*3.2-440000,IF(B47&lt;8500000,ROUNDDOWN(B47*0.9,0)-1100000,B47-1950000)))))))),IF(B47&lt;651000,0,IF(B47&lt;1900000,B47-650000,IF(B47&lt;3600000,ROUNDDOWN(B47/4,-3)*2.8-80000,IF(B47&lt;6600000,ROUNDDOWN(B47/4,-3)*3.2-440000,IF(B47&lt;8500000,ROUNDDOWN(B47*0.9,0)-1100000,B47-1950000)))))),0)</f>
        <v/>
      </c>
      <c r="L47" s="18">
        <f>IF(K47&gt;23500000,NA(),IF(C47&gt;=2026,IF(K47&lt;=4890000,1040000,IF(K47&lt;=6550000,670000,620000)),IF(K47&lt;=1320000,950000,IF(K47&lt;=3360000,880000,IF(K47&lt;=4890000,680000,IF(K47&lt;=6550000,630000,580000))))))</f>
        <v/>
      </c>
      <c r="M47" s="18">
        <f>MIN(100000,ROUNDDOWN(K47*0.05,0))</f>
        <v/>
      </c>
      <c r="N47" s="18">
        <f>MIN(2000000,MAX(0,D47-E47-M47))</f>
        <v/>
      </c>
      <c r="O47" s="18">
        <f>IF(G47="はい",MIN(88000,MAX(0,F47-12000)),0)</f>
        <v/>
      </c>
      <c r="P47" s="18">
        <f>MAX(0,ROUNDDOWN(K47-H47-L47-I47-0,-3))</f>
        <v/>
      </c>
      <c r="Q47" s="18">
        <f>MAX(0,ROUNDDOWN(K47-H47-L47-I47-N47,-3))</f>
        <v/>
      </c>
      <c r="R47" s="18">
        <f>MAX(0,ROUNDDOWN(K47-H47-L47-I47-O47,-3))</f>
        <v/>
      </c>
      <c r="S47" s="18">
        <f>IF(P47&lt;=0,0,ROUNDDOWN((P47*LOOKUP(P47,{0,1950001,3300001,6950001,9000001,18000001,40000001},{0.05,0.1,0.2,0.23,0.33,0.4,0.45})-LOOKUP(P47,{0,1950001,3300001,6950001,9000001,18000001,40000001},{0,97500,427500,636000,1536000,2796000,4796000}))*1.021,-2))</f>
        <v/>
      </c>
      <c r="T47" s="18">
        <f>IF(Q47&lt;=0,0,ROUNDDOWN((Q47*LOOKUP(Q47,{0,1950001,3300001,6950001,9000001,18000001,40000001},{0.05,0.1,0.2,0.23,0.33,0.4,0.45})-LOOKUP(Q47,{0,1950001,3300001,6950001,9000001,18000001,40000001},{0,97500,427500,636000,1536000,2796000,4796000}))*1.021,-2))</f>
        <v/>
      </c>
      <c r="U47" s="18">
        <f>IF(R47&lt;=0,0,ROUNDDOWN((R47*LOOKUP(R47,{0,1950001,3300001,6950001,9000001,18000001,40000001},{0.05,0.1,0.2,0.23,0.33,0.4,0.45})-LOOKUP(R47,{0,1950001,3300001,6950001,9000001,18000001,40000001},{0,97500,427500,636000,1536000,2796000,4796000}))*1.021,-2))</f>
        <v/>
      </c>
      <c r="V47" s="18">
        <f>MAX(0,ROUNDDOWN(K47-H47-430000-J47-0,-3))</f>
        <v/>
      </c>
      <c r="W47" s="18">
        <f>MAX(0,ROUNDDOWN(K47-H47-430000-J47-N47,-3))</f>
        <v/>
      </c>
      <c r="X47" s="18">
        <f>MAX(0,ROUNDDOWN(K47-H47-430000-J47-O47,-3))</f>
        <v/>
      </c>
      <c r="Y47" s="18">
        <f>IF(K47&lt;=450000,0,MAX(0,ROUNDDOWN(V47*0.06-MIN(50000,V47)*0.03,-2))+MAX(0,ROUNDDOWN(V47*0.04-MIN(50000,V47)*0.02,-2)))</f>
        <v/>
      </c>
      <c r="Z47" s="18">
        <f>IF(K47&lt;=450000,0,MAX(0,ROUNDDOWN(W47*0.06-MIN(50000,W47)*0.03,-2))+MAX(0,ROUNDDOWN(W47*0.04-MIN(50000,W47)*0.02,-2)))</f>
        <v/>
      </c>
      <c r="AA47" s="18">
        <f>IF(K47&lt;=450000,0,MAX(0,ROUNDDOWN(X47*0.06-MIN(50000,X47)*0.03,-2))+MAX(0,ROUNDDOWN(X47*0.04-MIN(50000,X47)*0.02,-2)))</f>
        <v/>
      </c>
      <c r="AB47" s="18">
        <f>AE47+Y47-Z47</f>
        <v/>
      </c>
      <c r="AC47" s="18">
        <f>AF47+Y47-AA47</f>
        <v/>
      </c>
      <c r="AD47" s="20">
        <f>AB47-AC47</f>
        <v/>
      </c>
      <c r="AE47" s="18">
        <f>S47-T47</f>
        <v/>
      </c>
      <c r="AF47" s="18">
        <f>S47-U47</f>
        <v/>
      </c>
      <c r="AG47" s="21">
        <f>IF(P47&lt;=0,0,LOOKUP(P47,{0,1950001,3300001,6950001,9000001,18000001,40000001},{0.05,0.1,0.2,0.23,0.33,0.4,0.45}))</f>
        <v/>
      </c>
    </row>
    <row r="48">
      <c r="A48" t="inlineStr">
        <is>
          <t>早見表 セルフ上限</t>
        </is>
      </c>
      <c r="B48" s="18">
        <f>'2_早見表'!$A$18</f>
        <v/>
      </c>
      <c r="C48" s="19" t="n">
        <v>2026</v>
      </c>
      <c r="D48" s="18" t="n">
        <v>100000</v>
      </c>
      <c r="E48" s="18" t="n">
        <v>0</v>
      </c>
      <c r="F48" s="18" t="n">
        <v>100000</v>
      </c>
      <c r="G48" t="inlineStr">
        <is>
          <t>はい</t>
        </is>
      </c>
      <c r="H48" s="18">
        <f>ROUND(MIN(B48/12,650000)*12*0.0915+MIN(B48/12,1390000)*12*(0.0504+0)+B48*0.005,0)</f>
        <v/>
      </c>
      <c r="I48" s="18" t="n">
        <v>0</v>
      </c>
      <c r="J48" s="18" t="n">
        <v>0</v>
      </c>
      <c r="K48" s="18">
        <f>ROUND(IF(C48&gt;=2026,IF(B48&lt;741000,0,IF(B48&lt;2191000,B48-740000,IF(B48&lt;2193000,1451000,IF(B48&lt;2196000,1453000,IF(B48&lt;2200000,1456000,IF(B48&lt;3600000,ROUNDDOWN(B48/4,-3)*2.8-80000,IF(B48&lt;6600000,ROUNDDOWN(B48/4,-3)*3.2-440000,IF(B48&lt;8500000,ROUNDDOWN(B48*0.9,0)-1100000,B48-1950000)))))))),IF(B48&lt;651000,0,IF(B48&lt;1900000,B48-650000,IF(B48&lt;3600000,ROUNDDOWN(B48/4,-3)*2.8-80000,IF(B48&lt;6600000,ROUNDDOWN(B48/4,-3)*3.2-440000,IF(B48&lt;8500000,ROUNDDOWN(B48*0.9,0)-1100000,B48-1950000)))))),0)</f>
        <v/>
      </c>
      <c r="L48" s="18">
        <f>IF(K48&gt;23500000,NA(),IF(C48&gt;=2026,IF(K48&lt;=4890000,1040000,IF(K48&lt;=6550000,670000,620000)),IF(K48&lt;=1320000,950000,IF(K48&lt;=3360000,880000,IF(K48&lt;=4890000,680000,IF(K48&lt;=6550000,630000,580000))))))</f>
        <v/>
      </c>
      <c r="M48" s="18">
        <f>MIN(100000,ROUNDDOWN(K48*0.05,0))</f>
        <v/>
      </c>
      <c r="N48" s="18">
        <f>MIN(2000000,MAX(0,D48-E48-M48))</f>
        <v/>
      </c>
      <c r="O48" s="18">
        <f>IF(G48="はい",MIN(88000,MAX(0,F48-12000)),0)</f>
        <v/>
      </c>
      <c r="P48" s="18">
        <f>MAX(0,ROUNDDOWN(K48-H48-L48-I48-0,-3))</f>
        <v/>
      </c>
      <c r="Q48" s="18">
        <f>MAX(0,ROUNDDOWN(K48-H48-L48-I48-N48,-3))</f>
        <v/>
      </c>
      <c r="R48" s="18">
        <f>MAX(0,ROUNDDOWN(K48-H48-L48-I48-O48,-3))</f>
        <v/>
      </c>
      <c r="S48" s="18">
        <f>IF(P48&lt;=0,0,ROUNDDOWN((P48*LOOKUP(P48,{0,1950001,3300001,6950001,9000001,18000001,40000001},{0.05,0.1,0.2,0.23,0.33,0.4,0.45})-LOOKUP(P48,{0,1950001,3300001,6950001,9000001,18000001,40000001},{0,97500,427500,636000,1536000,2796000,4796000}))*1.021,-2))</f>
        <v/>
      </c>
      <c r="T48" s="18">
        <f>IF(Q48&lt;=0,0,ROUNDDOWN((Q48*LOOKUP(Q48,{0,1950001,3300001,6950001,9000001,18000001,40000001},{0.05,0.1,0.2,0.23,0.33,0.4,0.45})-LOOKUP(Q48,{0,1950001,3300001,6950001,9000001,18000001,40000001},{0,97500,427500,636000,1536000,2796000,4796000}))*1.021,-2))</f>
        <v/>
      </c>
      <c r="U48" s="18">
        <f>IF(R48&lt;=0,0,ROUNDDOWN((R48*LOOKUP(R48,{0,1950001,3300001,6950001,9000001,18000001,40000001},{0.05,0.1,0.2,0.23,0.33,0.4,0.45})-LOOKUP(R48,{0,1950001,3300001,6950001,9000001,18000001,40000001},{0,97500,427500,636000,1536000,2796000,4796000}))*1.021,-2))</f>
        <v/>
      </c>
      <c r="V48" s="18">
        <f>MAX(0,ROUNDDOWN(K48-H48-430000-J48-0,-3))</f>
        <v/>
      </c>
      <c r="W48" s="18">
        <f>MAX(0,ROUNDDOWN(K48-H48-430000-J48-N48,-3))</f>
        <v/>
      </c>
      <c r="X48" s="18">
        <f>MAX(0,ROUNDDOWN(K48-H48-430000-J48-O48,-3))</f>
        <v/>
      </c>
      <c r="Y48" s="18">
        <f>IF(K48&lt;=450000,0,MAX(0,ROUNDDOWN(V48*0.06-MIN(50000,V48)*0.03,-2))+MAX(0,ROUNDDOWN(V48*0.04-MIN(50000,V48)*0.02,-2)))</f>
        <v/>
      </c>
      <c r="Z48" s="18">
        <f>IF(K48&lt;=450000,0,MAX(0,ROUNDDOWN(W48*0.06-MIN(50000,W48)*0.03,-2))+MAX(0,ROUNDDOWN(W48*0.04-MIN(50000,W48)*0.02,-2)))</f>
        <v/>
      </c>
      <c r="AA48" s="18">
        <f>IF(K48&lt;=450000,0,MAX(0,ROUNDDOWN(X48*0.06-MIN(50000,X48)*0.03,-2))+MAX(0,ROUNDDOWN(X48*0.04-MIN(50000,X48)*0.02,-2)))</f>
        <v/>
      </c>
      <c r="AB48" s="18">
        <f>AE48+Y48-Z48</f>
        <v/>
      </c>
      <c r="AC48" s="18">
        <f>AF48+Y48-AA48</f>
        <v/>
      </c>
      <c r="AD48" s="20">
        <f>AB48-AC48</f>
        <v/>
      </c>
      <c r="AE48" s="18">
        <f>S48-T48</f>
        <v/>
      </c>
      <c r="AF48" s="18">
        <f>S48-U48</f>
        <v/>
      </c>
      <c r="AG48" s="21">
        <f>IF(P48&lt;=0,0,LOOKUP(P48,{0,1950001,3300001,6950001,9000001,18000001,40000001},{0.05,0.1,0.2,0.23,0.33,0.4,0.45}))</f>
        <v/>
      </c>
    </row>
    <row r="49">
      <c r="A49" t="inlineStr">
        <is>
          <t>早見表 市販薬2万円</t>
        </is>
      </c>
      <c r="B49" s="18">
        <f>'2_早見表'!$A$18</f>
        <v/>
      </c>
      <c r="C49" s="19" t="n">
        <v>2026</v>
      </c>
      <c r="D49" s="18" t="n">
        <v>20000</v>
      </c>
      <c r="E49" s="18" t="n">
        <v>0</v>
      </c>
      <c r="F49" s="18" t="n">
        <v>20000</v>
      </c>
      <c r="G49" t="inlineStr">
        <is>
          <t>はい</t>
        </is>
      </c>
      <c r="H49" s="18">
        <f>ROUND(MIN(B49/12,650000)*12*0.0915+MIN(B49/12,1390000)*12*(0.0504+0)+B49*0.005,0)</f>
        <v/>
      </c>
      <c r="I49" s="18" t="n">
        <v>0</v>
      </c>
      <c r="J49" s="18" t="n">
        <v>0</v>
      </c>
      <c r="K49" s="18">
        <f>ROUND(IF(C49&gt;=2026,IF(B49&lt;741000,0,IF(B49&lt;2191000,B49-740000,IF(B49&lt;2193000,1451000,IF(B49&lt;2196000,1453000,IF(B49&lt;2200000,1456000,IF(B49&lt;3600000,ROUNDDOWN(B49/4,-3)*2.8-80000,IF(B49&lt;6600000,ROUNDDOWN(B49/4,-3)*3.2-440000,IF(B49&lt;8500000,ROUNDDOWN(B49*0.9,0)-1100000,B49-1950000)))))))),IF(B49&lt;651000,0,IF(B49&lt;1900000,B49-650000,IF(B49&lt;3600000,ROUNDDOWN(B49/4,-3)*2.8-80000,IF(B49&lt;6600000,ROUNDDOWN(B49/4,-3)*3.2-440000,IF(B49&lt;8500000,ROUNDDOWN(B49*0.9,0)-1100000,B49-1950000)))))),0)</f>
        <v/>
      </c>
      <c r="L49" s="18">
        <f>IF(K49&gt;23500000,NA(),IF(C49&gt;=2026,IF(K49&lt;=4890000,1040000,IF(K49&lt;=6550000,670000,620000)),IF(K49&lt;=1320000,950000,IF(K49&lt;=3360000,880000,IF(K49&lt;=4890000,680000,IF(K49&lt;=6550000,630000,580000))))))</f>
        <v/>
      </c>
      <c r="M49" s="18">
        <f>MIN(100000,ROUNDDOWN(K49*0.05,0))</f>
        <v/>
      </c>
      <c r="N49" s="18">
        <f>MIN(2000000,MAX(0,D49-E49-M49))</f>
        <v/>
      </c>
      <c r="O49" s="18">
        <f>IF(G49="はい",MIN(88000,MAX(0,F49-12000)),0)</f>
        <v/>
      </c>
      <c r="P49" s="18">
        <f>MAX(0,ROUNDDOWN(K49-H49-L49-I49-0,-3))</f>
        <v/>
      </c>
      <c r="Q49" s="18">
        <f>MAX(0,ROUNDDOWN(K49-H49-L49-I49-N49,-3))</f>
        <v/>
      </c>
      <c r="R49" s="18">
        <f>MAX(0,ROUNDDOWN(K49-H49-L49-I49-O49,-3))</f>
        <v/>
      </c>
      <c r="S49" s="18">
        <f>IF(P49&lt;=0,0,ROUNDDOWN((P49*LOOKUP(P49,{0,1950001,3300001,6950001,9000001,18000001,40000001},{0.05,0.1,0.2,0.23,0.33,0.4,0.45})-LOOKUP(P49,{0,1950001,3300001,6950001,9000001,18000001,40000001},{0,97500,427500,636000,1536000,2796000,4796000}))*1.021,-2))</f>
        <v/>
      </c>
      <c r="T49" s="18">
        <f>IF(Q49&lt;=0,0,ROUNDDOWN((Q49*LOOKUP(Q49,{0,1950001,3300001,6950001,9000001,18000001,40000001},{0.05,0.1,0.2,0.23,0.33,0.4,0.45})-LOOKUP(Q49,{0,1950001,3300001,6950001,9000001,18000001,40000001},{0,97500,427500,636000,1536000,2796000,4796000}))*1.021,-2))</f>
        <v/>
      </c>
      <c r="U49" s="18">
        <f>IF(R49&lt;=0,0,ROUNDDOWN((R49*LOOKUP(R49,{0,1950001,3300001,6950001,9000001,18000001,40000001},{0.05,0.1,0.2,0.23,0.33,0.4,0.45})-LOOKUP(R49,{0,1950001,3300001,6950001,9000001,18000001,40000001},{0,97500,427500,636000,1536000,2796000,4796000}))*1.021,-2))</f>
        <v/>
      </c>
      <c r="V49" s="18">
        <f>MAX(0,ROUNDDOWN(K49-H49-430000-J49-0,-3))</f>
        <v/>
      </c>
      <c r="W49" s="18">
        <f>MAX(0,ROUNDDOWN(K49-H49-430000-J49-N49,-3))</f>
        <v/>
      </c>
      <c r="X49" s="18">
        <f>MAX(0,ROUNDDOWN(K49-H49-430000-J49-O49,-3))</f>
        <v/>
      </c>
      <c r="Y49" s="18">
        <f>IF(K49&lt;=450000,0,MAX(0,ROUNDDOWN(V49*0.06-MIN(50000,V49)*0.03,-2))+MAX(0,ROUNDDOWN(V49*0.04-MIN(50000,V49)*0.02,-2)))</f>
        <v/>
      </c>
      <c r="Z49" s="18">
        <f>IF(K49&lt;=450000,0,MAX(0,ROUNDDOWN(W49*0.06-MIN(50000,W49)*0.03,-2))+MAX(0,ROUNDDOWN(W49*0.04-MIN(50000,W49)*0.02,-2)))</f>
        <v/>
      </c>
      <c r="AA49" s="18">
        <f>IF(K49&lt;=450000,0,MAX(0,ROUNDDOWN(X49*0.06-MIN(50000,X49)*0.03,-2))+MAX(0,ROUNDDOWN(X49*0.04-MIN(50000,X49)*0.02,-2)))</f>
        <v/>
      </c>
      <c r="AB49" s="18">
        <f>AE49+Y49-Z49</f>
        <v/>
      </c>
      <c r="AC49" s="18">
        <f>AF49+Y49-AA49</f>
        <v/>
      </c>
      <c r="AD49" s="20">
        <f>AB49-AC49</f>
        <v/>
      </c>
      <c r="AE49" s="18">
        <f>S49-T49</f>
        <v/>
      </c>
      <c r="AF49" s="18">
        <f>S49-U49</f>
        <v/>
      </c>
      <c r="AG49" s="21">
        <f>IF(P49&lt;=0,0,LOOKUP(P49,{0,1950001,3300001,6950001,9000001,18000001,40000001},{0.05,0.1,0.2,0.23,0.33,0.4,0.45}))</f>
        <v/>
      </c>
    </row>
    <row r="50">
      <c r="A50" t="inlineStr">
        <is>
          <t>早見表 医療費20万円</t>
        </is>
      </c>
      <c r="B50" s="18">
        <f>'2_早見表'!$A$18</f>
        <v/>
      </c>
      <c r="C50" s="19" t="n">
        <v>2026</v>
      </c>
      <c r="D50" s="18" t="n">
        <v>200000</v>
      </c>
      <c r="E50" s="18" t="n">
        <v>0</v>
      </c>
      <c r="F50" s="18" t="n">
        <v>0</v>
      </c>
      <c r="G50" t="inlineStr">
        <is>
          <t>はい</t>
        </is>
      </c>
      <c r="H50" s="18">
        <f>ROUND(MIN(B50/12,650000)*12*0.0915+MIN(B50/12,1390000)*12*(0.0504+0)+B50*0.005,0)</f>
        <v/>
      </c>
      <c r="I50" s="18" t="n">
        <v>0</v>
      </c>
      <c r="J50" s="18" t="n">
        <v>0</v>
      </c>
      <c r="K50" s="18">
        <f>ROUND(IF(C50&gt;=2026,IF(B50&lt;741000,0,IF(B50&lt;2191000,B50-740000,IF(B50&lt;2193000,1451000,IF(B50&lt;2196000,1453000,IF(B50&lt;2200000,1456000,IF(B50&lt;3600000,ROUNDDOWN(B50/4,-3)*2.8-80000,IF(B50&lt;6600000,ROUNDDOWN(B50/4,-3)*3.2-440000,IF(B50&lt;8500000,ROUNDDOWN(B50*0.9,0)-1100000,B50-1950000)))))))),IF(B50&lt;651000,0,IF(B50&lt;1900000,B50-650000,IF(B50&lt;3600000,ROUNDDOWN(B50/4,-3)*2.8-80000,IF(B50&lt;6600000,ROUNDDOWN(B50/4,-3)*3.2-440000,IF(B50&lt;8500000,ROUNDDOWN(B50*0.9,0)-1100000,B50-1950000)))))),0)</f>
        <v/>
      </c>
      <c r="L50" s="18">
        <f>IF(K50&gt;23500000,NA(),IF(C50&gt;=2026,IF(K50&lt;=4890000,1040000,IF(K50&lt;=6550000,670000,620000)),IF(K50&lt;=1320000,950000,IF(K50&lt;=3360000,880000,IF(K50&lt;=4890000,680000,IF(K50&lt;=6550000,630000,580000))))))</f>
        <v/>
      </c>
      <c r="M50" s="18">
        <f>MIN(100000,ROUNDDOWN(K50*0.05,0))</f>
        <v/>
      </c>
      <c r="N50" s="18">
        <f>MIN(2000000,MAX(0,D50-E50-M50))</f>
        <v/>
      </c>
      <c r="O50" s="18">
        <f>IF(G50="はい",MIN(88000,MAX(0,F50-12000)),0)</f>
        <v/>
      </c>
      <c r="P50" s="18">
        <f>MAX(0,ROUNDDOWN(K50-H50-L50-I50-0,-3))</f>
        <v/>
      </c>
      <c r="Q50" s="18">
        <f>MAX(0,ROUNDDOWN(K50-H50-L50-I50-N50,-3))</f>
        <v/>
      </c>
      <c r="R50" s="18">
        <f>MAX(0,ROUNDDOWN(K50-H50-L50-I50-O50,-3))</f>
        <v/>
      </c>
      <c r="S50" s="18">
        <f>IF(P50&lt;=0,0,ROUNDDOWN((P50*LOOKUP(P50,{0,1950001,3300001,6950001,9000001,18000001,40000001},{0.05,0.1,0.2,0.23,0.33,0.4,0.45})-LOOKUP(P50,{0,1950001,3300001,6950001,9000001,18000001,40000001},{0,97500,427500,636000,1536000,2796000,4796000}))*1.021,-2))</f>
        <v/>
      </c>
      <c r="T50" s="18">
        <f>IF(Q50&lt;=0,0,ROUNDDOWN((Q50*LOOKUP(Q50,{0,1950001,3300001,6950001,9000001,18000001,40000001},{0.05,0.1,0.2,0.23,0.33,0.4,0.45})-LOOKUP(Q50,{0,1950001,3300001,6950001,9000001,18000001,40000001},{0,97500,427500,636000,1536000,2796000,4796000}))*1.021,-2))</f>
        <v/>
      </c>
      <c r="U50" s="18">
        <f>IF(R50&lt;=0,0,ROUNDDOWN((R50*LOOKUP(R50,{0,1950001,3300001,6950001,9000001,18000001,40000001},{0.05,0.1,0.2,0.23,0.33,0.4,0.45})-LOOKUP(R50,{0,1950001,3300001,6950001,9000001,18000001,40000001},{0,97500,427500,636000,1536000,2796000,4796000}))*1.021,-2))</f>
        <v/>
      </c>
      <c r="V50" s="18">
        <f>MAX(0,ROUNDDOWN(K50-H50-430000-J50-0,-3))</f>
        <v/>
      </c>
      <c r="W50" s="18">
        <f>MAX(0,ROUNDDOWN(K50-H50-430000-J50-N50,-3))</f>
        <v/>
      </c>
      <c r="X50" s="18">
        <f>MAX(0,ROUNDDOWN(K50-H50-430000-J50-O50,-3))</f>
        <v/>
      </c>
      <c r="Y50" s="18">
        <f>IF(K50&lt;=450000,0,MAX(0,ROUNDDOWN(V50*0.06-MIN(50000,V50)*0.03,-2))+MAX(0,ROUNDDOWN(V50*0.04-MIN(50000,V50)*0.02,-2)))</f>
        <v/>
      </c>
      <c r="Z50" s="18">
        <f>IF(K50&lt;=450000,0,MAX(0,ROUNDDOWN(W50*0.06-MIN(50000,W50)*0.03,-2))+MAX(0,ROUNDDOWN(W50*0.04-MIN(50000,W50)*0.02,-2)))</f>
        <v/>
      </c>
      <c r="AA50" s="18">
        <f>IF(K50&lt;=450000,0,MAX(0,ROUNDDOWN(X50*0.06-MIN(50000,X50)*0.03,-2))+MAX(0,ROUNDDOWN(X50*0.04-MIN(50000,X50)*0.02,-2)))</f>
        <v/>
      </c>
      <c r="AB50" s="18">
        <f>AE50+Y50-Z50</f>
        <v/>
      </c>
      <c r="AC50" s="18">
        <f>AF50+Y50-AA50</f>
        <v/>
      </c>
      <c r="AD50" s="20">
        <f>AB50-AC50</f>
        <v/>
      </c>
      <c r="AE50" s="18">
        <f>S50-T50</f>
        <v/>
      </c>
      <c r="AF50" s="18">
        <f>S50-U50</f>
        <v/>
      </c>
      <c r="AG50" s="21">
        <f>IF(P50&lt;=0,0,LOOKUP(P50,{0,1950001,3300001,6950001,9000001,18000001,40000001},{0.05,0.1,0.2,0.23,0.33,0.4,0.45}))</f>
        <v/>
      </c>
    </row>
    <row r="51">
      <c r="A51" t="inlineStr">
        <is>
          <t>早見表 セルフ上限</t>
        </is>
      </c>
      <c r="B51" s="18">
        <f>'2_早見表'!$A$19</f>
        <v/>
      </c>
      <c r="C51" s="19" t="n">
        <v>2026</v>
      </c>
      <c r="D51" s="18" t="n">
        <v>100000</v>
      </c>
      <c r="E51" s="18" t="n">
        <v>0</v>
      </c>
      <c r="F51" s="18" t="n">
        <v>100000</v>
      </c>
      <c r="G51" t="inlineStr">
        <is>
          <t>はい</t>
        </is>
      </c>
      <c r="H51" s="18">
        <f>ROUND(MIN(B51/12,650000)*12*0.0915+MIN(B51/12,1390000)*12*(0.0504+0)+B51*0.005,0)</f>
        <v/>
      </c>
      <c r="I51" s="18" t="n">
        <v>0</v>
      </c>
      <c r="J51" s="18" t="n">
        <v>0</v>
      </c>
      <c r="K51" s="18">
        <f>ROUND(IF(C51&gt;=2026,IF(B51&lt;741000,0,IF(B51&lt;2191000,B51-740000,IF(B51&lt;2193000,1451000,IF(B51&lt;2196000,1453000,IF(B51&lt;2200000,1456000,IF(B51&lt;3600000,ROUNDDOWN(B51/4,-3)*2.8-80000,IF(B51&lt;6600000,ROUNDDOWN(B51/4,-3)*3.2-440000,IF(B51&lt;8500000,ROUNDDOWN(B51*0.9,0)-1100000,B51-1950000)))))))),IF(B51&lt;651000,0,IF(B51&lt;1900000,B51-650000,IF(B51&lt;3600000,ROUNDDOWN(B51/4,-3)*2.8-80000,IF(B51&lt;6600000,ROUNDDOWN(B51/4,-3)*3.2-440000,IF(B51&lt;8500000,ROUNDDOWN(B51*0.9,0)-1100000,B51-1950000)))))),0)</f>
        <v/>
      </c>
      <c r="L51" s="18">
        <f>IF(K51&gt;23500000,NA(),IF(C51&gt;=2026,IF(K51&lt;=4890000,1040000,IF(K51&lt;=6550000,670000,620000)),IF(K51&lt;=1320000,950000,IF(K51&lt;=3360000,880000,IF(K51&lt;=4890000,680000,IF(K51&lt;=6550000,630000,580000))))))</f>
        <v/>
      </c>
      <c r="M51" s="18">
        <f>MIN(100000,ROUNDDOWN(K51*0.05,0))</f>
        <v/>
      </c>
      <c r="N51" s="18">
        <f>MIN(2000000,MAX(0,D51-E51-M51))</f>
        <v/>
      </c>
      <c r="O51" s="18">
        <f>IF(G51="はい",MIN(88000,MAX(0,F51-12000)),0)</f>
        <v/>
      </c>
      <c r="P51" s="18">
        <f>MAX(0,ROUNDDOWN(K51-H51-L51-I51-0,-3))</f>
        <v/>
      </c>
      <c r="Q51" s="18">
        <f>MAX(0,ROUNDDOWN(K51-H51-L51-I51-N51,-3))</f>
        <v/>
      </c>
      <c r="R51" s="18">
        <f>MAX(0,ROUNDDOWN(K51-H51-L51-I51-O51,-3))</f>
        <v/>
      </c>
      <c r="S51" s="18">
        <f>IF(P51&lt;=0,0,ROUNDDOWN((P51*LOOKUP(P51,{0,1950001,3300001,6950001,9000001,18000001,40000001},{0.05,0.1,0.2,0.23,0.33,0.4,0.45})-LOOKUP(P51,{0,1950001,3300001,6950001,9000001,18000001,40000001},{0,97500,427500,636000,1536000,2796000,4796000}))*1.021,-2))</f>
        <v/>
      </c>
      <c r="T51" s="18">
        <f>IF(Q51&lt;=0,0,ROUNDDOWN((Q51*LOOKUP(Q51,{0,1950001,3300001,6950001,9000001,18000001,40000001},{0.05,0.1,0.2,0.23,0.33,0.4,0.45})-LOOKUP(Q51,{0,1950001,3300001,6950001,9000001,18000001,40000001},{0,97500,427500,636000,1536000,2796000,4796000}))*1.021,-2))</f>
        <v/>
      </c>
      <c r="U51" s="18">
        <f>IF(R51&lt;=0,0,ROUNDDOWN((R51*LOOKUP(R51,{0,1950001,3300001,6950001,9000001,18000001,40000001},{0.05,0.1,0.2,0.23,0.33,0.4,0.45})-LOOKUP(R51,{0,1950001,3300001,6950001,9000001,18000001,40000001},{0,97500,427500,636000,1536000,2796000,4796000}))*1.021,-2))</f>
        <v/>
      </c>
      <c r="V51" s="18">
        <f>MAX(0,ROUNDDOWN(K51-H51-430000-J51-0,-3))</f>
        <v/>
      </c>
      <c r="W51" s="18">
        <f>MAX(0,ROUNDDOWN(K51-H51-430000-J51-N51,-3))</f>
        <v/>
      </c>
      <c r="X51" s="18">
        <f>MAX(0,ROUNDDOWN(K51-H51-430000-J51-O51,-3))</f>
        <v/>
      </c>
      <c r="Y51" s="18">
        <f>IF(K51&lt;=450000,0,MAX(0,ROUNDDOWN(V51*0.06-MIN(50000,V51)*0.03,-2))+MAX(0,ROUNDDOWN(V51*0.04-MIN(50000,V51)*0.02,-2)))</f>
        <v/>
      </c>
      <c r="Z51" s="18">
        <f>IF(K51&lt;=450000,0,MAX(0,ROUNDDOWN(W51*0.06-MIN(50000,W51)*0.03,-2))+MAX(0,ROUNDDOWN(W51*0.04-MIN(50000,W51)*0.02,-2)))</f>
        <v/>
      </c>
      <c r="AA51" s="18">
        <f>IF(K51&lt;=450000,0,MAX(0,ROUNDDOWN(X51*0.06-MIN(50000,X51)*0.03,-2))+MAX(0,ROUNDDOWN(X51*0.04-MIN(50000,X51)*0.02,-2)))</f>
        <v/>
      </c>
      <c r="AB51" s="18">
        <f>AE51+Y51-Z51</f>
        <v/>
      </c>
      <c r="AC51" s="18">
        <f>AF51+Y51-AA51</f>
        <v/>
      </c>
      <c r="AD51" s="20">
        <f>AB51-AC51</f>
        <v/>
      </c>
      <c r="AE51" s="18">
        <f>S51-T51</f>
        <v/>
      </c>
      <c r="AF51" s="18">
        <f>S51-U51</f>
        <v/>
      </c>
      <c r="AG51" s="21">
        <f>IF(P51&lt;=0,0,LOOKUP(P51,{0,1950001,3300001,6950001,9000001,18000001,40000001},{0.05,0.1,0.2,0.23,0.33,0.4,0.45}))</f>
        <v/>
      </c>
    </row>
    <row r="52">
      <c r="A52" t="inlineStr">
        <is>
          <t>早見表 市販薬2万円</t>
        </is>
      </c>
      <c r="B52" s="18">
        <f>'2_早見表'!$A$19</f>
        <v/>
      </c>
      <c r="C52" s="19" t="n">
        <v>2026</v>
      </c>
      <c r="D52" s="18" t="n">
        <v>20000</v>
      </c>
      <c r="E52" s="18" t="n">
        <v>0</v>
      </c>
      <c r="F52" s="18" t="n">
        <v>20000</v>
      </c>
      <c r="G52" t="inlineStr">
        <is>
          <t>はい</t>
        </is>
      </c>
      <c r="H52" s="18">
        <f>ROUND(MIN(B52/12,650000)*12*0.0915+MIN(B52/12,1390000)*12*(0.0504+0)+B52*0.005,0)</f>
        <v/>
      </c>
      <c r="I52" s="18" t="n">
        <v>0</v>
      </c>
      <c r="J52" s="18" t="n">
        <v>0</v>
      </c>
      <c r="K52" s="18">
        <f>ROUND(IF(C52&gt;=2026,IF(B52&lt;741000,0,IF(B52&lt;2191000,B52-740000,IF(B52&lt;2193000,1451000,IF(B52&lt;2196000,1453000,IF(B52&lt;2200000,1456000,IF(B52&lt;3600000,ROUNDDOWN(B52/4,-3)*2.8-80000,IF(B52&lt;6600000,ROUNDDOWN(B52/4,-3)*3.2-440000,IF(B52&lt;8500000,ROUNDDOWN(B52*0.9,0)-1100000,B52-1950000)))))))),IF(B52&lt;651000,0,IF(B52&lt;1900000,B52-650000,IF(B52&lt;3600000,ROUNDDOWN(B52/4,-3)*2.8-80000,IF(B52&lt;6600000,ROUNDDOWN(B52/4,-3)*3.2-440000,IF(B52&lt;8500000,ROUNDDOWN(B52*0.9,0)-1100000,B52-1950000)))))),0)</f>
        <v/>
      </c>
      <c r="L52" s="18">
        <f>IF(K52&gt;23500000,NA(),IF(C52&gt;=2026,IF(K52&lt;=4890000,1040000,IF(K52&lt;=6550000,670000,620000)),IF(K52&lt;=1320000,950000,IF(K52&lt;=3360000,880000,IF(K52&lt;=4890000,680000,IF(K52&lt;=6550000,630000,580000))))))</f>
        <v/>
      </c>
      <c r="M52" s="18">
        <f>MIN(100000,ROUNDDOWN(K52*0.05,0))</f>
        <v/>
      </c>
      <c r="N52" s="18">
        <f>MIN(2000000,MAX(0,D52-E52-M52))</f>
        <v/>
      </c>
      <c r="O52" s="18">
        <f>IF(G52="はい",MIN(88000,MAX(0,F52-12000)),0)</f>
        <v/>
      </c>
      <c r="P52" s="18">
        <f>MAX(0,ROUNDDOWN(K52-H52-L52-I52-0,-3))</f>
        <v/>
      </c>
      <c r="Q52" s="18">
        <f>MAX(0,ROUNDDOWN(K52-H52-L52-I52-N52,-3))</f>
        <v/>
      </c>
      <c r="R52" s="18">
        <f>MAX(0,ROUNDDOWN(K52-H52-L52-I52-O52,-3))</f>
        <v/>
      </c>
      <c r="S52" s="18">
        <f>IF(P52&lt;=0,0,ROUNDDOWN((P52*LOOKUP(P52,{0,1950001,3300001,6950001,9000001,18000001,40000001},{0.05,0.1,0.2,0.23,0.33,0.4,0.45})-LOOKUP(P52,{0,1950001,3300001,6950001,9000001,18000001,40000001},{0,97500,427500,636000,1536000,2796000,4796000}))*1.021,-2))</f>
        <v/>
      </c>
      <c r="T52" s="18">
        <f>IF(Q52&lt;=0,0,ROUNDDOWN((Q52*LOOKUP(Q52,{0,1950001,3300001,6950001,9000001,18000001,40000001},{0.05,0.1,0.2,0.23,0.33,0.4,0.45})-LOOKUP(Q52,{0,1950001,3300001,6950001,9000001,18000001,40000001},{0,97500,427500,636000,1536000,2796000,4796000}))*1.021,-2))</f>
        <v/>
      </c>
      <c r="U52" s="18">
        <f>IF(R52&lt;=0,0,ROUNDDOWN((R52*LOOKUP(R52,{0,1950001,3300001,6950001,9000001,18000001,40000001},{0.05,0.1,0.2,0.23,0.33,0.4,0.45})-LOOKUP(R52,{0,1950001,3300001,6950001,9000001,18000001,40000001},{0,97500,427500,636000,1536000,2796000,4796000}))*1.021,-2))</f>
        <v/>
      </c>
      <c r="V52" s="18">
        <f>MAX(0,ROUNDDOWN(K52-H52-430000-J52-0,-3))</f>
        <v/>
      </c>
      <c r="W52" s="18">
        <f>MAX(0,ROUNDDOWN(K52-H52-430000-J52-N52,-3))</f>
        <v/>
      </c>
      <c r="X52" s="18">
        <f>MAX(0,ROUNDDOWN(K52-H52-430000-J52-O52,-3))</f>
        <v/>
      </c>
      <c r="Y52" s="18">
        <f>IF(K52&lt;=450000,0,MAX(0,ROUNDDOWN(V52*0.06-MIN(50000,V52)*0.03,-2))+MAX(0,ROUNDDOWN(V52*0.04-MIN(50000,V52)*0.02,-2)))</f>
        <v/>
      </c>
      <c r="Z52" s="18">
        <f>IF(K52&lt;=450000,0,MAX(0,ROUNDDOWN(W52*0.06-MIN(50000,W52)*0.03,-2))+MAX(0,ROUNDDOWN(W52*0.04-MIN(50000,W52)*0.02,-2)))</f>
        <v/>
      </c>
      <c r="AA52" s="18">
        <f>IF(K52&lt;=450000,0,MAX(0,ROUNDDOWN(X52*0.06-MIN(50000,X52)*0.03,-2))+MAX(0,ROUNDDOWN(X52*0.04-MIN(50000,X52)*0.02,-2)))</f>
        <v/>
      </c>
      <c r="AB52" s="18">
        <f>AE52+Y52-Z52</f>
        <v/>
      </c>
      <c r="AC52" s="18">
        <f>AF52+Y52-AA52</f>
        <v/>
      </c>
      <c r="AD52" s="20">
        <f>AB52-AC52</f>
        <v/>
      </c>
      <c r="AE52" s="18">
        <f>S52-T52</f>
        <v/>
      </c>
      <c r="AF52" s="18">
        <f>S52-U52</f>
        <v/>
      </c>
      <c r="AG52" s="21">
        <f>IF(P52&lt;=0,0,LOOKUP(P52,{0,1950001,3300001,6950001,9000001,18000001,40000001},{0.05,0.1,0.2,0.23,0.33,0.4,0.45}))</f>
        <v/>
      </c>
    </row>
    <row r="53">
      <c r="A53" t="inlineStr">
        <is>
          <t>早見表 医療費20万円</t>
        </is>
      </c>
      <c r="B53" s="18">
        <f>'2_早見表'!$A$19</f>
        <v/>
      </c>
      <c r="C53" s="19" t="n">
        <v>2026</v>
      </c>
      <c r="D53" s="18" t="n">
        <v>200000</v>
      </c>
      <c r="E53" s="18" t="n">
        <v>0</v>
      </c>
      <c r="F53" s="18" t="n">
        <v>0</v>
      </c>
      <c r="G53" t="inlineStr">
        <is>
          <t>はい</t>
        </is>
      </c>
      <c r="H53" s="18">
        <f>ROUND(MIN(B53/12,650000)*12*0.0915+MIN(B53/12,1390000)*12*(0.0504+0)+B53*0.005,0)</f>
        <v/>
      </c>
      <c r="I53" s="18" t="n">
        <v>0</v>
      </c>
      <c r="J53" s="18" t="n">
        <v>0</v>
      </c>
      <c r="K53" s="18">
        <f>ROUND(IF(C53&gt;=2026,IF(B53&lt;741000,0,IF(B53&lt;2191000,B53-740000,IF(B53&lt;2193000,1451000,IF(B53&lt;2196000,1453000,IF(B53&lt;2200000,1456000,IF(B53&lt;3600000,ROUNDDOWN(B53/4,-3)*2.8-80000,IF(B53&lt;6600000,ROUNDDOWN(B53/4,-3)*3.2-440000,IF(B53&lt;8500000,ROUNDDOWN(B53*0.9,0)-1100000,B53-1950000)))))))),IF(B53&lt;651000,0,IF(B53&lt;1900000,B53-650000,IF(B53&lt;3600000,ROUNDDOWN(B53/4,-3)*2.8-80000,IF(B53&lt;6600000,ROUNDDOWN(B53/4,-3)*3.2-440000,IF(B53&lt;8500000,ROUNDDOWN(B53*0.9,0)-1100000,B53-1950000)))))),0)</f>
        <v/>
      </c>
      <c r="L53" s="18">
        <f>IF(K53&gt;23500000,NA(),IF(C53&gt;=2026,IF(K53&lt;=4890000,1040000,IF(K53&lt;=6550000,670000,620000)),IF(K53&lt;=1320000,950000,IF(K53&lt;=3360000,880000,IF(K53&lt;=4890000,680000,IF(K53&lt;=6550000,630000,580000))))))</f>
        <v/>
      </c>
      <c r="M53" s="18">
        <f>MIN(100000,ROUNDDOWN(K53*0.05,0))</f>
        <v/>
      </c>
      <c r="N53" s="18">
        <f>MIN(2000000,MAX(0,D53-E53-M53))</f>
        <v/>
      </c>
      <c r="O53" s="18">
        <f>IF(G53="はい",MIN(88000,MAX(0,F53-12000)),0)</f>
        <v/>
      </c>
      <c r="P53" s="18">
        <f>MAX(0,ROUNDDOWN(K53-H53-L53-I53-0,-3))</f>
        <v/>
      </c>
      <c r="Q53" s="18">
        <f>MAX(0,ROUNDDOWN(K53-H53-L53-I53-N53,-3))</f>
        <v/>
      </c>
      <c r="R53" s="18">
        <f>MAX(0,ROUNDDOWN(K53-H53-L53-I53-O53,-3))</f>
        <v/>
      </c>
      <c r="S53" s="18">
        <f>IF(P53&lt;=0,0,ROUNDDOWN((P53*LOOKUP(P53,{0,1950001,3300001,6950001,9000001,18000001,40000001},{0.05,0.1,0.2,0.23,0.33,0.4,0.45})-LOOKUP(P53,{0,1950001,3300001,6950001,9000001,18000001,40000001},{0,97500,427500,636000,1536000,2796000,4796000}))*1.021,-2))</f>
        <v/>
      </c>
      <c r="T53" s="18">
        <f>IF(Q53&lt;=0,0,ROUNDDOWN((Q53*LOOKUP(Q53,{0,1950001,3300001,6950001,9000001,18000001,40000001},{0.05,0.1,0.2,0.23,0.33,0.4,0.45})-LOOKUP(Q53,{0,1950001,3300001,6950001,9000001,18000001,40000001},{0,97500,427500,636000,1536000,2796000,4796000}))*1.021,-2))</f>
        <v/>
      </c>
      <c r="U53" s="18">
        <f>IF(R53&lt;=0,0,ROUNDDOWN((R53*LOOKUP(R53,{0,1950001,3300001,6950001,9000001,18000001,40000001},{0.05,0.1,0.2,0.23,0.33,0.4,0.45})-LOOKUP(R53,{0,1950001,3300001,6950001,9000001,18000001,40000001},{0,97500,427500,636000,1536000,2796000,4796000}))*1.021,-2))</f>
        <v/>
      </c>
      <c r="V53" s="18">
        <f>MAX(0,ROUNDDOWN(K53-H53-430000-J53-0,-3))</f>
        <v/>
      </c>
      <c r="W53" s="18">
        <f>MAX(0,ROUNDDOWN(K53-H53-430000-J53-N53,-3))</f>
        <v/>
      </c>
      <c r="X53" s="18">
        <f>MAX(0,ROUNDDOWN(K53-H53-430000-J53-O53,-3))</f>
        <v/>
      </c>
      <c r="Y53" s="18">
        <f>IF(K53&lt;=450000,0,MAX(0,ROUNDDOWN(V53*0.06-MIN(50000,V53)*0.03,-2))+MAX(0,ROUNDDOWN(V53*0.04-MIN(50000,V53)*0.02,-2)))</f>
        <v/>
      </c>
      <c r="Z53" s="18">
        <f>IF(K53&lt;=450000,0,MAX(0,ROUNDDOWN(W53*0.06-MIN(50000,W53)*0.03,-2))+MAX(0,ROUNDDOWN(W53*0.04-MIN(50000,W53)*0.02,-2)))</f>
        <v/>
      </c>
      <c r="AA53" s="18">
        <f>IF(K53&lt;=450000,0,MAX(0,ROUNDDOWN(X53*0.06-MIN(50000,X53)*0.03,-2))+MAX(0,ROUNDDOWN(X53*0.04-MIN(50000,X53)*0.02,-2)))</f>
        <v/>
      </c>
      <c r="AB53" s="18">
        <f>AE53+Y53-Z53</f>
        <v/>
      </c>
      <c r="AC53" s="18">
        <f>AF53+Y53-AA53</f>
        <v/>
      </c>
      <c r="AD53" s="20">
        <f>AB53-AC53</f>
        <v/>
      </c>
      <c r="AE53" s="18">
        <f>S53-T53</f>
        <v/>
      </c>
      <c r="AF53" s="18">
        <f>S53-U53</f>
        <v/>
      </c>
      <c r="AG53" s="21">
        <f>IF(P53&lt;=0,0,LOOKUP(P53,{0,1950001,3300001,6950001,9000001,18000001,40000001},{0.05,0.1,0.2,0.23,0.33,0.4,0.45}))</f>
        <v/>
      </c>
    </row>
    <row r="54">
      <c r="A54" t="inlineStr">
        <is>
          <t>組み合わせ</t>
        </is>
      </c>
      <c r="B54" s="18">
        <f>'3_組み合わせ'!$B$3</f>
        <v/>
      </c>
      <c r="C54" s="19" t="n">
        <v>2026</v>
      </c>
      <c r="D54" s="18">
        <f>'3_組み合わせ'!$A5+'3_組み合わせ'!B$4</f>
        <v/>
      </c>
      <c r="E54" s="18" t="n">
        <v>0</v>
      </c>
      <c r="F54" s="18">
        <f>'3_組み合わせ'!$A5</f>
        <v/>
      </c>
      <c r="G54" t="inlineStr">
        <is>
          <t>はい</t>
        </is>
      </c>
      <c r="H54" s="18">
        <f>ROUND(MIN(B54/12,650000)*12*0.0915+MIN(B54/12,1390000)*12*(0.0504+0)+B54*0.005,0)</f>
        <v/>
      </c>
      <c r="I54" s="18" t="n">
        <v>0</v>
      </c>
      <c r="J54" s="18" t="n">
        <v>0</v>
      </c>
      <c r="K54" s="18">
        <f>ROUND(IF(C54&gt;=2026,IF(B54&lt;741000,0,IF(B54&lt;2191000,B54-740000,IF(B54&lt;2193000,1451000,IF(B54&lt;2196000,1453000,IF(B54&lt;2200000,1456000,IF(B54&lt;3600000,ROUNDDOWN(B54/4,-3)*2.8-80000,IF(B54&lt;6600000,ROUNDDOWN(B54/4,-3)*3.2-440000,IF(B54&lt;8500000,ROUNDDOWN(B54*0.9,0)-1100000,B54-1950000)))))))),IF(B54&lt;651000,0,IF(B54&lt;1900000,B54-650000,IF(B54&lt;3600000,ROUNDDOWN(B54/4,-3)*2.8-80000,IF(B54&lt;6600000,ROUNDDOWN(B54/4,-3)*3.2-440000,IF(B54&lt;8500000,ROUNDDOWN(B54*0.9,0)-1100000,B54-1950000)))))),0)</f>
        <v/>
      </c>
      <c r="L54" s="18">
        <f>IF(K54&gt;23500000,NA(),IF(C54&gt;=2026,IF(K54&lt;=4890000,1040000,IF(K54&lt;=6550000,670000,620000)),IF(K54&lt;=1320000,950000,IF(K54&lt;=3360000,880000,IF(K54&lt;=4890000,680000,IF(K54&lt;=6550000,630000,580000))))))</f>
        <v/>
      </c>
      <c r="M54" s="18">
        <f>MIN(100000,ROUNDDOWN(K54*0.05,0))</f>
        <v/>
      </c>
      <c r="N54" s="18">
        <f>MIN(2000000,MAX(0,D54-E54-M54))</f>
        <v/>
      </c>
      <c r="O54" s="18">
        <f>IF(G54="はい",MIN(88000,MAX(0,F54-12000)),0)</f>
        <v/>
      </c>
      <c r="P54" s="18">
        <f>MAX(0,ROUNDDOWN(K54-H54-L54-I54-0,-3))</f>
        <v/>
      </c>
      <c r="Q54" s="18">
        <f>MAX(0,ROUNDDOWN(K54-H54-L54-I54-N54,-3))</f>
        <v/>
      </c>
      <c r="R54" s="18">
        <f>MAX(0,ROUNDDOWN(K54-H54-L54-I54-O54,-3))</f>
        <v/>
      </c>
      <c r="S54" s="18">
        <f>IF(P54&lt;=0,0,ROUNDDOWN((P54*LOOKUP(P54,{0,1950001,3300001,6950001,9000001,18000001,40000001},{0.05,0.1,0.2,0.23,0.33,0.4,0.45})-LOOKUP(P54,{0,1950001,3300001,6950001,9000001,18000001,40000001},{0,97500,427500,636000,1536000,2796000,4796000}))*1.021,-2))</f>
        <v/>
      </c>
      <c r="T54" s="18">
        <f>IF(Q54&lt;=0,0,ROUNDDOWN((Q54*LOOKUP(Q54,{0,1950001,3300001,6950001,9000001,18000001,40000001},{0.05,0.1,0.2,0.23,0.33,0.4,0.45})-LOOKUP(Q54,{0,1950001,3300001,6950001,9000001,18000001,40000001},{0,97500,427500,636000,1536000,2796000,4796000}))*1.021,-2))</f>
        <v/>
      </c>
      <c r="U54" s="18">
        <f>IF(R54&lt;=0,0,ROUNDDOWN((R54*LOOKUP(R54,{0,1950001,3300001,6950001,9000001,18000001,40000001},{0.05,0.1,0.2,0.23,0.33,0.4,0.45})-LOOKUP(R54,{0,1950001,3300001,6950001,9000001,18000001,40000001},{0,97500,427500,636000,1536000,2796000,4796000}))*1.021,-2))</f>
        <v/>
      </c>
      <c r="V54" s="18">
        <f>MAX(0,ROUNDDOWN(K54-H54-430000-J54-0,-3))</f>
        <v/>
      </c>
      <c r="W54" s="18">
        <f>MAX(0,ROUNDDOWN(K54-H54-430000-J54-N54,-3))</f>
        <v/>
      </c>
      <c r="X54" s="18">
        <f>MAX(0,ROUNDDOWN(K54-H54-430000-J54-O54,-3))</f>
        <v/>
      </c>
      <c r="Y54" s="18">
        <f>IF(K54&lt;=450000,0,MAX(0,ROUNDDOWN(V54*0.06-MIN(50000,V54)*0.03,-2))+MAX(0,ROUNDDOWN(V54*0.04-MIN(50000,V54)*0.02,-2)))</f>
        <v/>
      </c>
      <c r="Z54" s="18">
        <f>IF(K54&lt;=450000,0,MAX(0,ROUNDDOWN(W54*0.06-MIN(50000,W54)*0.03,-2))+MAX(0,ROUNDDOWN(W54*0.04-MIN(50000,W54)*0.02,-2)))</f>
        <v/>
      </c>
      <c r="AA54" s="18">
        <f>IF(K54&lt;=450000,0,MAX(0,ROUNDDOWN(X54*0.06-MIN(50000,X54)*0.03,-2))+MAX(0,ROUNDDOWN(X54*0.04-MIN(50000,X54)*0.02,-2)))</f>
        <v/>
      </c>
      <c r="AB54" s="18">
        <f>AE54+Y54-Z54</f>
        <v/>
      </c>
      <c r="AC54" s="18">
        <f>AF54+Y54-AA54</f>
        <v/>
      </c>
      <c r="AD54" s="20">
        <f>AB54-AC54</f>
        <v/>
      </c>
      <c r="AE54" s="18">
        <f>S54-T54</f>
        <v/>
      </c>
      <c r="AF54" s="18">
        <f>S54-U54</f>
        <v/>
      </c>
      <c r="AG54" s="21">
        <f>IF(P54&lt;=0,0,LOOKUP(P54,{0,1950001,3300001,6950001,9000001,18000001,40000001},{0.05,0.1,0.2,0.23,0.33,0.4,0.45}))</f>
        <v/>
      </c>
    </row>
    <row r="55">
      <c r="A55" t="inlineStr">
        <is>
          <t>組み合わせ</t>
        </is>
      </c>
      <c r="B55" s="18">
        <f>'3_組み合わせ'!$B$3</f>
        <v/>
      </c>
      <c r="C55" s="19" t="n">
        <v>2026</v>
      </c>
      <c r="D55" s="18">
        <f>'3_組み合わせ'!$A5+'3_組み合わせ'!C$4</f>
        <v/>
      </c>
      <c r="E55" s="18" t="n">
        <v>0</v>
      </c>
      <c r="F55" s="18">
        <f>'3_組み合わせ'!$A5</f>
        <v/>
      </c>
      <c r="G55" t="inlineStr">
        <is>
          <t>はい</t>
        </is>
      </c>
      <c r="H55" s="18">
        <f>ROUND(MIN(B55/12,650000)*12*0.0915+MIN(B55/12,1390000)*12*(0.0504+0)+B55*0.005,0)</f>
        <v/>
      </c>
      <c r="I55" s="18" t="n">
        <v>0</v>
      </c>
      <c r="J55" s="18" t="n">
        <v>0</v>
      </c>
      <c r="K55" s="18">
        <f>ROUND(IF(C55&gt;=2026,IF(B55&lt;741000,0,IF(B55&lt;2191000,B55-740000,IF(B55&lt;2193000,1451000,IF(B55&lt;2196000,1453000,IF(B55&lt;2200000,1456000,IF(B55&lt;3600000,ROUNDDOWN(B55/4,-3)*2.8-80000,IF(B55&lt;6600000,ROUNDDOWN(B55/4,-3)*3.2-440000,IF(B55&lt;8500000,ROUNDDOWN(B55*0.9,0)-1100000,B55-1950000)))))))),IF(B55&lt;651000,0,IF(B55&lt;1900000,B55-650000,IF(B55&lt;3600000,ROUNDDOWN(B55/4,-3)*2.8-80000,IF(B55&lt;6600000,ROUNDDOWN(B55/4,-3)*3.2-440000,IF(B55&lt;8500000,ROUNDDOWN(B55*0.9,0)-1100000,B55-1950000)))))),0)</f>
        <v/>
      </c>
      <c r="L55" s="18">
        <f>IF(K55&gt;23500000,NA(),IF(C55&gt;=2026,IF(K55&lt;=4890000,1040000,IF(K55&lt;=6550000,670000,620000)),IF(K55&lt;=1320000,950000,IF(K55&lt;=3360000,880000,IF(K55&lt;=4890000,680000,IF(K55&lt;=6550000,630000,580000))))))</f>
        <v/>
      </c>
      <c r="M55" s="18">
        <f>MIN(100000,ROUNDDOWN(K55*0.05,0))</f>
        <v/>
      </c>
      <c r="N55" s="18">
        <f>MIN(2000000,MAX(0,D55-E55-M55))</f>
        <v/>
      </c>
      <c r="O55" s="18">
        <f>IF(G55="はい",MIN(88000,MAX(0,F55-12000)),0)</f>
        <v/>
      </c>
      <c r="P55" s="18">
        <f>MAX(0,ROUNDDOWN(K55-H55-L55-I55-0,-3))</f>
        <v/>
      </c>
      <c r="Q55" s="18">
        <f>MAX(0,ROUNDDOWN(K55-H55-L55-I55-N55,-3))</f>
        <v/>
      </c>
      <c r="R55" s="18">
        <f>MAX(0,ROUNDDOWN(K55-H55-L55-I55-O55,-3))</f>
        <v/>
      </c>
      <c r="S55" s="18">
        <f>IF(P55&lt;=0,0,ROUNDDOWN((P55*LOOKUP(P55,{0,1950001,3300001,6950001,9000001,18000001,40000001},{0.05,0.1,0.2,0.23,0.33,0.4,0.45})-LOOKUP(P55,{0,1950001,3300001,6950001,9000001,18000001,40000001},{0,97500,427500,636000,1536000,2796000,4796000}))*1.021,-2))</f>
        <v/>
      </c>
      <c r="T55" s="18">
        <f>IF(Q55&lt;=0,0,ROUNDDOWN((Q55*LOOKUP(Q55,{0,1950001,3300001,6950001,9000001,18000001,40000001},{0.05,0.1,0.2,0.23,0.33,0.4,0.45})-LOOKUP(Q55,{0,1950001,3300001,6950001,9000001,18000001,40000001},{0,97500,427500,636000,1536000,2796000,4796000}))*1.021,-2))</f>
        <v/>
      </c>
      <c r="U55" s="18">
        <f>IF(R55&lt;=0,0,ROUNDDOWN((R55*LOOKUP(R55,{0,1950001,3300001,6950001,9000001,18000001,40000001},{0.05,0.1,0.2,0.23,0.33,0.4,0.45})-LOOKUP(R55,{0,1950001,3300001,6950001,9000001,18000001,40000001},{0,97500,427500,636000,1536000,2796000,4796000}))*1.021,-2))</f>
        <v/>
      </c>
      <c r="V55" s="18">
        <f>MAX(0,ROUNDDOWN(K55-H55-430000-J55-0,-3))</f>
        <v/>
      </c>
      <c r="W55" s="18">
        <f>MAX(0,ROUNDDOWN(K55-H55-430000-J55-N55,-3))</f>
        <v/>
      </c>
      <c r="X55" s="18">
        <f>MAX(0,ROUNDDOWN(K55-H55-430000-J55-O55,-3))</f>
        <v/>
      </c>
      <c r="Y55" s="18">
        <f>IF(K55&lt;=450000,0,MAX(0,ROUNDDOWN(V55*0.06-MIN(50000,V55)*0.03,-2))+MAX(0,ROUNDDOWN(V55*0.04-MIN(50000,V55)*0.02,-2)))</f>
        <v/>
      </c>
      <c r="Z55" s="18">
        <f>IF(K55&lt;=450000,0,MAX(0,ROUNDDOWN(W55*0.06-MIN(50000,W55)*0.03,-2))+MAX(0,ROUNDDOWN(W55*0.04-MIN(50000,W55)*0.02,-2)))</f>
        <v/>
      </c>
      <c r="AA55" s="18">
        <f>IF(K55&lt;=450000,0,MAX(0,ROUNDDOWN(X55*0.06-MIN(50000,X55)*0.03,-2))+MAX(0,ROUNDDOWN(X55*0.04-MIN(50000,X55)*0.02,-2)))</f>
        <v/>
      </c>
      <c r="AB55" s="18">
        <f>AE55+Y55-Z55</f>
        <v/>
      </c>
      <c r="AC55" s="18">
        <f>AF55+Y55-AA55</f>
        <v/>
      </c>
      <c r="AD55" s="20">
        <f>AB55-AC55</f>
        <v/>
      </c>
      <c r="AE55" s="18">
        <f>S55-T55</f>
        <v/>
      </c>
      <c r="AF55" s="18">
        <f>S55-U55</f>
        <v/>
      </c>
      <c r="AG55" s="21">
        <f>IF(P55&lt;=0,0,LOOKUP(P55,{0,1950001,3300001,6950001,9000001,18000001,40000001},{0.05,0.1,0.2,0.23,0.33,0.4,0.45}))</f>
        <v/>
      </c>
    </row>
    <row r="56">
      <c r="A56" t="inlineStr">
        <is>
          <t>組み合わせ</t>
        </is>
      </c>
      <c r="B56" s="18">
        <f>'3_組み合わせ'!$B$3</f>
        <v/>
      </c>
      <c r="C56" s="19" t="n">
        <v>2026</v>
      </c>
      <c r="D56" s="18">
        <f>'3_組み合わせ'!$A5+'3_組み合わせ'!D$4</f>
        <v/>
      </c>
      <c r="E56" s="18" t="n">
        <v>0</v>
      </c>
      <c r="F56" s="18">
        <f>'3_組み合わせ'!$A5</f>
        <v/>
      </c>
      <c r="G56" t="inlineStr">
        <is>
          <t>はい</t>
        </is>
      </c>
      <c r="H56" s="18">
        <f>ROUND(MIN(B56/12,650000)*12*0.0915+MIN(B56/12,1390000)*12*(0.0504+0)+B56*0.005,0)</f>
        <v/>
      </c>
      <c r="I56" s="18" t="n">
        <v>0</v>
      </c>
      <c r="J56" s="18" t="n">
        <v>0</v>
      </c>
      <c r="K56" s="18">
        <f>ROUND(IF(C56&gt;=2026,IF(B56&lt;741000,0,IF(B56&lt;2191000,B56-740000,IF(B56&lt;2193000,1451000,IF(B56&lt;2196000,1453000,IF(B56&lt;2200000,1456000,IF(B56&lt;3600000,ROUNDDOWN(B56/4,-3)*2.8-80000,IF(B56&lt;6600000,ROUNDDOWN(B56/4,-3)*3.2-440000,IF(B56&lt;8500000,ROUNDDOWN(B56*0.9,0)-1100000,B56-1950000)))))))),IF(B56&lt;651000,0,IF(B56&lt;1900000,B56-650000,IF(B56&lt;3600000,ROUNDDOWN(B56/4,-3)*2.8-80000,IF(B56&lt;6600000,ROUNDDOWN(B56/4,-3)*3.2-440000,IF(B56&lt;8500000,ROUNDDOWN(B56*0.9,0)-1100000,B56-1950000)))))),0)</f>
        <v/>
      </c>
      <c r="L56" s="18">
        <f>IF(K56&gt;23500000,NA(),IF(C56&gt;=2026,IF(K56&lt;=4890000,1040000,IF(K56&lt;=6550000,670000,620000)),IF(K56&lt;=1320000,950000,IF(K56&lt;=3360000,880000,IF(K56&lt;=4890000,680000,IF(K56&lt;=6550000,630000,580000))))))</f>
        <v/>
      </c>
      <c r="M56" s="18">
        <f>MIN(100000,ROUNDDOWN(K56*0.05,0))</f>
        <v/>
      </c>
      <c r="N56" s="18">
        <f>MIN(2000000,MAX(0,D56-E56-M56))</f>
        <v/>
      </c>
      <c r="O56" s="18">
        <f>IF(G56="はい",MIN(88000,MAX(0,F56-12000)),0)</f>
        <v/>
      </c>
      <c r="P56" s="18">
        <f>MAX(0,ROUNDDOWN(K56-H56-L56-I56-0,-3))</f>
        <v/>
      </c>
      <c r="Q56" s="18">
        <f>MAX(0,ROUNDDOWN(K56-H56-L56-I56-N56,-3))</f>
        <v/>
      </c>
      <c r="R56" s="18">
        <f>MAX(0,ROUNDDOWN(K56-H56-L56-I56-O56,-3))</f>
        <v/>
      </c>
      <c r="S56" s="18">
        <f>IF(P56&lt;=0,0,ROUNDDOWN((P56*LOOKUP(P56,{0,1950001,3300001,6950001,9000001,18000001,40000001},{0.05,0.1,0.2,0.23,0.33,0.4,0.45})-LOOKUP(P56,{0,1950001,3300001,6950001,9000001,18000001,40000001},{0,97500,427500,636000,1536000,2796000,4796000}))*1.021,-2))</f>
        <v/>
      </c>
      <c r="T56" s="18">
        <f>IF(Q56&lt;=0,0,ROUNDDOWN((Q56*LOOKUP(Q56,{0,1950001,3300001,6950001,9000001,18000001,40000001},{0.05,0.1,0.2,0.23,0.33,0.4,0.45})-LOOKUP(Q56,{0,1950001,3300001,6950001,9000001,18000001,40000001},{0,97500,427500,636000,1536000,2796000,4796000}))*1.021,-2))</f>
        <v/>
      </c>
      <c r="U56" s="18">
        <f>IF(R56&lt;=0,0,ROUNDDOWN((R56*LOOKUP(R56,{0,1950001,3300001,6950001,9000001,18000001,40000001},{0.05,0.1,0.2,0.23,0.33,0.4,0.45})-LOOKUP(R56,{0,1950001,3300001,6950001,9000001,18000001,40000001},{0,97500,427500,636000,1536000,2796000,4796000}))*1.021,-2))</f>
        <v/>
      </c>
      <c r="V56" s="18">
        <f>MAX(0,ROUNDDOWN(K56-H56-430000-J56-0,-3))</f>
        <v/>
      </c>
      <c r="W56" s="18">
        <f>MAX(0,ROUNDDOWN(K56-H56-430000-J56-N56,-3))</f>
        <v/>
      </c>
      <c r="X56" s="18">
        <f>MAX(0,ROUNDDOWN(K56-H56-430000-J56-O56,-3))</f>
        <v/>
      </c>
      <c r="Y56" s="18">
        <f>IF(K56&lt;=450000,0,MAX(0,ROUNDDOWN(V56*0.06-MIN(50000,V56)*0.03,-2))+MAX(0,ROUNDDOWN(V56*0.04-MIN(50000,V56)*0.02,-2)))</f>
        <v/>
      </c>
      <c r="Z56" s="18">
        <f>IF(K56&lt;=450000,0,MAX(0,ROUNDDOWN(W56*0.06-MIN(50000,W56)*0.03,-2))+MAX(0,ROUNDDOWN(W56*0.04-MIN(50000,W56)*0.02,-2)))</f>
        <v/>
      </c>
      <c r="AA56" s="18">
        <f>IF(K56&lt;=450000,0,MAX(0,ROUNDDOWN(X56*0.06-MIN(50000,X56)*0.03,-2))+MAX(0,ROUNDDOWN(X56*0.04-MIN(50000,X56)*0.02,-2)))</f>
        <v/>
      </c>
      <c r="AB56" s="18">
        <f>AE56+Y56-Z56</f>
        <v/>
      </c>
      <c r="AC56" s="18">
        <f>AF56+Y56-AA56</f>
        <v/>
      </c>
      <c r="AD56" s="20">
        <f>AB56-AC56</f>
        <v/>
      </c>
      <c r="AE56" s="18">
        <f>S56-T56</f>
        <v/>
      </c>
      <c r="AF56" s="18">
        <f>S56-U56</f>
        <v/>
      </c>
      <c r="AG56" s="21">
        <f>IF(P56&lt;=0,0,LOOKUP(P56,{0,1950001,3300001,6950001,9000001,18000001,40000001},{0.05,0.1,0.2,0.23,0.33,0.4,0.45}))</f>
        <v/>
      </c>
    </row>
    <row r="57">
      <c r="A57" t="inlineStr">
        <is>
          <t>組み合わせ</t>
        </is>
      </c>
      <c r="B57" s="18">
        <f>'3_組み合わせ'!$B$3</f>
        <v/>
      </c>
      <c r="C57" s="19" t="n">
        <v>2026</v>
      </c>
      <c r="D57" s="18">
        <f>'3_組み合わせ'!$A5+'3_組み合わせ'!E$4</f>
        <v/>
      </c>
      <c r="E57" s="18" t="n">
        <v>0</v>
      </c>
      <c r="F57" s="18">
        <f>'3_組み合わせ'!$A5</f>
        <v/>
      </c>
      <c r="G57" t="inlineStr">
        <is>
          <t>はい</t>
        </is>
      </c>
      <c r="H57" s="18">
        <f>ROUND(MIN(B57/12,650000)*12*0.0915+MIN(B57/12,1390000)*12*(0.0504+0)+B57*0.005,0)</f>
        <v/>
      </c>
      <c r="I57" s="18" t="n">
        <v>0</v>
      </c>
      <c r="J57" s="18" t="n">
        <v>0</v>
      </c>
      <c r="K57" s="18">
        <f>ROUND(IF(C57&gt;=2026,IF(B57&lt;741000,0,IF(B57&lt;2191000,B57-740000,IF(B57&lt;2193000,1451000,IF(B57&lt;2196000,1453000,IF(B57&lt;2200000,1456000,IF(B57&lt;3600000,ROUNDDOWN(B57/4,-3)*2.8-80000,IF(B57&lt;6600000,ROUNDDOWN(B57/4,-3)*3.2-440000,IF(B57&lt;8500000,ROUNDDOWN(B57*0.9,0)-1100000,B57-1950000)))))))),IF(B57&lt;651000,0,IF(B57&lt;1900000,B57-650000,IF(B57&lt;3600000,ROUNDDOWN(B57/4,-3)*2.8-80000,IF(B57&lt;6600000,ROUNDDOWN(B57/4,-3)*3.2-440000,IF(B57&lt;8500000,ROUNDDOWN(B57*0.9,0)-1100000,B57-1950000)))))),0)</f>
        <v/>
      </c>
      <c r="L57" s="18">
        <f>IF(K57&gt;23500000,NA(),IF(C57&gt;=2026,IF(K57&lt;=4890000,1040000,IF(K57&lt;=6550000,670000,620000)),IF(K57&lt;=1320000,950000,IF(K57&lt;=3360000,880000,IF(K57&lt;=4890000,680000,IF(K57&lt;=6550000,630000,580000))))))</f>
        <v/>
      </c>
      <c r="M57" s="18">
        <f>MIN(100000,ROUNDDOWN(K57*0.05,0))</f>
        <v/>
      </c>
      <c r="N57" s="18">
        <f>MIN(2000000,MAX(0,D57-E57-M57))</f>
        <v/>
      </c>
      <c r="O57" s="18">
        <f>IF(G57="はい",MIN(88000,MAX(0,F57-12000)),0)</f>
        <v/>
      </c>
      <c r="P57" s="18">
        <f>MAX(0,ROUNDDOWN(K57-H57-L57-I57-0,-3))</f>
        <v/>
      </c>
      <c r="Q57" s="18">
        <f>MAX(0,ROUNDDOWN(K57-H57-L57-I57-N57,-3))</f>
        <v/>
      </c>
      <c r="R57" s="18">
        <f>MAX(0,ROUNDDOWN(K57-H57-L57-I57-O57,-3))</f>
        <v/>
      </c>
      <c r="S57" s="18">
        <f>IF(P57&lt;=0,0,ROUNDDOWN((P57*LOOKUP(P57,{0,1950001,3300001,6950001,9000001,18000001,40000001},{0.05,0.1,0.2,0.23,0.33,0.4,0.45})-LOOKUP(P57,{0,1950001,3300001,6950001,9000001,18000001,40000001},{0,97500,427500,636000,1536000,2796000,4796000}))*1.021,-2))</f>
        <v/>
      </c>
      <c r="T57" s="18">
        <f>IF(Q57&lt;=0,0,ROUNDDOWN((Q57*LOOKUP(Q57,{0,1950001,3300001,6950001,9000001,18000001,40000001},{0.05,0.1,0.2,0.23,0.33,0.4,0.45})-LOOKUP(Q57,{0,1950001,3300001,6950001,9000001,18000001,40000001},{0,97500,427500,636000,1536000,2796000,4796000}))*1.021,-2))</f>
        <v/>
      </c>
      <c r="U57" s="18">
        <f>IF(R57&lt;=0,0,ROUNDDOWN((R57*LOOKUP(R57,{0,1950001,3300001,6950001,9000001,18000001,40000001},{0.05,0.1,0.2,0.23,0.33,0.4,0.45})-LOOKUP(R57,{0,1950001,3300001,6950001,9000001,18000001,40000001},{0,97500,427500,636000,1536000,2796000,4796000}))*1.021,-2))</f>
        <v/>
      </c>
      <c r="V57" s="18">
        <f>MAX(0,ROUNDDOWN(K57-H57-430000-J57-0,-3))</f>
        <v/>
      </c>
      <c r="W57" s="18">
        <f>MAX(0,ROUNDDOWN(K57-H57-430000-J57-N57,-3))</f>
        <v/>
      </c>
      <c r="X57" s="18">
        <f>MAX(0,ROUNDDOWN(K57-H57-430000-J57-O57,-3))</f>
        <v/>
      </c>
      <c r="Y57" s="18">
        <f>IF(K57&lt;=450000,0,MAX(0,ROUNDDOWN(V57*0.06-MIN(50000,V57)*0.03,-2))+MAX(0,ROUNDDOWN(V57*0.04-MIN(50000,V57)*0.02,-2)))</f>
        <v/>
      </c>
      <c r="Z57" s="18">
        <f>IF(K57&lt;=450000,0,MAX(0,ROUNDDOWN(W57*0.06-MIN(50000,W57)*0.03,-2))+MAX(0,ROUNDDOWN(W57*0.04-MIN(50000,W57)*0.02,-2)))</f>
        <v/>
      </c>
      <c r="AA57" s="18">
        <f>IF(K57&lt;=450000,0,MAX(0,ROUNDDOWN(X57*0.06-MIN(50000,X57)*0.03,-2))+MAX(0,ROUNDDOWN(X57*0.04-MIN(50000,X57)*0.02,-2)))</f>
        <v/>
      </c>
      <c r="AB57" s="18">
        <f>AE57+Y57-Z57</f>
        <v/>
      </c>
      <c r="AC57" s="18">
        <f>AF57+Y57-AA57</f>
        <v/>
      </c>
      <c r="AD57" s="20">
        <f>AB57-AC57</f>
        <v/>
      </c>
      <c r="AE57" s="18">
        <f>S57-T57</f>
        <v/>
      </c>
      <c r="AF57" s="18">
        <f>S57-U57</f>
        <v/>
      </c>
      <c r="AG57" s="21">
        <f>IF(P57&lt;=0,0,LOOKUP(P57,{0,1950001,3300001,6950001,9000001,18000001,40000001},{0.05,0.1,0.2,0.23,0.33,0.4,0.45}))</f>
        <v/>
      </c>
    </row>
    <row r="58">
      <c r="A58" t="inlineStr">
        <is>
          <t>組み合わせ</t>
        </is>
      </c>
      <c r="B58" s="18">
        <f>'3_組み合わせ'!$B$3</f>
        <v/>
      </c>
      <c r="C58" s="19" t="n">
        <v>2026</v>
      </c>
      <c r="D58" s="18">
        <f>'3_組み合わせ'!$A5+'3_組み合わせ'!F$4</f>
        <v/>
      </c>
      <c r="E58" s="18" t="n">
        <v>0</v>
      </c>
      <c r="F58" s="18">
        <f>'3_組み合わせ'!$A5</f>
        <v/>
      </c>
      <c r="G58" t="inlineStr">
        <is>
          <t>はい</t>
        </is>
      </c>
      <c r="H58" s="18">
        <f>ROUND(MIN(B58/12,650000)*12*0.0915+MIN(B58/12,1390000)*12*(0.0504+0)+B58*0.005,0)</f>
        <v/>
      </c>
      <c r="I58" s="18" t="n">
        <v>0</v>
      </c>
      <c r="J58" s="18" t="n">
        <v>0</v>
      </c>
      <c r="K58" s="18">
        <f>ROUND(IF(C58&gt;=2026,IF(B58&lt;741000,0,IF(B58&lt;2191000,B58-740000,IF(B58&lt;2193000,1451000,IF(B58&lt;2196000,1453000,IF(B58&lt;2200000,1456000,IF(B58&lt;3600000,ROUNDDOWN(B58/4,-3)*2.8-80000,IF(B58&lt;6600000,ROUNDDOWN(B58/4,-3)*3.2-440000,IF(B58&lt;8500000,ROUNDDOWN(B58*0.9,0)-1100000,B58-1950000)))))))),IF(B58&lt;651000,0,IF(B58&lt;1900000,B58-650000,IF(B58&lt;3600000,ROUNDDOWN(B58/4,-3)*2.8-80000,IF(B58&lt;6600000,ROUNDDOWN(B58/4,-3)*3.2-440000,IF(B58&lt;8500000,ROUNDDOWN(B58*0.9,0)-1100000,B58-1950000)))))),0)</f>
        <v/>
      </c>
      <c r="L58" s="18">
        <f>IF(K58&gt;23500000,NA(),IF(C58&gt;=2026,IF(K58&lt;=4890000,1040000,IF(K58&lt;=6550000,670000,620000)),IF(K58&lt;=1320000,950000,IF(K58&lt;=3360000,880000,IF(K58&lt;=4890000,680000,IF(K58&lt;=6550000,630000,580000))))))</f>
        <v/>
      </c>
      <c r="M58" s="18">
        <f>MIN(100000,ROUNDDOWN(K58*0.05,0))</f>
        <v/>
      </c>
      <c r="N58" s="18">
        <f>MIN(2000000,MAX(0,D58-E58-M58))</f>
        <v/>
      </c>
      <c r="O58" s="18">
        <f>IF(G58="はい",MIN(88000,MAX(0,F58-12000)),0)</f>
        <v/>
      </c>
      <c r="P58" s="18">
        <f>MAX(0,ROUNDDOWN(K58-H58-L58-I58-0,-3))</f>
        <v/>
      </c>
      <c r="Q58" s="18">
        <f>MAX(0,ROUNDDOWN(K58-H58-L58-I58-N58,-3))</f>
        <v/>
      </c>
      <c r="R58" s="18">
        <f>MAX(0,ROUNDDOWN(K58-H58-L58-I58-O58,-3))</f>
        <v/>
      </c>
      <c r="S58" s="18">
        <f>IF(P58&lt;=0,0,ROUNDDOWN((P58*LOOKUP(P58,{0,1950001,3300001,6950001,9000001,18000001,40000001},{0.05,0.1,0.2,0.23,0.33,0.4,0.45})-LOOKUP(P58,{0,1950001,3300001,6950001,9000001,18000001,40000001},{0,97500,427500,636000,1536000,2796000,4796000}))*1.021,-2))</f>
        <v/>
      </c>
      <c r="T58" s="18">
        <f>IF(Q58&lt;=0,0,ROUNDDOWN((Q58*LOOKUP(Q58,{0,1950001,3300001,6950001,9000001,18000001,40000001},{0.05,0.1,0.2,0.23,0.33,0.4,0.45})-LOOKUP(Q58,{0,1950001,3300001,6950001,9000001,18000001,40000001},{0,97500,427500,636000,1536000,2796000,4796000}))*1.021,-2))</f>
        <v/>
      </c>
      <c r="U58" s="18">
        <f>IF(R58&lt;=0,0,ROUNDDOWN((R58*LOOKUP(R58,{0,1950001,3300001,6950001,9000001,18000001,40000001},{0.05,0.1,0.2,0.23,0.33,0.4,0.45})-LOOKUP(R58,{0,1950001,3300001,6950001,9000001,18000001,40000001},{0,97500,427500,636000,1536000,2796000,4796000}))*1.021,-2))</f>
        <v/>
      </c>
      <c r="V58" s="18">
        <f>MAX(0,ROUNDDOWN(K58-H58-430000-J58-0,-3))</f>
        <v/>
      </c>
      <c r="W58" s="18">
        <f>MAX(0,ROUNDDOWN(K58-H58-430000-J58-N58,-3))</f>
        <v/>
      </c>
      <c r="X58" s="18">
        <f>MAX(0,ROUNDDOWN(K58-H58-430000-J58-O58,-3))</f>
        <v/>
      </c>
      <c r="Y58" s="18">
        <f>IF(K58&lt;=450000,0,MAX(0,ROUNDDOWN(V58*0.06-MIN(50000,V58)*0.03,-2))+MAX(0,ROUNDDOWN(V58*0.04-MIN(50000,V58)*0.02,-2)))</f>
        <v/>
      </c>
      <c r="Z58" s="18">
        <f>IF(K58&lt;=450000,0,MAX(0,ROUNDDOWN(W58*0.06-MIN(50000,W58)*0.03,-2))+MAX(0,ROUNDDOWN(W58*0.04-MIN(50000,W58)*0.02,-2)))</f>
        <v/>
      </c>
      <c r="AA58" s="18">
        <f>IF(K58&lt;=450000,0,MAX(0,ROUNDDOWN(X58*0.06-MIN(50000,X58)*0.03,-2))+MAX(0,ROUNDDOWN(X58*0.04-MIN(50000,X58)*0.02,-2)))</f>
        <v/>
      </c>
      <c r="AB58" s="18">
        <f>AE58+Y58-Z58</f>
        <v/>
      </c>
      <c r="AC58" s="18">
        <f>AF58+Y58-AA58</f>
        <v/>
      </c>
      <c r="AD58" s="20">
        <f>AB58-AC58</f>
        <v/>
      </c>
      <c r="AE58" s="18">
        <f>S58-T58</f>
        <v/>
      </c>
      <c r="AF58" s="18">
        <f>S58-U58</f>
        <v/>
      </c>
      <c r="AG58" s="21">
        <f>IF(P58&lt;=0,0,LOOKUP(P58,{0,1950001,3300001,6950001,9000001,18000001,40000001},{0.05,0.1,0.2,0.23,0.33,0.4,0.45}))</f>
        <v/>
      </c>
    </row>
    <row r="59">
      <c r="A59" t="inlineStr">
        <is>
          <t>組み合わせ</t>
        </is>
      </c>
      <c r="B59" s="18">
        <f>'3_組み合わせ'!$B$3</f>
        <v/>
      </c>
      <c r="C59" s="19" t="n">
        <v>2026</v>
      </c>
      <c r="D59" s="18">
        <f>'3_組み合わせ'!$A5+'3_組み合わせ'!G$4</f>
        <v/>
      </c>
      <c r="E59" s="18" t="n">
        <v>0</v>
      </c>
      <c r="F59" s="18">
        <f>'3_組み合わせ'!$A5</f>
        <v/>
      </c>
      <c r="G59" t="inlineStr">
        <is>
          <t>はい</t>
        </is>
      </c>
      <c r="H59" s="18">
        <f>ROUND(MIN(B59/12,650000)*12*0.0915+MIN(B59/12,1390000)*12*(0.0504+0)+B59*0.005,0)</f>
        <v/>
      </c>
      <c r="I59" s="18" t="n">
        <v>0</v>
      </c>
      <c r="J59" s="18" t="n">
        <v>0</v>
      </c>
      <c r="K59" s="18">
        <f>ROUND(IF(C59&gt;=2026,IF(B59&lt;741000,0,IF(B59&lt;2191000,B59-740000,IF(B59&lt;2193000,1451000,IF(B59&lt;2196000,1453000,IF(B59&lt;2200000,1456000,IF(B59&lt;3600000,ROUNDDOWN(B59/4,-3)*2.8-80000,IF(B59&lt;6600000,ROUNDDOWN(B59/4,-3)*3.2-440000,IF(B59&lt;8500000,ROUNDDOWN(B59*0.9,0)-1100000,B59-1950000)))))))),IF(B59&lt;651000,0,IF(B59&lt;1900000,B59-650000,IF(B59&lt;3600000,ROUNDDOWN(B59/4,-3)*2.8-80000,IF(B59&lt;6600000,ROUNDDOWN(B59/4,-3)*3.2-440000,IF(B59&lt;8500000,ROUNDDOWN(B59*0.9,0)-1100000,B59-1950000)))))),0)</f>
        <v/>
      </c>
      <c r="L59" s="18">
        <f>IF(K59&gt;23500000,NA(),IF(C59&gt;=2026,IF(K59&lt;=4890000,1040000,IF(K59&lt;=6550000,670000,620000)),IF(K59&lt;=1320000,950000,IF(K59&lt;=3360000,880000,IF(K59&lt;=4890000,680000,IF(K59&lt;=6550000,630000,580000))))))</f>
        <v/>
      </c>
      <c r="M59" s="18">
        <f>MIN(100000,ROUNDDOWN(K59*0.05,0))</f>
        <v/>
      </c>
      <c r="N59" s="18">
        <f>MIN(2000000,MAX(0,D59-E59-M59))</f>
        <v/>
      </c>
      <c r="O59" s="18">
        <f>IF(G59="はい",MIN(88000,MAX(0,F59-12000)),0)</f>
        <v/>
      </c>
      <c r="P59" s="18">
        <f>MAX(0,ROUNDDOWN(K59-H59-L59-I59-0,-3))</f>
        <v/>
      </c>
      <c r="Q59" s="18">
        <f>MAX(0,ROUNDDOWN(K59-H59-L59-I59-N59,-3))</f>
        <v/>
      </c>
      <c r="R59" s="18">
        <f>MAX(0,ROUNDDOWN(K59-H59-L59-I59-O59,-3))</f>
        <v/>
      </c>
      <c r="S59" s="18">
        <f>IF(P59&lt;=0,0,ROUNDDOWN((P59*LOOKUP(P59,{0,1950001,3300001,6950001,9000001,18000001,40000001},{0.05,0.1,0.2,0.23,0.33,0.4,0.45})-LOOKUP(P59,{0,1950001,3300001,6950001,9000001,18000001,40000001},{0,97500,427500,636000,1536000,2796000,4796000}))*1.021,-2))</f>
        <v/>
      </c>
      <c r="T59" s="18">
        <f>IF(Q59&lt;=0,0,ROUNDDOWN((Q59*LOOKUP(Q59,{0,1950001,3300001,6950001,9000001,18000001,40000001},{0.05,0.1,0.2,0.23,0.33,0.4,0.45})-LOOKUP(Q59,{0,1950001,3300001,6950001,9000001,18000001,40000001},{0,97500,427500,636000,1536000,2796000,4796000}))*1.021,-2))</f>
        <v/>
      </c>
      <c r="U59" s="18">
        <f>IF(R59&lt;=0,0,ROUNDDOWN((R59*LOOKUP(R59,{0,1950001,3300001,6950001,9000001,18000001,40000001},{0.05,0.1,0.2,0.23,0.33,0.4,0.45})-LOOKUP(R59,{0,1950001,3300001,6950001,9000001,18000001,40000001},{0,97500,427500,636000,1536000,2796000,4796000}))*1.021,-2))</f>
        <v/>
      </c>
      <c r="V59" s="18">
        <f>MAX(0,ROUNDDOWN(K59-H59-430000-J59-0,-3))</f>
        <v/>
      </c>
      <c r="W59" s="18">
        <f>MAX(0,ROUNDDOWN(K59-H59-430000-J59-N59,-3))</f>
        <v/>
      </c>
      <c r="X59" s="18">
        <f>MAX(0,ROUNDDOWN(K59-H59-430000-J59-O59,-3))</f>
        <v/>
      </c>
      <c r="Y59" s="18">
        <f>IF(K59&lt;=450000,0,MAX(0,ROUNDDOWN(V59*0.06-MIN(50000,V59)*0.03,-2))+MAX(0,ROUNDDOWN(V59*0.04-MIN(50000,V59)*0.02,-2)))</f>
        <v/>
      </c>
      <c r="Z59" s="18">
        <f>IF(K59&lt;=450000,0,MAX(0,ROUNDDOWN(W59*0.06-MIN(50000,W59)*0.03,-2))+MAX(0,ROUNDDOWN(W59*0.04-MIN(50000,W59)*0.02,-2)))</f>
        <v/>
      </c>
      <c r="AA59" s="18">
        <f>IF(K59&lt;=450000,0,MAX(0,ROUNDDOWN(X59*0.06-MIN(50000,X59)*0.03,-2))+MAX(0,ROUNDDOWN(X59*0.04-MIN(50000,X59)*0.02,-2)))</f>
        <v/>
      </c>
      <c r="AB59" s="18">
        <f>AE59+Y59-Z59</f>
        <v/>
      </c>
      <c r="AC59" s="18">
        <f>AF59+Y59-AA59</f>
        <v/>
      </c>
      <c r="AD59" s="20">
        <f>AB59-AC59</f>
        <v/>
      </c>
      <c r="AE59" s="18">
        <f>S59-T59</f>
        <v/>
      </c>
      <c r="AF59" s="18">
        <f>S59-U59</f>
        <v/>
      </c>
      <c r="AG59" s="21">
        <f>IF(P59&lt;=0,0,LOOKUP(P59,{0,1950001,3300001,6950001,9000001,18000001,40000001},{0.05,0.1,0.2,0.23,0.33,0.4,0.45}))</f>
        <v/>
      </c>
    </row>
    <row r="60">
      <c r="A60" t="inlineStr">
        <is>
          <t>組み合わせ</t>
        </is>
      </c>
      <c r="B60" s="18">
        <f>'3_組み合わせ'!$B$3</f>
        <v/>
      </c>
      <c r="C60" s="19" t="n">
        <v>2026</v>
      </c>
      <c r="D60" s="18">
        <f>'3_組み合わせ'!$A5+'3_組み合わせ'!H$4</f>
        <v/>
      </c>
      <c r="E60" s="18" t="n">
        <v>0</v>
      </c>
      <c r="F60" s="18">
        <f>'3_組み合わせ'!$A5</f>
        <v/>
      </c>
      <c r="G60" t="inlineStr">
        <is>
          <t>はい</t>
        </is>
      </c>
      <c r="H60" s="18">
        <f>ROUND(MIN(B60/12,650000)*12*0.0915+MIN(B60/12,1390000)*12*(0.0504+0)+B60*0.005,0)</f>
        <v/>
      </c>
      <c r="I60" s="18" t="n">
        <v>0</v>
      </c>
      <c r="J60" s="18" t="n">
        <v>0</v>
      </c>
      <c r="K60" s="18">
        <f>ROUND(IF(C60&gt;=2026,IF(B60&lt;741000,0,IF(B60&lt;2191000,B60-740000,IF(B60&lt;2193000,1451000,IF(B60&lt;2196000,1453000,IF(B60&lt;2200000,1456000,IF(B60&lt;3600000,ROUNDDOWN(B60/4,-3)*2.8-80000,IF(B60&lt;6600000,ROUNDDOWN(B60/4,-3)*3.2-440000,IF(B60&lt;8500000,ROUNDDOWN(B60*0.9,0)-1100000,B60-1950000)))))))),IF(B60&lt;651000,0,IF(B60&lt;1900000,B60-650000,IF(B60&lt;3600000,ROUNDDOWN(B60/4,-3)*2.8-80000,IF(B60&lt;6600000,ROUNDDOWN(B60/4,-3)*3.2-440000,IF(B60&lt;8500000,ROUNDDOWN(B60*0.9,0)-1100000,B60-1950000)))))),0)</f>
        <v/>
      </c>
      <c r="L60" s="18">
        <f>IF(K60&gt;23500000,NA(),IF(C60&gt;=2026,IF(K60&lt;=4890000,1040000,IF(K60&lt;=6550000,670000,620000)),IF(K60&lt;=1320000,950000,IF(K60&lt;=3360000,880000,IF(K60&lt;=4890000,680000,IF(K60&lt;=6550000,630000,580000))))))</f>
        <v/>
      </c>
      <c r="M60" s="18">
        <f>MIN(100000,ROUNDDOWN(K60*0.05,0))</f>
        <v/>
      </c>
      <c r="N60" s="18">
        <f>MIN(2000000,MAX(0,D60-E60-M60))</f>
        <v/>
      </c>
      <c r="O60" s="18">
        <f>IF(G60="はい",MIN(88000,MAX(0,F60-12000)),0)</f>
        <v/>
      </c>
      <c r="P60" s="18">
        <f>MAX(0,ROUNDDOWN(K60-H60-L60-I60-0,-3))</f>
        <v/>
      </c>
      <c r="Q60" s="18">
        <f>MAX(0,ROUNDDOWN(K60-H60-L60-I60-N60,-3))</f>
        <v/>
      </c>
      <c r="R60" s="18">
        <f>MAX(0,ROUNDDOWN(K60-H60-L60-I60-O60,-3))</f>
        <v/>
      </c>
      <c r="S60" s="18">
        <f>IF(P60&lt;=0,0,ROUNDDOWN((P60*LOOKUP(P60,{0,1950001,3300001,6950001,9000001,18000001,40000001},{0.05,0.1,0.2,0.23,0.33,0.4,0.45})-LOOKUP(P60,{0,1950001,3300001,6950001,9000001,18000001,40000001},{0,97500,427500,636000,1536000,2796000,4796000}))*1.021,-2))</f>
        <v/>
      </c>
      <c r="T60" s="18">
        <f>IF(Q60&lt;=0,0,ROUNDDOWN((Q60*LOOKUP(Q60,{0,1950001,3300001,6950001,9000001,18000001,40000001},{0.05,0.1,0.2,0.23,0.33,0.4,0.45})-LOOKUP(Q60,{0,1950001,3300001,6950001,9000001,18000001,40000001},{0,97500,427500,636000,1536000,2796000,4796000}))*1.021,-2))</f>
        <v/>
      </c>
      <c r="U60" s="18">
        <f>IF(R60&lt;=0,0,ROUNDDOWN((R60*LOOKUP(R60,{0,1950001,3300001,6950001,9000001,18000001,40000001},{0.05,0.1,0.2,0.23,0.33,0.4,0.45})-LOOKUP(R60,{0,1950001,3300001,6950001,9000001,18000001,40000001},{0,97500,427500,636000,1536000,2796000,4796000}))*1.021,-2))</f>
        <v/>
      </c>
      <c r="V60" s="18">
        <f>MAX(0,ROUNDDOWN(K60-H60-430000-J60-0,-3))</f>
        <v/>
      </c>
      <c r="W60" s="18">
        <f>MAX(0,ROUNDDOWN(K60-H60-430000-J60-N60,-3))</f>
        <v/>
      </c>
      <c r="X60" s="18">
        <f>MAX(0,ROUNDDOWN(K60-H60-430000-J60-O60,-3))</f>
        <v/>
      </c>
      <c r="Y60" s="18">
        <f>IF(K60&lt;=450000,0,MAX(0,ROUNDDOWN(V60*0.06-MIN(50000,V60)*0.03,-2))+MAX(0,ROUNDDOWN(V60*0.04-MIN(50000,V60)*0.02,-2)))</f>
        <v/>
      </c>
      <c r="Z60" s="18">
        <f>IF(K60&lt;=450000,0,MAX(0,ROUNDDOWN(W60*0.06-MIN(50000,W60)*0.03,-2))+MAX(0,ROUNDDOWN(W60*0.04-MIN(50000,W60)*0.02,-2)))</f>
        <v/>
      </c>
      <c r="AA60" s="18">
        <f>IF(K60&lt;=450000,0,MAX(0,ROUNDDOWN(X60*0.06-MIN(50000,X60)*0.03,-2))+MAX(0,ROUNDDOWN(X60*0.04-MIN(50000,X60)*0.02,-2)))</f>
        <v/>
      </c>
      <c r="AB60" s="18">
        <f>AE60+Y60-Z60</f>
        <v/>
      </c>
      <c r="AC60" s="18">
        <f>AF60+Y60-AA60</f>
        <v/>
      </c>
      <c r="AD60" s="20">
        <f>AB60-AC60</f>
        <v/>
      </c>
      <c r="AE60" s="18">
        <f>S60-T60</f>
        <v/>
      </c>
      <c r="AF60" s="18">
        <f>S60-U60</f>
        <v/>
      </c>
      <c r="AG60" s="21">
        <f>IF(P60&lt;=0,0,LOOKUP(P60,{0,1950001,3300001,6950001,9000001,18000001,40000001},{0.05,0.1,0.2,0.23,0.33,0.4,0.45}))</f>
        <v/>
      </c>
    </row>
    <row r="61">
      <c r="A61" t="inlineStr">
        <is>
          <t>組み合わせ</t>
        </is>
      </c>
      <c r="B61" s="18">
        <f>'3_組み合わせ'!$B$3</f>
        <v/>
      </c>
      <c r="C61" s="19" t="n">
        <v>2026</v>
      </c>
      <c r="D61" s="18">
        <f>'3_組み合わせ'!$A5+'3_組み合わせ'!I$4</f>
        <v/>
      </c>
      <c r="E61" s="18" t="n">
        <v>0</v>
      </c>
      <c r="F61" s="18">
        <f>'3_組み合わせ'!$A5</f>
        <v/>
      </c>
      <c r="G61" t="inlineStr">
        <is>
          <t>はい</t>
        </is>
      </c>
      <c r="H61" s="18">
        <f>ROUND(MIN(B61/12,650000)*12*0.0915+MIN(B61/12,1390000)*12*(0.0504+0)+B61*0.005,0)</f>
        <v/>
      </c>
      <c r="I61" s="18" t="n">
        <v>0</v>
      </c>
      <c r="J61" s="18" t="n">
        <v>0</v>
      </c>
      <c r="K61" s="18">
        <f>ROUND(IF(C61&gt;=2026,IF(B61&lt;741000,0,IF(B61&lt;2191000,B61-740000,IF(B61&lt;2193000,1451000,IF(B61&lt;2196000,1453000,IF(B61&lt;2200000,1456000,IF(B61&lt;3600000,ROUNDDOWN(B61/4,-3)*2.8-80000,IF(B61&lt;6600000,ROUNDDOWN(B61/4,-3)*3.2-440000,IF(B61&lt;8500000,ROUNDDOWN(B61*0.9,0)-1100000,B61-1950000)))))))),IF(B61&lt;651000,0,IF(B61&lt;1900000,B61-650000,IF(B61&lt;3600000,ROUNDDOWN(B61/4,-3)*2.8-80000,IF(B61&lt;6600000,ROUNDDOWN(B61/4,-3)*3.2-440000,IF(B61&lt;8500000,ROUNDDOWN(B61*0.9,0)-1100000,B61-1950000)))))),0)</f>
        <v/>
      </c>
      <c r="L61" s="18">
        <f>IF(K61&gt;23500000,NA(),IF(C61&gt;=2026,IF(K61&lt;=4890000,1040000,IF(K61&lt;=6550000,670000,620000)),IF(K61&lt;=1320000,950000,IF(K61&lt;=3360000,880000,IF(K61&lt;=4890000,680000,IF(K61&lt;=6550000,630000,580000))))))</f>
        <v/>
      </c>
      <c r="M61" s="18">
        <f>MIN(100000,ROUNDDOWN(K61*0.05,0))</f>
        <v/>
      </c>
      <c r="N61" s="18">
        <f>MIN(2000000,MAX(0,D61-E61-M61))</f>
        <v/>
      </c>
      <c r="O61" s="18">
        <f>IF(G61="はい",MIN(88000,MAX(0,F61-12000)),0)</f>
        <v/>
      </c>
      <c r="P61" s="18">
        <f>MAX(0,ROUNDDOWN(K61-H61-L61-I61-0,-3))</f>
        <v/>
      </c>
      <c r="Q61" s="18">
        <f>MAX(0,ROUNDDOWN(K61-H61-L61-I61-N61,-3))</f>
        <v/>
      </c>
      <c r="R61" s="18">
        <f>MAX(0,ROUNDDOWN(K61-H61-L61-I61-O61,-3))</f>
        <v/>
      </c>
      <c r="S61" s="18">
        <f>IF(P61&lt;=0,0,ROUNDDOWN((P61*LOOKUP(P61,{0,1950001,3300001,6950001,9000001,18000001,40000001},{0.05,0.1,0.2,0.23,0.33,0.4,0.45})-LOOKUP(P61,{0,1950001,3300001,6950001,9000001,18000001,40000001},{0,97500,427500,636000,1536000,2796000,4796000}))*1.021,-2))</f>
        <v/>
      </c>
      <c r="T61" s="18">
        <f>IF(Q61&lt;=0,0,ROUNDDOWN((Q61*LOOKUP(Q61,{0,1950001,3300001,6950001,9000001,18000001,40000001},{0.05,0.1,0.2,0.23,0.33,0.4,0.45})-LOOKUP(Q61,{0,1950001,3300001,6950001,9000001,18000001,40000001},{0,97500,427500,636000,1536000,2796000,4796000}))*1.021,-2))</f>
        <v/>
      </c>
      <c r="U61" s="18">
        <f>IF(R61&lt;=0,0,ROUNDDOWN((R61*LOOKUP(R61,{0,1950001,3300001,6950001,9000001,18000001,40000001},{0.05,0.1,0.2,0.23,0.33,0.4,0.45})-LOOKUP(R61,{0,1950001,3300001,6950001,9000001,18000001,40000001},{0,97500,427500,636000,1536000,2796000,4796000}))*1.021,-2))</f>
        <v/>
      </c>
      <c r="V61" s="18">
        <f>MAX(0,ROUNDDOWN(K61-H61-430000-J61-0,-3))</f>
        <v/>
      </c>
      <c r="W61" s="18">
        <f>MAX(0,ROUNDDOWN(K61-H61-430000-J61-N61,-3))</f>
        <v/>
      </c>
      <c r="X61" s="18">
        <f>MAX(0,ROUNDDOWN(K61-H61-430000-J61-O61,-3))</f>
        <v/>
      </c>
      <c r="Y61" s="18">
        <f>IF(K61&lt;=450000,0,MAX(0,ROUNDDOWN(V61*0.06-MIN(50000,V61)*0.03,-2))+MAX(0,ROUNDDOWN(V61*0.04-MIN(50000,V61)*0.02,-2)))</f>
        <v/>
      </c>
      <c r="Z61" s="18">
        <f>IF(K61&lt;=450000,0,MAX(0,ROUNDDOWN(W61*0.06-MIN(50000,W61)*0.03,-2))+MAX(0,ROUNDDOWN(W61*0.04-MIN(50000,W61)*0.02,-2)))</f>
        <v/>
      </c>
      <c r="AA61" s="18">
        <f>IF(K61&lt;=450000,0,MAX(0,ROUNDDOWN(X61*0.06-MIN(50000,X61)*0.03,-2))+MAX(0,ROUNDDOWN(X61*0.04-MIN(50000,X61)*0.02,-2)))</f>
        <v/>
      </c>
      <c r="AB61" s="18">
        <f>AE61+Y61-Z61</f>
        <v/>
      </c>
      <c r="AC61" s="18">
        <f>AF61+Y61-AA61</f>
        <v/>
      </c>
      <c r="AD61" s="20">
        <f>AB61-AC61</f>
        <v/>
      </c>
      <c r="AE61" s="18">
        <f>S61-T61</f>
        <v/>
      </c>
      <c r="AF61" s="18">
        <f>S61-U61</f>
        <v/>
      </c>
      <c r="AG61" s="21">
        <f>IF(P61&lt;=0,0,LOOKUP(P61,{0,1950001,3300001,6950001,9000001,18000001,40000001},{0.05,0.1,0.2,0.23,0.33,0.4,0.45}))</f>
        <v/>
      </c>
    </row>
    <row r="62">
      <c r="A62" t="inlineStr">
        <is>
          <t>組み合わせ</t>
        </is>
      </c>
      <c r="B62" s="18">
        <f>'3_組み合わせ'!$B$3</f>
        <v/>
      </c>
      <c r="C62" s="19" t="n">
        <v>2026</v>
      </c>
      <c r="D62" s="18">
        <f>'3_組み合わせ'!$A5+'3_組み合わせ'!J$4</f>
        <v/>
      </c>
      <c r="E62" s="18" t="n">
        <v>0</v>
      </c>
      <c r="F62" s="18">
        <f>'3_組み合わせ'!$A5</f>
        <v/>
      </c>
      <c r="G62" t="inlineStr">
        <is>
          <t>はい</t>
        </is>
      </c>
      <c r="H62" s="18">
        <f>ROUND(MIN(B62/12,650000)*12*0.0915+MIN(B62/12,1390000)*12*(0.0504+0)+B62*0.005,0)</f>
        <v/>
      </c>
      <c r="I62" s="18" t="n">
        <v>0</v>
      </c>
      <c r="J62" s="18" t="n">
        <v>0</v>
      </c>
      <c r="K62" s="18">
        <f>ROUND(IF(C62&gt;=2026,IF(B62&lt;741000,0,IF(B62&lt;2191000,B62-740000,IF(B62&lt;2193000,1451000,IF(B62&lt;2196000,1453000,IF(B62&lt;2200000,1456000,IF(B62&lt;3600000,ROUNDDOWN(B62/4,-3)*2.8-80000,IF(B62&lt;6600000,ROUNDDOWN(B62/4,-3)*3.2-440000,IF(B62&lt;8500000,ROUNDDOWN(B62*0.9,0)-1100000,B62-1950000)))))))),IF(B62&lt;651000,0,IF(B62&lt;1900000,B62-650000,IF(B62&lt;3600000,ROUNDDOWN(B62/4,-3)*2.8-80000,IF(B62&lt;6600000,ROUNDDOWN(B62/4,-3)*3.2-440000,IF(B62&lt;8500000,ROUNDDOWN(B62*0.9,0)-1100000,B62-1950000)))))),0)</f>
        <v/>
      </c>
      <c r="L62" s="18">
        <f>IF(K62&gt;23500000,NA(),IF(C62&gt;=2026,IF(K62&lt;=4890000,1040000,IF(K62&lt;=6550000,670000,620000)),IF(K62&lt;=1320000,950000,IF(K62&lt;=3360000,880000,IF(K62&lt;=4890000,680000,IF(K62&lt;=6550000,630000,580000))))))</f>
        <v/>
      </c>
      <c r="M62" s="18">
        <f>MIN(100000,ROUNDDOWN(K62*0.05,0))</f>
        <v/>
      </c>
      <c r="N62" s="18">
        <f>MIN(2000000,MAX(0,D62-E62-M62))</f>
        <v/>
      </c>
      <c r="O62" s="18">
        <f>IF(G62="はい",MIN(88000,MAX(0,F62-12000)),0)</f>
        <v/>
      </c>
      <c r="P62" s="18">
        <f>MAX(0,ROUNDDOWN(K62-H62-L62-I62-0,-3))</f>
        <v/>
      </c>
      <c r="Q62" s="18">
        <f>MAX(0,ROUNDDOWN(K62-H62-L62-I62-N62,-3))</f>
        <v/>
      </c>
      <c r="R62" s="18">
        <f>MAX(0,ROUNDDOWN(K62-H62-L62-I62-O62,-3))</f>
        <v/>
      </c>
      <c r="S62" s="18">
        <f>IF(P62&lt;=0,0,ROUNDDOWN((P62*LOOKUP(P62,{0,1950001,3300001,6950001,9000001,18000001,40000001},{0.05,0.1,0.2,0.23,0.33,0.4,0.45})-LOOKUP(P62,{0,1950001,3300001,6950001,9000001,18000001,40000001},{0,97500,427500,636000,1536000,2796000,4796000}))*1.021,-2))</f>
        <v/>
      </c>
      <c r="T62" s="18">
        <f>IF(Q62&lt;=0,0,ROUNDDOWN((Q62*LOOKUP(Q62,{0,1950001,3300001,6950001,9000001,18000001,40000001},{0.05,0.1,0.2,0.23,0.33,0.4,0.45})-LOOKUP(Q62,{0,1950001,3300001,6950001,9000001,18000001,40000001},{0,97500,427500,636000,1536000,2796000,4796000}))*1.021,-2))</f>
        <v/>
      </c>
      <c r="U62" s="18">
        <f>IF(R62&lt;=0,0,ROUNDDOWN((R62*LOOKUP(R62,{0,1950001,3300001,6950001,9000001,18000001,40000001},{0.05,0.1,0.2,0.23,0.33,0.4,0.45})-LOOKUP(R62,{0,1950001,3300001,6950001,9000001,18000001,40000001},{0,97500,427500,636000,1536000,2796000,4796000}))*1.021,-2))</f>
        <v/>
      </c>
      <c r="V62" s="18">
        <f>MAX(0,ROUNDDOWN(K62-H62-430000-J62-0,-3))</f>
        <v/>
      </c>
      <c r="W62" s="18">
        <f>MAX(0,ROUNDDOWN(K62-H62-430000-J62-N62,-3))</f>
        <v/>
      </c>
      <c r="X62" s="18">
        <f>MAX(0,ROUNDDOWN(K62-H62-430000-J62-O62,-3))</f>
        <v/>
      </c>
      <c r="Y62" s="18">
        <f>IF(K62&lt;=450000,0,MAX(0,ROUNDDOWN(V62*0.06-MIN(50000,V62)*0.03,-2))+MAX(0,ROUNDDOWN(V62*0.04-MIN(50000,V62)*0.02,-2)))</f>
        <v/>
      </c>
      <c r="Z62" s="18">
        <f>IF(K62&lt;=450000,0,MAX(0,ROUNDDOWN(W62*0.06-MIN(50000,W62)*0.03,-2))+MAX(0,ROUNDDOWN(W62*0.04-MIN(50000,W62)*0.02,-2)))</f>
        <v/>
      </c>
      <c r="AA62" s="18">
        <f>IF(K62&lt;=450000,0,MAX(0,ROUNDDOWN(X62*0.06-MIN(50000,X62)*0.03,-2))+MAX(0,ROUNDDOWN(X62*0.04-MIN(50000,X62)*0.02,-2)))</f>
        <v/>
      </c>
      <c r="AB62" s="18">
        <f>AE62+Y62-Z62</f>
        <v/>
      </c>
      <c r="AC62" s="18">
        <f>AF62+Y62-AA62</f>
        <v/>
      </c>
      <c r="AD62" s="20">
        <f>AB62-AC62</f>
        <v/>
      </c>
      <c r="AE62" s="18">
        <f>S62-T62</f>
        <v/>
      </c>
      <c r="AF62" s="18">
        <f>S62-U62</f>
        <v/>
      </c>
      <c r="AG62" s="21">
        <f>IF(P62&lt;=0,0,LOOKUP(P62,{0,1950001,3300001,6950001,9000001,18000001,40000001},{0.05,0.1,0.2,0.23,0.33,0.4,0.45}))</f>
        <v/>
      </c>
    </row>
    <row r="63">
      <c r="A63" t="inlineStr">
        <is>
          <t>組み合わせ</t>
        </is>
      </c>
      <c r="B63" s="18">
        <f>'3_組み合わせ'!$B$3</f>
        <v/>
      </c>
      <c r="C63" s="19" t="n">
        <v>2026</v>
      </c>
      <c r="D63" s="18">
        <f>'3_組み合わせ'!$A5+'3_組み合わせ'!K$4</f>
        <v/>
      </c>
      <c r="E63" s="18" t="n">
        <v>0</v>
      </c>
      <c r="F63" s="18">
        <f>'3_組み合わせ'!$A5</f>
        <v/>
      </c>
      <c r="G63" t="inlineStr">
        <is>
          <t>はい</t>
        </is>
      </c>
      <c r="H63" s="18">
        <f>ROUND(MIN(B63/12,650000)*12*0.0915+MIN(B63/12,1390000)*12*(0.0504+0)+B63*0.005,0)</f>
        <v/>
      </c>
      <c r="I63" s="18" t="n">
        <v>0</v>
      </c>
      <c r="J63" s="18" t="n">
        <v>0</v>
      </c>
      <c r="K63" s="18">
        <f>ROUND(IF(C63&gt;=2026,IF(B63&lt;741000,0,IF(B63&lt;2191000,B63-740000,IF(B63&lt;2193000,1451000,IF(B63&lt;2196000,1453000,IF(B63&lt;2200000,1456000,IF(B63&lt;3600000,ROUNDDOWN(B63/4,-3)*2.8-80000,IF(B63&lt;6600000,ROUNDDOWN(B63/4,-3)*3.2-440000,IF(B63&lt;8500000,ROUNDDOWN(B63*0.9,0)-1100000,B63-1950000)))))))),IF(B63&lt;651000,0,IF(B63&lt;1900000,B63-650000,IF(B63&lt;3600000,ROUNDDOWN(B63/4,-3)*2.8-80000,IF(B63&lt;6600000,ROUNDDOWN(B63/4,-3)*3.2-440000,IF(B63&lt;8500000,ROUNDDOWN(B63*0.9,0)-1100000,B63-1950000)))))),0)</f>
        <v/>
      </c>
      <c r="L63" s="18">
        <f>IF(K63&gt;23500000,NA(),IF(C63&gt;=2026,IF(K63&lt;=4890000,1040000,IF(K63&lt;=6550000,670000,620000)),IF(K63&lt;=1320000,950000,IF(K63&lt;=3360000,880000,IF(K63&lt;=4890000,680000,IF(K63&lt;=6550000,630000,580000))))))</f>
        <v/>
      </c>
      <c r="M63" s="18">
        <f>MIN(100000,ROUNDDOWN(K63*0.05,0))</f>
        <v/>
      </c>
      <c r="N63" s="18">
        <f>MIN(2000000,MAX(0,D63-E63-M63))</f>
        <v/>
      </c>
      <c r="O63" s="18">
        <f>IF(G63="はい",MIN(88000,MAX(0,F63-12000)),0)</f>
        <v/>
      </c>
      <c r="P63" s="18">
        <f>MAX(0,ROUNDDOWN(K63-H63-L63-I63-0,-3))</f>
        <v/>
      </c>
      <c r="Q63" s="18">
        <f>MAX(0,ROUNDDOWN(K63-H63-L63-I63-N63,-3))</f>
        <v/>
      </c>
      <c r="R63" s="18">
        <f>MAX(0,ROUNDDOWN(K63-H63-L63-I63-O63,-3))</f>
        <v/>
      </c>
      <c r="S63" s="18">
        <f>IF(P63&lt;=0,0,ROUNDDOWN((P63*LOOKUP(P63,{0,1950001,3300001,6950001,9000001,18000001,40000001},{0.05,0.1,0.2,0.23,0.33,0.4,0.45})-LOOKUP(P63,{0,1950001,3300001,6950001,9000001,18000001,40000001},{0,97500,427500,636000,1536000,2796000,4796000}))*1.021,-2))</f>
        <v/>
      </c>
      <c r="T63" s="18">
        <f>IF(Q63&lt;=0,0,ROUNDDOWN((Q63*LOOKUP(Q63,{0,1950001,3300001,6950001,9000001,18000001,40000001},{0.05,0.1,0.2,0.23,0.33,0.4,0.45})-LOOKUP(Q63,{0,1950001,3300001,6950001,9000001,18000001,40000001},{0,97500,427500,636000,1536000,2796000,4796000}))*1.021,-2))</f>
        <v/>
      </c>
      <c r="U63" s="18">
        <f>IF(R63&lt;=0,0,ROUNDDOWN((R63*LOOKUP(R63,{0,1950001,3300001,6950001,9000001,18000001,40000001},{0.05,0.1,0.2,0.23,0.33,0.4,0.45})-LOOKUP(R63,{0,1950001,3300001,6950001,9000001,18000001,40000001},{0,97500,427500,636000,1536000,2796000,4796000}))*1.021,-2))</f>
        <v/>
      </c>
      <c r="V63" s="18">
        <f>MAX(0,ROUNDDOWN(K63-H63-430000-J63-0,-3))</f>
        <v/>
      </c>
      <c r="W63" s="18">
        <f>MAX(0,ROUNDDOWN(K63-H63-430000-J63-N63,-3))</f>
        <v/>
      </c>
      <c r="X63" s="18">
        <f>MAX(0,ROUNDDOWN(K63-H63-430000-J63-O63,-3))</f>
        <v/>
      </c>
      <c r="Y63" s="18">
        <f>IF(K63&lt;=450000,0,MAX(0,ROUNDDOWN(V63*0.06-MIN(50000,V63)*0.03,-2))+MAX(0,ROUNDDOWN(V63*0.04-MIN(50000,V63)*0.02,-2)))</f>
        <v/>
      </c>
      <c r="Z63" s="18">
        <f>IF(K63&lt;=450000,0,MAX(0,ROUNDDOWN(W63*0.06-MIN(50000,W63)*0.03,-2))+MAX(0,ROUNDDOWN(W63*0.04-MIN(50000,W63)*0.02,-2)))</f>
        <v/>
      </c>
      <c r="AA63" s="18">
        <f>IF(K63&lt;=450000,0,MAX(0,ROUNDDOWN(X63*0.06-MIN(50000,X63)*0.03,-2))+MAX(0,ROUNDDOWN(X63*0.04-MIN(50000,X63)*0.02,-2)))</f>
        <v/>
      </c>
      <c r="AB63" s="18">
        <f>AE63+Y63-Z63</f>
        <v/>
      </c>
      <c r="AC63" s="18">
        <f>AF63+Y63-AA63</f>
        <v/>
      </c>
      <c r="AD63" s="20">
        <f>AB63-AC63</f>
        <v/>
      </c>
      <c r="AE63" s="18">
        <f>S63-T63</f>
        <v/>
      </c>
      <c r="AF63" s="18">
        <f>S63-U63</f>
        <v/>
      </c>
      <c r="AG63" s="21">
        <f>IF(P63&lt;=0,0,LOOKUP(P63,{0,1950001,3300001,6950001,9000001,18000001,40000001},{0.05,0.1,0.2,0.23,0.33,0.4,0.45}))</f>
        <v/>
      </c>
    </row>
    <row r="64">
      <c r="A64" t="inlineStr">
        <is>
          <t>組み合わせ</t>
        </is>
      </c>
      <c r="B64" s="18">
        <f>'3_組み合わせ'!$B$3</f>
        <v/>
      </c>
      <c r="C64" s="19" t="n">
        <v>2026</v>
      </c>
      <c r="D64" s="18">
        <f>'3_組み合わせ'!$A6+'3_組み合わせ'!B$4</f>
        <v/>
      </c>
      <c r="E64" s="18" t="n">
        <v>0</v>
      </c>
      <c r="F64" s="18">
        <f>'3_組み合わせ'!$A6</f>
        <v/>
      </c>
      <c r="G64" t="inlineStr">
        <is>
          <t>はい</t>
        </is>
      </c>
      <c r="H64" s="18">
        <f>ROUND(MIN(B64/12,650000)*12*0.0915+MIN(B64/12,1390000)*12*(0.0504+0)+B64*0.005,0)</f>
        <v/>
      </c>
      <c r="I64" s="18" t="n">
        <v>0</v>
      </c>
      <c r="J64" s="18" t="n">
        <v>0</v>
      </c>
      <c r="K64" s="18">
        <f>ROUND(IF(C64&gt;=2026,IF(B64&lt;741000,0,IF(B64&lt;2191000,B64-740000,IF(B64&lt;2193000,1451000,IF(B64&lt;2196000,1453000,IF(B64&lt;2200000,1456000,IF(B64&lt;3600000,ROUNDDOWN(B64/4,-3)*2.8-80000,IF(B64&lt;6600000,ROUNDDOWN(B64/4,-3)*3.2-440000,IF(B64&lt;8500000,ROUNDDOWN(B64*0.9,0)-1100000,B64-1950000)))))))),IF(B64&lt;651000,0,IF(B64&lt;1900000,B64-650000,IF(B64&lt;3600000,ROUNDDOWN(B64/4,-3)*2.8-80000,IF(B64&lt;6600000,ROUNDDOWN(B64/4,-3)*3.2-440000,IF(B64&lt;8500000,ROUNDDOWN(B64*0.9,0)-1100000,B64-1950000)))))),0)</f>
        <v/>
      </c>
      <c r="L64" s="18">
        <f>IF(K64&gt;23500000,NA(),IF(C64&gt;=2026,IF(K64&lt;=4890000,1040000,IF(K64&lt;=6550000,670000,620000)),IF(K64&lt;=1320000,950000,IF(K64&lt;=3360000,880000,IF(K64&lt;=4890000,680000,IF(K64&lt;=6550000,630000,580000))))))</f>
        <v/>
      </c>
      <c r="M64" s="18">
        <f>MIN(100000,ROUNDDOWN(K64*0.05,0))</f>
        <v/>
      </c>
      <c r="N64" s="18">
        <f>MIN(2000000,MAX(0,D64-E64-M64))</f>
        <v/>
      </c>
      <c r="O64" s="18">
        <f>IF(G64="はい",MIN(88000,MAX(0,F64-12000)),0)</f>
        <v/>
      </c>
      <c r="P64" s="18">
        <f>MAX(0,ROUNDDOWN(K64-H64-L64-I64-0,-3))</f>
        <v/>
      </c>
      <c r="Q64" s="18">
        <f>MAX(0,ROUNDDOWN(K64-H64-L64-I64-N64,-3))</f>
        <v/>
      </c>
      <c r="R64" s="18">
        <f>MAX(0,ROUNDDOWN(K64-H64-L64-I64-O64,-3))</f>
        <v/>
      </c>
      <c r="S64" s="18">
        <f>IF(P64&lt;=0,0,ROUNDDOWN((P64*LOOKUP(P64,{0,1950001,3300001,6950001,9000001,18000001,40000001},{0.05,0.1,0.2,0.23,0.33,0.4,0.45})-LOOKUP(P64,{0,1950001,3300001,6950001,9000001,18000001,40000001},{0,97500,427500,636000,1536000,2796000,4796000}))*1.021,-2))</f>
        <v/>
      </c>
      <c r="T64" s="18">
        <f>IF(Q64&lt;=0,0,ROUNDDOWN((Q64*LOOKUP(Q64,{0,1950001,3300001,6950001,9000001,18000001,40000001},{0.05,0.1,0.2,0.23,0.33,0.4,0.45})-LOOKUP(Q64,{0,1950001,3300001,6950001,9000001,18000001,40000001},{0,97500,427500,636000,1536000,2796000,4796000}))*1.021,-2))</f>
        <v/>
      </c>
      <c r="U64" s="18">
        <f>IF(R64&lt;=0,0,ROUNDDOWN((R64*LOOKUP(R64,{0,1950001,3300001,6950001,9000001,18000001,40000001},{0.05,0.1,0.2,0.23,0.33,0.4,0.45})-LOOKUP(R64,{0,1950001,3300001,6950001,9000001,18000001,40000001},{0,97500,427500,636000,1536000,2796000,4796000}))*1.021,-2))</f>
        <v/>
      </c>
      <c r="V64" s="18">
        <f>MAX(0,ROUNDDOWN(K64-H64-430000-J64-0,-3))</f>
        <v/>
      </c>
      <c r="W64" s="18">
        <f>MAX(0,ROUNDDOWN(K64-H64-430000-J64-N64,-3))</f>
        <v/>
      </c>
      <c r="X64" s="18">
        <f>MAX(0,ROUNDDOWN(K64-H64-430000-J64-O64,-3))</f>
        <v/>
      </c>
      <c r="Y64" s="18">
        <f>IF(K64&lt;=450000,0,MAX(0,ROUNDDOWN(V64*0.06-MIN(50000,V64)*0.03,-2))+MAX(0,ROUNDDOWN(V64*0.04-MIN(50000,V64)*0.02,-2)))</f>
        <v/>
      </c>
      <c r="Z64" s="18">
        <f>IF(K64&lt;=450000,0,MAX(0,ROUNDDOWN(W64*0.06-MIN(50000,W64)*0.03,-2))+MAX(0,ROUNDDOWN(W64*0.04-MIN(50000,W64)*0.02,-2)))</f>
        <v/>
      </c>
      <c r="AA64" s="18">
        <f>IF(K64&lt;=450000,0,MAX(0,ROUNDDOWN(X64*0.06-MIN(50000,X64)*0.03,-2))+MAX(0,ROUNDDOWN(X64*0.04-MIN(50000,X64)*0.02,-2)))</f>
        <v/>
      </c>
      <c r="AB64" s="18">
        <f>AE64+Y64-Z64</f>
        <v/>
      </c>
      <c r="AC64" s="18">
        <f>AF64+Y64-AA64</f>
        <v/>
      </c>
      <c r="AD64" s="20">
        <f>AB64-AC64</f>
        <v/>
      </c>
      <c r="AE64" s="18">
        <f>S64-T64</f>
        <v/>
      </c>
      <c r="AF64" s="18">
        <f>S64-U64</f>
        <v/>
      </c>
      <c r="AG64" s="21">
        <f>IF(P64&lt;=0,0,LOOKUP(P64,{0,1950001,3300001,6950001,9000001,18000001,40000001},{0.05,0.1,0.2,0.23,0.33,0.4,0.45}))</f>
        <v/>
      </c>
    </row>
    <row r="65">
      <c r="A65" t="inlineStr">
        <is>
          <t>組み合わせ</t>
        </is>
      </c>
      <c r="B65" s="18">
        <f>'3_組み合わせ'!$B$3</f>
        <v/>
      </c>
      <c r="C65" s="19" t="n">
        <v>2026</v>
      </c>
      <c r="D65" s="18">
        <f>'3_組み合わせ'!$A6+'3_組み合わせ'!C$4</f>
        <v/>
      </c>
      <c r="E65" s="18" t="n">
        <v>0</v>
      </c>
      <c r="F65" s="18">
        <f>'3_組み合わせ'!$A6</f>
        <v/>
      </c>
      <c r="G65" t="inlineStr">
        <is>
          <t>はい</t>
        </is>
      </c>
      <c r="H65" s="18">
        <f>ROUND(MIN(B65/12,650000)*12*0.0915+MIN(B65/12,1390000)*12*(0.0504+0)+B65*0.005,0)</f>
        <v/>
      </c>
      <c r="I65" s="18" t="n">
        <v>0</v>
      </c>
      <c r="J65" s="18" t="n">
        <v>0</v>
      </c>
      <c r="K65" s="18">
        <f>ROUND(IF(C65&gt;=2026,IF(B65&lt;741000,0,IF(B65&lt;2191000,B65-740000,IF(B65&lt;2193000,1451000,IF(B65&lt;2196000,1453000,IF(B65&lt;2200000,1456000,IF(B65&lt;3600000,ROUNDDOWN(B65/4,-3)*2.8-80000,IF(B65&lt;6600000,ROUNDDOWN(B65/4,-3)*3.2-440000,IF(B65&lt;8500000,ROUNDDOWN(B65*0.9,0)-1100000,B65-1950000)))))))),IF(B65&lt;651000,0,IF(B65&lt;1900000,B65-650000,IF(B65&lt;3600000,ROUNDDOWN(B65/4,-3)*2.8-80000,IF(B65&lt;6600000,ROUNDDOWN(B65/4,-3)*3.2-440000,IF(B65&lt;8500000,ROUNDDOWN(B65*0.9,0)-1100000,B65-1950000)))))),0)</f>
        <v/>
      </c>
      <c r="L65" s="18">
        <f>IF(K65&gt;23500000,NA(),IF(C65&gt;=2026,IF(K65&lt;=4890000,1040000,IF(K65&lt;=6550000,670000,620000)),IF(K65&lt;=1320000,950000,IF(K65&lt;=3360000,880000,IF(K65&lt;=4890000,680000,IF(K65&lt;=6550000,630000,580000))))))</f>
        <v/>
      </c>
      <c r="M65" s="18">
        <f>MIN(100000,ROUNDDOWN(K65*0.05,0))</f>
        <v/>
      </c>
      <c r="N65" s="18">
        <f>MIN(2000000,MAX(0,D65-E65-M65))</f>
        <v/>
      </c>
      <c r="O65" s="18">
        <f>IF(G65="はい",MIN(88000,MAX(0,F65-12000)),0)</f>
        <v/>
      </c>
      <c r="P65" s="18">
        <f>MAX(0,ROUNDDOWN(K65-H65-L65-I65-0,-3))</f>
        <v/>
      </c>
      <c r="Q65" s="18">
        <f>MAX(0,ROUNDDOWN(K65-H65-L65-I65-N65,-3))</f>
        <v/>
      </c>
      <c r="R65" s="18">
        <f>MAX(0,ROUNDDOWN(K65-H65-L65-I65-O65,-3))</f>
        <v/>
      </c>
      <c r="S65" s="18">
        <f>IF(P65&lt;=0,0,ROUNDDOWN((P65*LOOKUP(P65,{0,1950001,3300001,6950001,9000001,18000001,40000001},{0.05,0.1,0.2,0.23,0.33,0.4,0.45})-LOOKUP(P65,{0,1950001,3300001,6950001,9000001,18000001,40000001},{0,97500,427500,636000,1536000,2796000,4796000}))*1.021,-2))</f>
        <v/>
      </c>
      <c r="T65" s="18">
        <f>IF(Q65&lt;=0,0,ROUNDDOWN((Q65*LOOKUP(Q65,{0,1950001,3300001,6950001,9000001,18000001,40000001},{0.05,0.1,0.2,0.23,0.33,0.4,0.45})-LOOKUP(Q65,{0,1950001,3300001,6950001,9000001,18000001,40000001},{0,97500,427500,636000,1536000,2796000,4796000}))*1.021,-2))</f>
        <v/>
      </c>
      <c r="U65" s="18">
        <f>IF(R65&lt;=0,0,ROUNDDOWN((R65*LOOKUP(R65,{0,1950001,3300001,6950001,9000001,18000001,40000001},{0.05,0.1,0.2,0.23,0.33,0.4,0.45})-LOOKUP(R65,{0,1950001,3300001,6950001,9000001,18000001,40000001},{0,97500,427500,636000,1536000,2796000,4796000}))*1.021,-2))</f>
        <v/>
      </c>
      <c r="V65" s="18">
        <f>MAX(0,ROUNDDOWN(K65-H65-430000-J65-0,-3))</f>
        <v/>
      </c>
      <c r="W65" s="18">
        <f>MAX(0,ROUNDDOWN(K65-H65-430000-J65-N65,-3))</f>
        <v/>
      </c>
      <c r="X65" s="18">
        <f>MAX(0,ROUNDDOWN(K65-H65-430000-J65-O65,-3))</f>
        <v/>
      </c>
      <c r="Y65" s="18">
        <f>IF(K65&lt;=450000,0,MAX(0,ROUNDDOWN(V65*0.06-MIN(50000,V65)*0.03,-2))+MAX(0,ROUNDDOWN(V65*0.04-MIN(50000,V65)*0.02,-2)))</f>
        <v/>
      </c>
      <c r="Z65" s="18">
        <f>IF(K65&lt;=450000,0,MAX(0,ROUNDDOWN(W65*0.06-MIN(50000,W65)*0.03,-2))+MAX(0,ROUNDDOWN(W65*0.04-MIN(50000,W65)*0.02,-2)))</f>
        <v/>
      </c>
      <c r="AA65" s="18">
        <f>IF(K65&lt;=450000,0,MAX(0,ROUNDDOWN(X65*0.06-MIN(50000,X65)*0.03,-2))+MAX(0,ROUNDDOWN(X65*0.04-MIN(50000,X65)*0.02,-2)))</f>
        <v/>
      </c>
      <c r="AB65" s="18">
        <f>AE65+Y65-Z65</f>
        <v/>
      </c>
      <c r="AC65" s="18">
        <f>AF65+Y65-AA65</f>
        <v/>
      </c>
      <c r="AD65" s="20">
        <f>AB65-AC65</f>
        <v/>
      </c>
      <c r="AE65" s="18">
        <f>S65-T65</f>
        <v/>
      </c>
      <c r="AF65" s="18">
        <f>S65-U65</f>
        <v/>
      </c>
      <c r="AG65" s="21">
        <f>IF(P65&lt;=0,0,LOOKUP(P65,{0,1950001,3300001,6950001,9000001,18000001,40000001},{0.05,0.1,0.2,0.23,0.33,0.4,0.45}))</f>
        <v/>
      </c>
    </row>
    <row r="66">
      <c r="A66" t="inlineStr">
        <is>
          <t>組み合わせ</t>
        </is>
      </c>
      <c r="B66" s="18">
        <f>'3_組み合わせ'!$B$3</f>
        <v/>
      </c>
      <c r="C66" s="19" t="n">
        <v>2026</v>
      </c>
      <c r="D66" s="18">
        <f>'3_組み合わせ'!$A6+'3_組み合わせ'!D$4</f>
        <v/>
      </c>
      <c r="E66" s="18" t="n">
        <v>0</v>
      </c>
      <c r="F66" s="18">
        <f>'3_組み合わせ'!$A6</f>
        <v/>
      </c>
      <c r="G66" t="inlineStr">
        <is>
          <t>はい</t>
        </is>
      </c>
      <c r="H66" s="18">
        <f>ROUND(MIN(B66/12,650000)*12*0.0915+MIN(B66/12,1390000)*12*(0.0504+0)+B66*0.005,0)</f>
        <v/>
      </c>
      <c r="I66" s="18" t="n">
        <v>0</v>
      </c>
      <c r="J66" s="18" t="n">
        <v>0</v>
      </c>
      <c r="K66" s="18">
        <f>ROUND(IF(C66&gt;=2026,IF(B66&lt;741000,0,IF(B66&lt;2191000,B66-740000,IF(B66&lt;2193000,1451000,IF(B66&lt;2196000,1453000,IF(B66&lt;2200000,1456000,IF(B66&lt;3600000,ROUNDDOWN(B66/4,-3)*2.8-80000,IF(B66&lt;6600000,ROUNDDOWN(B66/4,-3)*3.2-440000,IF(B66&lt;8500000,ROUNDDOWN(B66*0.9,0)-1100000,B66-1950000)))))))),IF(B66&lt;651000,0,IF(B66&lt;1900000,B66-650000,IF(B66&lt;3600000,ROUNDDOWN(B66/4,-3)*2.8-80000,IF(B66&lt;6600000,ROUNDDOWN(B66/4,-3)*3.2-440000,IF(B66&lt;8500000,ROUNDDOWN(B66*0.9,0)-1100000,B66-1950000)))))),0)</f>
        <v/>
      </c>
      <c r="L66" s="18">
        <f>IF(K66&gt;23500000,NA(),IF(C66&gt;=2026,IF(K66&lt;=4890000,1040000,IF(K66&lt;=6550000,670000,620000)),IF(K66&lt;=1320000,950000,IF(K66&lt;=3360000,880000,IF(K66&lt;=4890000,680000,IF(K66&lt;=6550000,630000,580000))))))</f>
        <v/>
      </c>
      <c r="M66" s="18">
        <f>MIN(100000,ROUNDDOWN(K66*0.05,0))</f>
        <v/>
      </c>
      <c r="N66" s="18">
        <f>MIN(2000000,MAX(0,D66-E66-M66))</f>
        <v/>
      </c>
      <c r="O66" s="18">
        <f>IF(G66="はい",MIN(88000,MAX(0,F66-12000)),0)</f>
        <v/>
      </c>
      <c r="P66" s="18">
        <f>MAX(0,ROUNDDOWN(K66-H66-L66-I66-0,-3))</f>
        <v/>
      </c>
      <c r="Q66" s="18">
        <f>MAX(0,ROUNDDOWN(K66-H66-L66-I66-N66,-3))</f>
        <v/>
      </c>
      <c r="R66" s="18">
        <f>MAX(0,ROUNDDOWN(K66-H66-L66-I66-O66,-3))</f>
        <v/>
      </c>
      <c r="S66" s="18">
        <f>IF(P66&lt;=0,0,ROUNDDOWN((P66*LOOKUP(P66,{0,1950001,3300001,6950001,9000001,18000001,40000001},{0.05,0.1,0.2,0.23,0.33,0.4,0.45})-LOOKUP(P66,{0,1950001,3300001,6950001,9000001,18000001,40000001},{0,97500,427500,636000,1536000,2796000,4796000}))*1.021,-2))</f>
        <v/>
      </c>
      <c r="T66" s="18">
        <f>IF(Q66&lt;=0,0,ROUNDDOWN((Q66*LOOKUP(Q66,{0,1950001,3300001,6950001,9000001,18000001,40000001},{0.05,0.1,0.2,0.23,0.33,0.4,0.45})-LOOKUP(Q66,{0,1950001,3300001,6950001,9000001,18000001,40000001},{0,97500,427500,636000,1536000,2796000,4796000}))*1.021,-2))</f>
        <v/>
      </c>
      <c r="U66" s="18">
        <f>IF(R66&lt;=0,0,ROUNDDOWN((R66*LOOKUP(R66,{0,1950001,3300001,6950001,9000001,18000001,40000001},{0.05,0.1,0.2,0.23,0.33,0.4,0.45})-LOOKUP(R66,{0,1950001,3300001,6950001,9000001,18000001,40000001},{0,97500,427500,636000,1536000,2796000,4796000}))*1.021,-2))</f>
        <v/>
      </c>
      <c r="V66" s="18">
        <f>MAX(0,ROUNDDOWN(K66-H66-430000-J66-0,-3))</f>
        <v/>
      </c>
      <c r="W66" s="18">
        <f>MAX(0,ROUNDDOWN(K66-H66-430000-J66-N66,-3))</f>
        <v/>
      </c>
      <c r="X66" s="18">
        <f>MAX(0,ROUNDDOWN(K66-H66-430000-J66-O66,-3))</f>
        <v/>
      </c>
      <c r="Y66" s="18">
        <f>IF(K66&lt;=450000,0,MAX(0,ROUNDDOWN(V66*0.06-MIN(50000,V66)*0.03,-2))+MAX(0,ROUNDDOWN(V66*0.04-MIN(50000,V66)*0.02,-2)))</f>
        <v/>
      </c>
      <c r="Z66" s="18">
        <f>IF(K66&lt;=450000,0,MAX(0,ROUNDDOWN(W66*0.06-MIN(50000,W66)*0.03,-2))+MAX(0,ROUNDDOWN(W66*0.04-MIN(50000,W66)*0.02,-2)))</f>
        <v/>
      </c>
      <c r="AA66" s="18">
        <f>IF(K66&lt;=450000,0,MAX(0,ROUNDDOWN(X66*0.06-MIN(50000,X66)*0.03,-2))+MAX(0,ROUNDDOWN(X66*0.04-MIN(50000,X66)*0.02,-2)))</f>
        <v/>
      </c>
      <c r="AB66" s="18">
        <f>AE66+Y66-Z66</f>
        <v/>
      </c>
      <c r="AC66" s="18">
        <f>AF66+Y66-AA66</f>
        <v/>
      </c>
      <c r="AD66" s="20">
        <f>AB66-AC66</f>
        <v/>
      </c>
      <c r="AE66" s="18">
        <f>S66-T66</f>
        <v/>
      </c>
      <c r="AF66" s="18">
        <f>S66-U66</f>
        <v/>
      </c>
      <c r="AG66" s="21">
        <f>IF(P66&lt;=0,0,LOOKUP(P66,{0,1950001,3300001,6950001,9000001,18000001,40000001},{0.05,0.1,0.2,0.23,0.33,0.4,0.45}))</f>
        <v/>
      </c>
    </row>
    <row r="67">
      <c r="A67" t="inlineStr">
        <is>
          <t>組み合わせ</t>
        </is>
      </c>
      <c r="B67" s="18">
        <f>'3_組み合わせ'!$B$3</f>
        <v/>
      </c>
      <c r="C67" s="19" t="n">
        <v>2026</v>
      </c>
      <c r="D67" s="18">
        <f>'3_組み合わせ'!$A6+'3_組み合わせ'!E$4</f>
        <v/>
      </c>
      <c r="E67" s="18" t="n">
        <v>0</v>
      </c>
      <c r="F67" s="18">
        <f>'3_組み合わせ'!$A6</f>
        <v/>
      </c>
      <c r="G67" t="inlineStr">
        <is>
          <t>はい</t>
        </is>
      </c>
      <c r="H67" s="18">
        <f>ROUND(MIN(B67/12,650000)*12*0.0915+MIN(B67/12,1390000)*12*(0.0504+0)+B67*0.005,0)</f>
        <v/>
      </c>
      <c r="I67" s="18" t="n">
        <v>0</v>
      </c>
      <c r="J67" s="18" t="n">
        <v>0</v>
      </c>
      <c r="K67" s="18">
        <f>ROUND(IF(C67&gt;=2026,IF(B67&lt;741000,0,IF(B67&lt;2191000,B67-740000,IF(B67&lt;2193000,1451000,IF(B67&lt;2196000,1453000,IF(B67&lt;2200000,1456000,IF(B67&lt;3600000,ROUNDDOWN(B67/4,-3)*2.8-80000,IF(B67&lt;6600000,ROUNDDOWN(B67/4,-3)*3.2-440000,IF(B67&lt;8500000,ROUNDDOWN(B67*0.9,0)-1100000,B67-1950000)))))))),IF(B67&lt;651000,0,IF(B67&lt;1900000,B67-650000,IF(B67&lt;3600000,ROUNDDOWN(B67/4,-3)*2.8-80000,IF(B67&lt;6600000,ROUNDDOWN(B67/4,-3)*3.2-440000,IF(B67&lt;8500000,ROUNDDOWN(B67*0.9,0)-1100000,B67-1950000)))))),0)</f>
        <v/>
      </c>
      <c r="L67" s="18">
        <f>IF(K67&gt;23500000,NA(),IF(C67&gt;=2026,IF(K67&lt;=4890000,1040000,IF(K67&lt;=6550000,670000,620000)),IF(K67&lt;=1320000,950000,IF(K67&lt;=3360000,880000,IF(K67&lt;=4890000,680000,IF(K67&lt;=6550000,630000,580000))))))</f>
        <v/>
      </c>
      <c r="M67" s="18">
        <f>MIN(100000,ROUNDDOWN(K67*0.05,0))</f>
        <v/>
      </c>
      <c r="N67" s="18">
        <f>MIN(2000000,MAX(0,D67-E67-M67))</f>
        <v/>
      </c>
      <c r="O67" s="18">
        <f>IF(G67="はい",MIN(88000,MAX(0,F67-12000)),0)</f>
        <v/>
      </c>
      <c r="P67" s="18">
        <f>MAX(0,ROUNDDOWN(K67-H67-L67-I67-0,-3))</f>
        <v/>
      </c>
      <c r="Q67" s="18">
        <f>MAX(0,ROUNDDOWN(K67-H67-L67-I67-N67,-3))</f>
        <v/>
      </c>
      <c r="R67" s="18">
        <f>MAX(0,ROUNDDOWN(K67-H67-L67-I67-O67,-3))</f>
        <v/>
      </c>
      <c r="S67" s="18">
        <f>IF(P67&lt;=0,0,ROUNDDOWN((P67*LOOKUP(P67,{0,1950001,3300001,6950001,9000001,18000001,40000001},{0.05,0.1,0.2,0.23,0.33,0.4,0.45})-LOOKUP(P67,{0,1950001,3300001,6950001,9000001,18000001,40000001},{0,97500,427500,636000,1536000,2796000,4796000}))*1.021,-2))</f>
        <v/>
      </c>
      <c r="T67" s="18">
        <f>IF(Q67&lt;=0,0,ROUNDDOWN((Q67*LOOKUP(Q67,{0,1950001,3300001,6950001,9000001,18000001,40000001},{0.05,0.1,0.2,0.23,0.33,0.4,0.45})-LOOKUP(Q67,{0,1950001,3300001,6950001,9000001,18000001,40000001},{0,97500,427500,636000,1536000,2796000,4796000}))*1.021,-2))</f>
        <v/>
      </c>
      <c r="U67" s="18">
        <f>IF(R67&lt;=0,0,ROUNDDOWN((R67*LOOKUP(R67,{0,1950001,3300001,6950001,9000001,18000001,40000001},{0.05,0.1,0.2,0.23,0.33,0.4,0.45})-LOOKUP(R67,{0,1950001,3300001,6950001,9000001,18000001,40000001},{0,97500,427500,636000,1536000,2796000,4796000}))*1.021,-2))</f>
        <v/>
      </c>
      <c r="V67" s="18">
        <f>MAX(0,ROUNDDOWN(K67-H67-430000-J67-0,-3))</f>
        <v/>
      </c>
      <c r="W67" s="18">
        <f>MAX(0,ROUNDDOWN(K67-H67-430000-J67-N67,-3))</f>
        <v/>
      </c>
      <c r="X67" s="18">
        <f>MAX(0,ROUNDDOWN(K67-H67-430000-J67-O67,-3))</f>
        <v/>
      </c>
      <c r="Y67" s="18">
        <f>IF(K67&lt;=450000,0,MAX(0,ROUNDDOWN(V67*0.06-MIN(50000,V67)*0.03,-2))+MAX(0,ROUNDDOWN(V67*0.04-MIN(50000,V67)*0.02,-2)))</f>
        <v/>
      </c>
      <c r="Z67" s="18">
        <f>IF(K67&lt;=450000,0,MAX(0,ROUNDDOWN(W67*0.06-MIN(50000,W67)*0.03,-2))+MAX(0,ROUNDDOWN(W67*0.04-MIN(50000,W67)*0.02,-2)))</f>
        <v/>
      </c>
      <c r="AA67" s="18">
        <f>IF(K67&lt;=450000,0,MAX(0,ROUNDDOWN(X67*0.06-MIN(50000,X67)*0.03,-2))+MAX(0,ROUNDDOWN(X67*0.04-MIN(50000,X67)*0.02,-2)))</f>
        <v/>
      </c>
      <c r="AB67" s="18">
        <f>AE67+Y67-Z67</f>
        <v/>
      </c>
      <c r="AC67" s="18">
        <f>AF67+Y67-AA67</f>
        <v/>
      </c>
      <c r="AD67" s="20">
        <f>AB67-AC67</f>
        <v/>
      </c>
      <c r="AE67" s="18">
        <f>S67-T67</f>
        <v/>
      </c>
      <c r="AF67" s="18">
        <f>S67-U67</f>
        <v/>
      </c>
      <c r="AG67" s="21">
        <f>IF(P67&lt;=0,0,LOOKUP(P67,{0,1950001,3300001,6950001,9000001,18000001,40000001},{0.05,0.1,0.2,0.23,0.33,0.4,0.45}))</f>
        <v/>
      </c>
    </row>
    <row r="68">
      <c r="A68" t="inlineStr">
        <is>
          <t>組み合わせ</t>
        </is>
      </c>
      <c r="B68" s="18">
        <f>'3_組み合わせ'!$B$3</f>
        <v/>
      </c>
      <c r="C68" s="19" t="n">
        <v>2026</v>
      </c>
      <c r="D68" s="18">
        <f>'3_組み合わせ'!$A6+'3_組み合わせ'!F$4</f>
        <v/>
      </c>
      <c r="E68" s="18" t="n">
        <v>0</v>
      </c>
      <c r="F68" s="18">
        <f>'3_組み合わせ'!$A6</f>
        <v/>
      </c>
      <c r="G68" t="inlineStr">
        <is>
          <t>はい</t>
        </is>
      </c>
      <c r="H68" s="18">
        <f>ROUND(MIN(B68/12,650000)*12*0.0915+MIN(B68/12,1390000)*12*(0.0504+0)+B68*0.005,0)</f>
        <v/>
      </c>
      <c r="I68" s="18" t="n">
        <v>0</v>
      </c>
      <c r="J68" s="18" t="n">
        <v>0</v>
      </c>
      <c r="K68" s="18">
        <f>ROUND(IF(C68&gt;=2026,IF(B68&lt;741000,0,IF(B68&lt;2191000,B68-740000,IF(B68&lt;2193000,1451000,IF(B68&lt;2196000,1453000,IF(B68&lt;2200000,1456000,IF(B68&lt;3600000,ROUNDDOWN(B68/4,-3)*2.8-80000,IF(B68&lt;6600000,ROUNDDOWN(B68/4,-3)*3.2-440000,IF(B68&lt;8500000,ROUNDDOWN(B68*0.9,0)-1100000,B68-1950000)))))))),IF(B68&lt;651000,0,IF(B68&lt;1900000,B68-650000,IF(B68&lt;3600000,ROUNDDOWN(B68/4,-3)*2.8-80000,IF(B68&lt;6600000,ROUNDDOWN(B68/4,-3)*3.2-440000,IF(B68&lt;8500000,ROUNDDOWN(B68*0.9,0)-1100000,B68-1950000)))))),0)</f>
        <v/>
      </c>
      <c r="L68" s="18">
        <f>IF(K68&gt;23500000,NA(),IF(C68&gt;=2026,IF(K68&lt;=4890000,1040000,IF(K68&lt;=6550000,670000,620000)),IF(K68&lt;=1320000,950000,IF(K68&lt;=3360000,880000,IF(K68&lt;=4890000,680000,IF(K68&lt;=6550000,630000,580000))))))</f>
        <v/>
      </c>
      <c r="M68" s="18">
        <f>MIN(100000,ROUNDDOWN(K68*0.05,0))</f>
        <v/>
      </c>
      <c r="N68" s="18">
        <f>MIN(2000000,MAX(0,D68-E68-M68))</f>
        <v/>
      </c>
      <c r="O68" s="18">
        <f>IF(G68="はい",MIN(88000,MAX(0,F68-12000)),0)</f>
        <v/>
      </c>
      <c r="P68" s="18">
        <f>MAX(0,ROUNDDOWN(K68-H68-L68-I68-0,-3))</f>
        <v/>
      </c>
      <c r="Q68" s="18">
        <f>MAX(0,ROUNDDOWN(K68-H68-L68-I68-N68,-3))</f>
        <v/>
      </c>
      <c r="R68" s="18">
        <f>MAX(0,ROUNDDOWN(K68-H68-L68-I68-O68,-3))</f>
        <v/>
      </c>
      <c r="S68" s="18">
        <f>IF(P68&lt;=0,0,ROUNDDOWN((P68*LOOKUP(P68,{0,1950001,3300001,6950001,9000001,18000001,40000001},{0.05,0.1,0.2,0.23,0.33,0.4,0.45})-LOOKUP(P68,{0,1950001,3300001,6950001,9000001,18000001,40000001},{0,97500,427500,636000,1536000,2796000,4796000}))*1.021,-2))</f>
        <v/>
      </c>
      <c r="T68" s="18">
        <f>IF(Q68&lt;=0,0,ROUNDDOWN((Q68*LOOKUP(Q68,{0,1950001,3300001,6950001,9000001,18000001,40000001},{0.05,0.1,0.2,0.23,0.33,0.4,0.45})-LOOKUP(Q68,{0,1950001,3300001,6950001,9000001,18000001,40000001},{0,97500,427500,636000,1536000,2796000,4796000}))*1.021,-2))</f>
        <v/>
      </c>
      <c r="U68" s="18">
        <f>IF(R68&lt;=0,0,ROUNDDOWN((R68*LOOKUP(R68,{0,1950001,3300001,6950001,9000001,18000001,40000001},{0.05,0.1,0.2,0.23,0.33,0.4,0.45})-LOOKUP(R68,{0,1950001,3300001,6950001,9000001,18000001,40000001},{0,97500,427500,636000,1536000,2796000,4796000}))*1.021,-2))</f>
        <v/>
      </c>
      <c r="V68" s="18">
        <f>MAX(0,ROUNDDOWN(K68-H68-430000-J68-0,-3))</f>
        <v/>
      </c>
      <c r="W68" s="18">
        <f>MAX(0,ROUNDDOWN(K68-H68-430000-J68-N68,-3))</f>
        <v/>
      </c>
      <c r="X68" s="18">
        <f>MAX(0,ROUNDDOWN(K68-H68-430000-J68-O68,-3))</f>
        <v/>
      </c>
      <c r="Y68" s="18">
        <f>IF(K68&lt;=450000,0,MAX(0,ROUNDDOWN(V68*0.06-MIN(50000,V68)*0.03,-2))+MAX(0,ROUNDDOWN(V68*0.04-MIN(50000,V68)*0.02,-2)))</f>
        <v/>
      </c>
      <c r="Z68" s="18">
        <f>IF(K68&lt;=450000,0,MAX(0,ROUNDDOWN(W68*0.06-MIN(50000,W68)*0.03,-2))+MAX(0,ROUNDDOWN(W68*0.04-MIN(50000,W68)*0.02,-2)))</f>
        <v/>
      </c>
      <c r="AA68" s="18">
        <f>IF(K68&lt;=450000,0,MAX(0,ROUNDDOWN(X68*0.06-MIN(50000,X68)*0.03,-2))+MAX(0,ROUNDDOWN(X68*0.04-MIN(50000,X68)*0.02,-2)))</f>
        <v/>
      </c>
      <c r="AB68" s="18">
        <f>AE68+Y68-Z68</f>
        <v/>
      </c>
      <c r="AC68" s="18">
        <f>AF68+Y68-AA68</f>
        <v/>
      </c>
      <c r="AD68" s="20">
        <f>AB68-AC68</f>
        <v/>
      </c>
      <c r="AE68" s="18">
        <f>S68-T68</f>
        <v/>
      </c>
      <c r="AF68" s="18">
        <f>S68-U68</f>
        <v/>
      </c>
      <c r="AG68" s="21">
        <f>IF(P68&lt;=0,0,LOOKUP(P68,{0,1950001,3300001,6950001,9000001,18000001,40000001},{0.05,0.1,0.2,0.23,0.33,0.4,0.45}))</f>
        <v/>
      </c>
    </row>
    <row r="69">
      <c r="A69" t="inlineStr">
        <is>
          <t>組み合わせ</t>
        </is>
      </c>
      <c r="B69" s="18">
        <f>'3_組み合わせ'!$B$3</f>
        <v/>
      </c>
      <c r="C69" s="19" t="n">
        <v>2026</v>
      </c>
      <c r="D69" s="18">
        <f>'3_組み合わせ'!$A6+'3_組み合わせ'!G$4</f>
        <v/>
      </c>
      <c r="E69" s="18" t="n">
        <v>0</v>
      </c>
      <c r="F69" s="18">
        <f>'3_組み合わせ'!$A6</f>
        <v/>
      </c>
      <c r="G69" t="inlineStr">
        <is>
          <t>はい</t>
        </is>
      </c>
      <c r="H69" s="18">
        <f>ROUND(MIN(B69/12,650000)*12*0.0915+MIN(B69/12,1390000)*12*(0.0504+0)+B69*0.005,0)</f>
        <v/>
      </c>
      <c r="I69" s="18" t="n">
        <v>0</v>
      </c>
      <c r="J69" s="18" t="n">
        <v>0</v>
      </c>
      <c r="K69" s="18">
        <f>ROUND(IF(C69&gt;=2026,IF(B69&lt;741000,0,IF(B69&lt;2191000,B69-740000,IF(B69&lt;2193000,1451000,IF(B69&lt;2196000,1453000,IF(B69&lt;2200000,1456000,IF(B69&lt;3600000,ROUNDDOWN(B69/4,-3)*2.8-80000,IF(B69&lt;6600000,ROUNDDOWN(B69/4,-3)*3.2-440000,IF(B69&lt;8500000,ROUNDDOWN(B69*0.9,0)-1100000,B69-1950000)))))))),IF(B69&lt;651000,0,IF(B69&lt;1900000,B69-650000,IF(B69&lt;3600000,ROUNDDOWN(B69/4,-3)*2.8-80000,IF(B69&lt;6600000,ROUNDDOWN(B69/4,-3)*3.2-440000,IF(B69&lt;8500000,ROUNDDOWN(B69*0.9,0)-1100000,B69-1950000)))))),0)</f>
        <v/>
      </c>
      <c r="L69" s="18">
        <f>IF(K69&gt;23500000,NA(),IF(C69&gt;=2026,IF(K69&lt;=4890000,1040000,IF(K69&lt;=6550000,670000,620000)),IF(K69&lt;=1320000,950000,IF(K69&lt;=3360000,880000,IF(K69&lt;=4890000,680000,IF(K69&lt;=6550000,630000,580000))))))</f>
        <v/>
      </c>
      <c r="M69" s="18">
        <f>MIN(100000,ROUNDDOWN(K69*0.05,0))</f>
        <v/>
      </c>
      <c r="N69" s="18">
        <f>MIN(2000000,MAX(0,D69-E69-M69))</f>
        <v/>
      </c>
      <c r="O69" s="18">
        <f>IF(G69="はい",MIN(88000,MAX(0,F69-12000)),0)</f>
        <v/>
      </c>
      <c r="P69" s="18">
        <f>MAX(0,ROUNDDOWN(K69-H69-L69-I69-0,-3))</f>
        <v/>
      </c>
      <c r="Q69" s="18">
        <f>MAX(0,ROUNDDOWN(K69-H69-L69-I69-N69,-3))</f>
        <v/>
      </c>
      <c r="R69" s="18">
        <f>MAX(0,ROUNDDOWN(K69-H69-L69-I69-O69,-3))</f>
        <v/>
      </c>
      <c r="S69" s="18">
        <f>IF(P69&lt;=0,0,ROUNDDOWN((P69*LOOKUP(P69,{0,1950001,3300001,6950001,9000001,18000001,40000001},{0.05,0.1,0.2,0.23,0.33,0.4,0.45})-LOOKUP(P69,{0,1950001,3300001,6950001,9000001,18000001,40000001},{0,97500,427500,636000,1536000,2796000,4796000}))*1.021,-2))</f>
        <v/>
      </c>
      <c r="T69" s="18">
        <f>IF(Q69&lt;=0,0,ROUNDDOWN((Q69*LOOKUP(Q69,{0,1950001,3300001,6950001,9000001,18000001,40000001},{0.05,0.1,0.2,0.23,0.33,0.4,0.45})-LOOKUP(Q69,{0,1950001,3300001,6950001,9000001,18000001,40000001},{0,97500,427500,636000,1536000,2796000,4796000}))*1.021,-2))</f>
        <v/>
      </c>
      <c r="U69" s="18">
        <f>IF(R69&lt;=0,0,ROUNDDOWN((R69*LOOKUP(R69,{0,1950001,3300001,6950001,9000001,18000001,40000001},{0.05,0.1,0.2,0.23,0.33,0.4,0.45})-LOOKUP(R69,{0,1950001,3300001,6950001,9000001,18000001,40000001},{0,97500,427500,636000,1536000,2796000,4796000}))*1.021,-2))</f>
        <v/>
      </c>
      <c r="V69" s="18">
        <f>MAX(0,ROUNDDOWN(K69-H69-430000-J69-0,-3))</f>
        <v/>
      </c>
      <c r="W69" s="18">
        <f>MAX(0,ROUNDDOWN(K69-H69-430000-J69-N69,-3))</f>
        <v/>
      </c>
      <c r="X69" s="18">
        <f>MAX(0,ROUNDDOWN(K69-H69-430000-J69-O69,-3))</f>
        <v/>
      </c>
      <c r="Y69" s="18">
        <f>IF(K69&lt;=450000,0,MAX(0,ROUNDDOWN(V69*0.06-MIN(50000,V69)*0.03,-2))+MAX(0,ROUNDDOWN(V69*0.04-MIN(50000,V69)*0.02,-2)))</f>
        <v/>
      </c>
      <c r="Z69" s="18">
        <f>IF(K69&lt;=450000,0,MAX(0,ROUNDDOWN(W69*0.06-MIN(50000,W69)*0.03,-2))+MAX(0,ROUNDDOWN(W69*0.04-MIN(50000,W69)*0.02,-2)))</f>
        <v/>
      </c>
      <c r="AA69" s="18">
        <f>IF(K69&lt;=450000,0,MAX(0,ROUNDDOWN(X69*0.06-MIN(50000,X69)*0.03,-2))+MAX(0,ROUNDDOWN(X69*0.04-MIN(50000,X69)*0.02,-2)))</f>
        <v/>
      </c>
      <c r="AB69" s="18">
        <f>AE69+Y69-Z69</f>
        <v/>
      </c>
      <c r="AC69" s="18">
        <f>AF69+Y69-AA69</f>
        <v/>
      </c>
      <c r="AD69" s="20">
        <f>AB69-AC69</f>
        <v/>
      </c>
      <c r="AE69" s="18">
        <f>S69-T69</f>
        <v/>
      </c>
      <c r="AF69" s="18">
        <f>S69-U69</f>
        <v/>
      </c>
      <c r="AG69" s="21">
        <f>IF(P69&lt;=0,0,LOOKUP(P69,{0,1950001,3300001,6950001,9000001,18000001,40000001},{0.05,0.1,0.2,0.23,0.33,0.4,0.45}))</f>
        <v/>
      </c>
    </row>
    <row r="70">
      <c r="A70" t="inlineStr">
        <is>
          <t>組み合わせ</t>
        </is>
      </c>
      <c r="B70" s="18">
        <f>'3_組み合わせ'!$B$3</f>
        <v/>
      </c>
      <c r="C70" s="19" t="n">
        <v>2026</v>
      </c>
      <c r="D70" s="18">
        <f>'3_組み合わせ'!$A6+'3_組み合わせ'!H$4</f>
        <v/>
      </c>
      <c r="E70" s="18" t="n">
        <v>0</v>
      </c>
      <c r="F70" s="18">
        <f>'3_組み合わせ'!$A6</f>
        <v/>
      </c>
      <c r="G70" t="inlineStr">
        <is>
          <t>はい</t>
        </is>
      </c>
      <c r="H70" s="18">
        <f>ROUND(MIN(B70/12,650000)*12*0.0915+MIN(B70/12,1390000)*12*(0.0504+0)+B70*0.005,0)</f>
        <v/>
      </c>
      <c r="I70" s="18" t="n">
        <v>0</v>
      </c>
      <c r="J70" s="18" t="n">
        <v>0</v>
      </c>
      <c r="K70" s="18">
        <f>ROUND(IF(C70&gt;=2026,IF(B70&lt;741000,0,IF(B70&lt;2191000,B70-740000,IF(B70&lt;2193000,1451000,IF(B70&lt;2196000,1453000,IF(B70&lt;2200000,1456000,IF(B70&lt;3600000,ROUNDDOWN(B70/4,-3)*2.8-80000,IF(B70&lt;6600000,ROUNDDOWN(B70/4,-3)*3.2-440000,IF(B70&lt;8500000,ROUNDDOWN(B70*0.9,0)-1100000,B70-1950000)))))))),IF(B70&lt;651000,0,IF(B70&lt;1900000,B70-650000,IF(B70&lt;3600000,ROUNDDOWN(B70/4,-3)*2.8-80000,IF(B70&lt;6600000,ROUNDDOWN(B70/4,-3)*3.2-440000,IF(B70&lt;8500000,ROUNDDOWN(B70*0.9,0)-1100000,B70-1950000)))))),0)</f>
        <v/>
      </c>
      <c r="L70" s="18">
        <f>IF(K70&gt;23500000,NA(),IF(C70&gt;=2026,IF(K70&lt;=4890000,1040000,IF(K70&lt;=6550000,670000,620000)),IF(K70&lt;=1320000,950000,IF(K70&lt;=3360000,880000,IF(K70&lt;=4890000,680000,IF(K70&lt;=6550000,630000,580000))))))</f>
        <v/>
      </c>
      <c r="M70" s="18">
        <f>MIN(100000,ROUNDDOWN(K70*0.05,0))</f>
        <v/>
      </c>
      <c r="N70" s="18">
        <f>MIN(2000000,MAX(0,D70-E70-M70))</f>
        <v/>
      </c>
      <c r="O70" s="18">
        <f>IF(G70="はい",MIN(88000,MAX(0,F70-12000)),0)</f>
        <v/>
      </c>
      <c r="P70" s="18">
        <f>MAX(0,ROUNDDOWN(K70-H70-L70-I70-0,-3))</f>
        <v/>
      </c>
      <c r="Q70" s="18">
        <f>MAX(0,ROUNDDOWN(K70-H70-L70-I70-N70,-3))</f>
        <v/>
      </c>
      <c r="R70" s="18">
        <f>MAX(0,ROUNDDOWN(K70-H70-L70-I70-O70,-3))</f>
        <v/>
      </c>
      <c r="S70" s="18">
        <f>IF(P70&lt;=0,0,ROUNDDOWN((P70*LOOKUP(P70,{0,1950001,3300001,6950001,9000001,18000001,40000001},{0.05,0.1,0.2,0.23,0.33,0.4,0.45})-LOOKUP(P70,{0,1950001,3300001,6950001,9000001,18000001,40000001},{0,97500,427500,636000,1536000,2796000,4796000}))*1.021,-2))</f>
        <v/>
      </c>
      <c r="T70" s="18">
        <f>IF(Q70&lt;=0,0,ROUNDDOWN((Q70*LOOKUP(Q70,{0,1950001,3300001,6950001,9000001,18000001,40000001},{0.05,0.1,0.2,0.23,0.33,0.4,0.45})-LOOKUP(Q70,{0,1950001,3300001,6950001,9000001,18000001,40000001},{0,97500,427500,636000,1536000,2796000,4796000}))*1.021,-2))</f>
        <v/>
      </c>
      <c r="U70" s="18">
        <f>IF(R70&lt;=0,0,ROUNDDOWN((R70*LOOKUP(R70,{0,1950001,3300001,6950001,9000001,18000001,40000001},{0.05,0.1,0.2,0.23,0.33,0.4,0.45})-LOOKUP(R70,{0,1950001,3300001,6950001,9000001,18000001,40000001},{0,97500,427500,636000,1536000,2796000,4796000}))*1.021,-2))</f>
        <v/>
      </c>
      <c r="V70" s="18">
        <f>MAX(0,ROUNDDOWN(K70-H70-430000-J70-0,-3))</f>
        <v/>
      </c>
      <c r="W70" s="18">
        <f>MAX(0,ROUNDDOWN(K70-H70-430000-J70-N70,-3))</f>
        <v/>
      </c>
      <c r="X70" s="18">
        <f>MAX(0,ROUNDDOWN(K70-H70-430000-J70-O70,-3))</f>
        <v/>
      </c>
      <c r="Y70" s="18">
        <f>IF(K70&lt;=450000,0,MAX(0,ROUNDDOWN(V70*0.06-MIN(50000,V70)*0.03,-2))+MAX(0,ROUNDDOWN(V70*0.04-MIN(50000,V70)*0.02,-2)))</f>
        <v/>
      </c>
      <c r="Z70" s="18">
        <f>IF(K70&lt;=450000,0,MAX(0,ROUNDDOWN(W70*0.06-MIN(50000,W70)*0.03,-2))+MAX(0,ROUNDDOWN(W70*0.04-MIN(50000,W70)*0.02,-2)))</f>
        <v/>
      </c>
      <c r="AA70" s="18">
        <f>IF(K70&lt;=450000,0,MAX(0,ROUNDDOWN(X70*0.06-MIN(50000,X70)*0.03,-2))+MAX(0,ROUNDDOWN(X70*0.04-MIN(50000,X70)*0.02,-2)))</f>
        <v/>
      </c>
      <c r="AB70" s="18">
        <f>AE70+Y70-Z70</f>
        <v/>
      </c>
      <c r="AC70" s="18">
        <f>AF70+Y70-AA70</f>
        <v/>
      </c>
      <c r="AD70" s="20">
        <f>AB70-AC70</f>
        <v/>
      </c>
      <c r="AE70" s="18">
        <f>S70-T70</f>
        <v/>
      </c>
      <c r="AF70" s="18">
        <f>S70-U70</f>
        <v/>
      </c>
      <c r="AG70" s="21">
        <f>IF(P70&lt;=0,0,LOOKUP(P70,{0,1950001,3300001,6950001,9000001,18000001,40000001},{0.05,0.1,0.2,0.23,0.33,0.4,0.45}))</f>
        <v/>
      </c>
    </row>
    <row r="71">
      <c r="A71" t="inlineStr">
        <is>
          <t>組み合わせ</t>
        </is>
      </c>
      <c r="B71" s="18">
        <f>'3_組み合わせ'!$B$3</f>
        <v/>
      </c>
      <c r="C71" s="19" t="n">
        <v>2026</v>
      </c>
      <c r="D71" s="18">
        <f>'3_組み合わせ'!$A6+'3_組み合わせ'!I$4</f>
        <v/>
      </c>
      <c r="E71" s="18" t="n">
        <v>0</v>
      </c>
      <c r="F71" s="18">
        <f>'3_組み合わせ'!$A6</f>
        <v/>
      </c>
      <c r="G71" t="inlineStr">
        <is>
          <t>はい</t>
        </is>
      </c>
      <c r="H71" s="18">
        <f>ROUND(MIN(B71/12,650000)*12*0.0915+MIN(B71/12,1390000)*12*(0.0504+0)+B71*0.005,0)</f>
        <v/>
      </c>
      <c r="I71" s="18" t="n">
        <v>0</v>
      </c>
      <c r="J71" s="18" t="n">
        <v>0</v>
      </c>
      <c r="K71" s="18">
        <f>ROUND(IF(C71&gt;=2026,IF(B71&lt;741000,0,IF(B71&lt;2191000,B71-740000,IF(B71&lt;2193000,1451000,IF(B71&lt;2196000,1453000,IF(B71&lt;2200000,1456000,IF(B71&lt;3600000,ROUNDDOWN(B71/4,-3)*2.8-80000,IF(B71&lt;6600000,ROUNDDOWN(B71/4,-3)*3.2-440000,IF(B71&lt;8500000,ROUNDDOWN(B71*0.9,0)-1100000,B71-1950000)))))))),IF(B71&lt;651000,0,IF(B71&lt;1900000,B71-650000,IF(B71&lt;3600000,ROUNDDOWN(B71/4,-3)*2.8-80000,IF(B71&lt;6600000,ROUNDDOWN(B71/4,-3)*3.2-440000,IF(B71&lt;8500000,ROUNDDOWN(B71*0.9,0)-1100000,B71-1950000)))))),0)</f>
        <v/>
      </c>
      <c r="L71" s="18">
        <f>IF(K71&gt;23500000,NA(),IF(C71&gt;=2026,IF(K71&lt;=4890000,1040000,IF(K71&lt;=6550000,670000,620000)),IF(K71&lt;=1320000,950000,IF(K71&lt;=3360000,880000,IF(K71&lt;=4890000,680000,IF(K71&lt;=6550000,630000,580000))))))</f>
        <v/>
      </c>
      <c r="M71" s="18">
        <f>MIN(100000,ROUNDDOWN(K71*0.05,0))</f>
        <v/>
      </c>
      <c r="N71" s="18">
        <f>MIN(2000000,MAX(0,D71-E71-M71))</f>
        <v/>
      </c>
      <c r="O71" s="18">
        <f>IF(G71="はい",MIN(88000,MAX(0,F71-12000)),0)</f>
        <v/>
      </c>
      <c r="P71" s="18">
        <f>MAX(0,ROUNDDOWN(K71-H71-L71-I71-0,-3))</f>
        <v/>
      </c>
      <c r="Q71" s="18">
        <f>MAX(0,ROUNDDOWN(K71-H71-L71-I71-N71,-3))</f>
        <v/>
      </c>
      <c r="R71" s="18">
        <f>MAX(0,ROUNDDOWN(K71-H71-L71-I71-O71,-3))</f>
        <v/>
      </c>
      <c r="S71" s="18">
        <f>IF(P71&lt;=0,0,ROUNDDOWN((P71*LOOKUP(P71,{0,1950001,3300001,6950001,9000001,18000001,40000001},{0.05,0.1,0.2,0.23,0.33,0.4,0.45})-LOOKUP(P71,{0,1950001,3300001,6950001,9000001,18000001,40000001},{0,97500,427500,636000,1536000,2796000,4796000}))*1.021,-2))</f>
        <v/>
      </c>
      <c r="T71" s="18">
        <f>IF(Q71&lt;=0,0,ROUNDDOWN((Q71*LOOKUP(Q71,{0,1950001,3300001,6950001,9000001,18000001,40000001},{0.05,0.1,0.2,0.23,0.33,0.4,0.45})-LOOKUP(Q71,{0,1950001,3300001,6950001,9000001,18000001,40000001},{0,97500,427500,636000,1536000,2796000,4796000}))*1.021,-2))</f>
        <v/>
      </c>
      <c r="U71" s="18">
        <f>IF(R71&lt;=0,0,ROUNDDOWN((R71*LOOKUP(R71,{0,1950001,3300001,6950001,9000001,18000001,40000001},{0.05,0.1,0.2,0.23,0.33,0.4,0.45})-LOOKUP(R71,{0,1950001,3300001,6950001,9000001,18000001,40000001},{0,97500,427500,636000,1536000,2796000,4796000}))*1.021,-2))</f>
        <v/>
      </c>
      <c r="V71" s="18">
        <f>MAX(0,ROUNDDOWN(K71-H71-430000-J71-0,-3))</f>
        <v/>
      </c>
      <c r="W71" s="18">
        <f>MAX(0,ROUNDDOWN(K71-H71-430000-J71-N71,-3))</f>
        <v/>
      </c>
      <c r="X71" s="18">
        <f>MAX(0,ROUNDDOWN(K71-H71-430000-J71-O71,-3))</f>
        <v/>
      </c>
      <c r="Y71" s="18">
        <f>IF(K71&lt;=450000,0,MAX(0,ROUNDDOWN(V71*0.06-MIN(50000,V71)*0.03,-2))+MAX(0,ROUNDDOWN(V71*0.04-MIN(50000,V71)*0.02,-2)))</f>
        <v/>
      </c>
      <c r="Z71" s="18">
        <f>IF(K71&lt;=450000,0,MAX(0,ROUNDDOWN(W71*0.06-MIN(50000,W71)*0.03,-2))+MAX(0,ROUNDDOWN(W71*0.04-MIN(50000,W71)*0.02,-2)))</f>
        <v/>
      </c>
      <c r="AA71" s="18">
        <f>IF(K71&lt;=450000,0,MAX(0,ROUNDDOWN(X71*0.06-MIN(50000,X71)*0.03,-2))+MAX(0,ROUNDDOWN(X71*0.04-MIN(50000,X71)*0.02,-2)))</f>
        <v/>
      </c>
      <c r="AB71" s="18">
        <f>AE71+Y71-Z71</f>
        <v/>
      </c>
      <c r="AC71" s="18">
        <f>AF71+Y71-AA71</f>
        <v/>
      </c>
      <c r="AD71" s="20">
        <f>AB71-AC71</f>
        <v/>
      </c>
      <c r="AE71" s="18">
        <f>S71-T71</f>
        <v/>
      </c>
      <c r="AF71" s="18">
        <f>S71-U71</f>
        <v/>
      </c>
      <c r="AG71" s="21">
        <f>IF(P71&lt;=0,0,LOOKUP(P71,{0,1950001,3300001,6950001,9000001,18000001,40000001},{0.05,0.1,0.2,0.23,0.33,0.4,0.45}))</f>
        <v/>
      </c>
    </row>
    <row r="72">
      <c r="A72" t="inlineStr">
        <is>
          <t>組み合わせ</t>
        </is>
      </c>
      <c r="B72" s="18">
        <f>'3_組み合わせ'!$B$3</f>
        <v/>
      </c>
      <c r="C72" s="19" t="n">
        <v>2026</v>
      </c>
      <c r="D72" s="18">
        <f>'3_組み合わせ'!$A6+'3_組み合わせ'!J$4</f>
        <v/>
      </c>
      <c r="E72" s="18" t="n">
        <v>0</v>
      </c>
      <c r="F72" s="18">
        <f>'3_組み合わせ'!$A6</f>
        <v/>
      </c>
      <c r="G72" t="inlineStr">
        <is>
          <t>はい</t>
        </is>
      </c>
      <c r="H72" s="18">
        <f>ROUND(MIN(B72/12,650000)*12*0.0915+MIN(B72/12,1390000)*12*(0.0504+0)+B72*0.005,0)</f>
        <v/>
      </c>
      <c r="I72" s="18" t="n">
        <v>0</v>
      </c>
      <c r="J72" s="18" t="n">
        <v>0</v>
      </c>
      <c r="K72" s="18">
        <f>ROUND(IF(C72&gt;=2026,IF(B72&lt;741000,0,IF(B72&lt;2191000,B72-740000,IF(B72&lt;2193000,1451000,IF(B72&lt;2196000,1453000,IF(B72&lt;2200000,1456000,IF(B72&lt;3600000,ROUNDDOWN(B72/4,-3)*2.8-80000,IF(B72&lt;6600000,ROUNDDOWN(B72/4,-3)*3.2-440000,IF(B72&lt;8500000,ROUNDDOWN(B72*0.9,0)-1100000,B72-1950000)))))))),IF(B72&lt;651000,0,IF(B72&lt;1900000,B72-650000,IF(B72&lt;3600000,ROUNDDOWN(B72/4,-3)*2.8-80000,IF(B72&lt;6600000,ROUNDDOWN(B72/4,-3)*3.2-440000,IF(B72&lt;8500000,ROUNDDOWN(B72*0.9,0)-1100000,B72-1950000)))))),0)</f>
        <v/>
      </c>
      <c r="L72" s="18">
        <f>IF(K72&gt;23500000,NA(),IF(C72&gt;=2026,IF(K72&lt;=4890000,1040000,IF(K72&lt;=6550000,670000,620000)),IF(K72&lt;=1320000,950000,IF(K72&lt;=3360000,880000,IF(K72&lt;=4890000,680000,IF(K72&lt;=6550000,630000,580000))))))</f>
        <v/>
      </c>
      <c r="M72" s="18">
        <f>MIN(100000,ROUNDDOWN(K72*0.05,0))</f>
        <v/>
      </c>
      <c r="N72" s="18">
        <f>MIN(2000000,MAX(0,D72-E72-M72))</f>
        <v/>
      </c>
      <c r="O72" s="18">
        <f>IF(G72="はい",MIN(88000,MAX(0,F72-12000)),0)</f>
        <v/>
      </c>
      <c r="P72" s="18">
        <f>MAX(0,ROUNDDOWN(K72-H72-L72-I72-0,-3))</f>
        <v/>
      </c>
      <c r="Q72" s="18">
        <f>MAX(0,ROUNDDOWN(K72-H72-L72-I72-N72,-3))</f>
        <v/>
      </c>
      <c r="R72" s="18">
        <f>MAX(0,ROUNDDOWN(K72-H72-L72-I72-O72,-3))</f>
        <v/>
      </c>
      <c r="S72" s="18">
        <f>IF(P72&lt;=0,0,ROUNDDOWN((P72*LOOKUP(P72,{0,1950001,3300001,6950001,9000001,18000001,40000001},{0.05,0.1,0.2,0.23,0.33,0.4,0.45})-LOOKUP(P72,{0,1950001,3300001,6950001,9000001,18000001,40000001},{0,97500,427500,636000,1536000,2796000,4796000}))*1.021,-2))</f>
        <v/>
      </c>
      <c r="T72" s="18">
        <f>IF(Q72&lt;=0,0,ROUNDDOWN((Q72*LOOKUP(Q72,{0,1950001,3300001,6950001,9000001,18000001,40000001},{0.05,0.1,0.2,0.23,0.33,0.4,0.45})-LOOKUP(Q72,{0,1950001,3300001,6950001,9000001,18000001,40000001},{0,97500,427500,636000,1536000,2796000,4796000}))*1.021,-2))</f>
        <v/>
      </c>
      <c r="U72" s="18">
        <f>IF(R72&lt;=0,0,ROUNDDOWN((R72*LOOKUP(R72,{0,1950001,3300001,6950001,9000001,18000001,40000001},{0.05,0.1,0.2,0.23,0.33,0.4,0.45})-LOOKUP(R72,{0,1950001,3300001,6950001,9000001,18000001,40000001},{0,97500,427500,636000,1536000,2796000,4796000}))*1.021,-2))</f>
        <v/>
      </c>
      <c r="V72" s="18">
        <f>MAX(0,ROUNDDOWN(K72-H72-430000-J72-0,-3))</f>
        <v/>
      </c>
      <c r="W72" s="18">
        <f>MAX(0,ROUNDDOWN(K72-H72-430000-J72-N72,-3))</f>
        <v/>
      </c>
      <c r="X72" s="18">
        <f>MAX(0,ROUNDDOWN(K72-H72-430000-J72-O72,-3))</f>
        <v/>
      </c>
      <c r="Y72" s="18">
        <f>IF(K72&lt;=450000,0,MAX(0,ROUNDDOWN(V72*0.06-MIN(50000,V72)*0.03,-2))+MAX(0,ROUNDDOWN(V72*0.04-MIN(50000,V72)*0.02,-2)))</f>
        <v/>
      </c>
      <c r="Z72" s="18">
        <f>IF(K72&lt;=450000,0,MAX(0,ROUNDDOWN(W72*0.06-MIN(50000,W72)*0.03,-2))+MAX(0,ROUNDDOWN(W72*0.04-MIN(50000,W72)*0.02,-2)))</f>
        <v/>
      </c>
      <c r="AA72" s="18">
        <f>IF(K72&lt;=450000,0,MAX(0,ROUNDDOWN(X72*0.06-MIN(50000,X72)*0.03,-2))+MAX(0,ROUNDDOWN(X72*0.04-MIN(50000,X72)*0.02,-2)))</f>
        <v/>
      </c>
      <c r="AB72" s="18">
        <f>AE72+Y72-Z72</f>
        <v/>
      </c>
      <c r="AC72" s="18">
        <f>AF72+Y72-AA72</f>
        <v/>
      </c>
      <c r="AD72" s="20">
        <f>AB72-AC72</f>
        <v/>
      </c>
      <c r="AE72" s="18">
        <f>S72-T72</f>
        <v/>
      </c>
      <c r="AF72" s="18">
        <f>S72-U72</f>
        <v/>
      </c>
      <c r="AG72" s="21">
        <f>IF(P72&lt;=0,0,LOOKUP(P72,{0,1950001,3300001,6950001,9000001,18000001,40000001},{0.05,0.1,0.2,0.23,0.33,0.4,0.45}))</f>
        <v/>
      </c>
    </row>
    <row r="73">
      <c r="A73" t="inlineStr">
        <is>
          <t>組み合わせ</t>
        </is>
      </c>
      <c r="B73" s="18">
        <f>'3_組み合わせ'!$B$3</f>
        <v/>
      </c>
      <c r="C73" s="19" t="n">
        <v>2026</v>
      </c>
      <c r="D73" s="18">
        <f>'3_組み合わせ'!$A6+'3_組み合わせ'!K$4</f>
        <v/>
      </c>
      <c r="E73" s="18" t="n">
        <v>0</v>
      </c>
      <c r="F73" s="18">
        <f>'3_組み合わせ'!$A6</f>
        <v/>
      </c>
      <c r="G73" t="inlineStr">
        <is>
          <t>はい</t>
        </is>
      </c>
      <c r="H73" s="18">
        <f>ROUND(MIN(B73/12,650000)*12*0.0915+MIN(B73/12,1390000)*12*(0.0504+0)+B73*0.005,0)</f>
        <v/>
      </c>
      <c r="I73" s="18" t="n">
        <v>0</v>
      </c>
      <c r="J73" s="18" t="n">
        <v>0</v>
      </c>
      <c r="K73" s="18">
        <f>ROUND(IF(C73&gt;=2026,IF(B73&lt;741000,0,IF(B73&lt;2191000,B73-740000,IF(B73&lt;2193000,1451000,IF(B73&lt;2196000,1453000,IF(B73&lt;2200000,1456000,IF(B73&lt;3600000,ROUNDDOWN(B73/4,-3)*2.8-80000,IF(B73&lt;6600000,ROUNDDOWN(B73/4,-3)*3.2-440000,IF(B73&lt;8500000,ROUNDDOWN(B73*0.9,0)-1100000,B73-1950000)))))))),IF(B73&lt;651000,0,IF(B73&lt;1900000,B73-650000,IF(B73&lt;3600000,ROUNDDOWN(B73/4,-3)*2.8-80000,IF(B73&lt;6600000,ROUNDDOWN(B73/4,-3)*3.2-440000,IF(B73&lt;8500000,ROUNDDOWN(B73*0.9,0)-1100000,B73-1950000)))))),0)</f>
        <v/>
      </c>
      <c r="L73" s="18">
        <f>IF(K73&gt;23500000,NA(),IF(C73&gt;=2026,IF(K73&lt;=4890000,1040000,IF(K73&lt;=6550000,670000,620000)),IF(K73&lt;=1320000,950000,IF(K73&lt;=3360000,880000,IF(K73&lt;=4890000,680000,IF(K73&lt;=6550000,630000,580000))))))</f>
        <v/>
      </c>
      <c r="M73" s="18">
        <f>MIN(100000,ROUNDDOWN(K73*0.05,0))</f>
        <v/>
      </c>
      <c r="N73" s="18">
        <f>MIN(2000000,MAX(0,D73-E73-M73))</f>
        <v/>
      </c>
      <c r="O73" s="18">
        <f>IF(G73="はい",MIN(88000,MAX(0,F73-12000)),0)</f>
        <v/>
      </c>
      <c r="P73" s="18">
        <f>MAX(0,ROUNDDOWN(K73-H73-L73-I73-0,-3))</f>
        <v/>
      </c>
      <c r="Q73" s="18">
        <f>MAX(0,ROUNDDOWN(K73-H73-L73-I73-N73,-3))</f>
        <v/>
      </c>
      <c r="R73" s="18">
        <f>MAX(0,ROUNDDOWN(K73-H73-L73-I73-O73,-3))</f>
        <v/>
      </c>
      <c r="S73" s="18">
        <f>IF(P73&lt;=0,0,ROUNDDOWN((P73*LOOKUP(P73,{0,1950001,3300001,6950001,9000001,18000001,40000001},{0.05,0.1,0.2,0.23,0.33,0.4,0.45})-LOOKUP(P73,{0,1950001,3300001,6950001,9000001,18000001,40000001},{0,97500,427500,636000,1536000,2796000,4796000}))*1.021,-2))</f>
        <v/>
      </c>
      <c r="T73" s="18">
        <f>IF(Q73&lt;=0,0,ROUNDDOWN((Q73*LOOKUP(Q73,{0,1950001,3300001,6950001,9000001,18000001,40000001},{0.05,0.1,0.2,0.23,0.33,0.4,0.45})-LOOKUP(Q73,{0,1950001,3300001,6950001,9000001,18000001,40000001},{0,97500,427500,636000,1536000,2796000,4796000}))*1.021,-2))</f>
        <v/>
      </c>
      <c r="U73" s="18">
        <f>IF(R73&lt;=0,0,ROUNDDOWN((R73*LOOKUP(R73,{0,1950001,3300001,6950001,9000001,18000001,40000001},{0.05,0.1,0.2,0.23,0.33,0.4,0.45})-LOOKUP(R73,{0,1950001,3300001,6950001,9000001,18000001,40000001},{0,97500,427500,636000,1536000,2796000,4796000}))*1.021,-2))</f>
        <v/>
      </c>
      <c r="V73" s="18">
        <f>MAX(0,ROUNDDOWN(K73-H73-430000-J73-0,-3))</f>
        <v/>
      </c>
      <c r="W73" s="18">
        <f>MAX(0,ROUNDDOWN(K73-H73-430000-J73-N73,-3))</f>
        <v/>
      </c>
      <c r="X73" s="18">
        <f>MAX(0,ROUNDDOWN(K73-H73-430000-J73-O73,-3))</f>
        <v/>
      </c>
      <c r="Y73" s="18">
        <f>IF(K73&lt;=450000,0,MAX(0,ROUNDDOWN(V73*0.06-MIN(50000,V73)*0.03,-2))+MAX(0,ROUNDDOWN(V73*0.04-MIN(50000,V73)*0.02,-2)))</f>
        <v/>
      </c>
      <c r="Z73" s="18">
        <f>IF(K73&lt;=450000,0,MAX(0,ROUNDDOWN(W73*0.06-MIN(50000,W73)*0.03,-2))+MAX(0,ROUNDDOWN(W73*0.04-MIN(50000,W73)*0.02,-2)))</f>
        <v/>
      </c>
      <c r="AA73" s="18">
        <f>IF(K73&lt;=450000,0,MAX(0,ROUNDDOWN(X73*0.06-MIN(50000,X73)*0.03,-2))+MAX(0,ROUNDDOWN(X73*0.04-MIN(50000,X73)*0.02,-2)))</f>
        <v/>
      </c>
      <c r="AB73" s="18">
        <f>AE73+Y73-Z73</f>
        <v/>
      </c>
      <c r="AC73" s="18">
        <f>AF73+Y73-AA73</f>
        <v/>
      </c>
      <c r="AD73" s="20">
        <f>AB73-AC73</f>
        <v/>
      </c>
      <c r="AE73" s="18">
        <f>S73-T73</f>
        <v/>
      </c>
      <c r="AF73" s="18">
        <f>S73-U73</f>
        <v/>
      </c>
      <c r="AG73" s="21">
        <f>IF(P73&lt;=0,0,LOOKUP(P73,{0,1950001,3300001,6950001,9000001,18000001,40000001},{0.05,0.1,0.2,0.23,0.33,0.4,0.45}))</f>
        <v/>
      </c>
    </row>
    <row r="74">
      <c r="A74" t="inlineStr">
        <is>
          <t>組み合わせ</t>
        </is>
      </c>
      <c r="B74" s="18">
        <f>'3_組み合わせ'!$B$3</f>
        <v/>
      </c>
      <c r="C74" s="19" t="n">
        <v>2026</v>
      </c>
      <c r="D74" s="18">
        <f>'3_組み合わせ'!$A7+'3_組み合わせ'!B$4</f>
        <v/>
      </c>
      <c r="E74" s="18" t="n">
        <v>0</v>
      </c>
      <c r="F74" s="18">
        <f>'3_組み合わせ'!$A7</f>
        <v/>
      </c>
      <c r="G74" t="inlineStr">
        <is>
          <t>はい</t>
        </is>
      </c>
      <c r="H74" s="18">
        <f>ROUND(MIN(B74/12,650000)*12*0.0915+MIN(B74/12,1390000)*12*(0.0504+0)+B74*0.005,0)</f>
        <v/>
      </c>
      <c r="I74" s="18" t="n">
        <v>0</v>
      </c>
      <c r="J74" s="18" t="n">
        <v>0</v>
      </c>
      <c r="K74" s="18">
        <f>ROUND(IF(C74&gt;=2026,IF(B74&lt;741000,0,IF(B74&lt;2191000,B74-740000,IF(B74&lt;2193000,1451000,IF(B74&lt;2196000,1453000,IF(B74&lt;2200000,1456000,IF(B74&lt;3600000,ROUNDDOWN(B74/4,-3)*2.8-80000,IF(B74&lt;6600000,ROUNDDOWN(B74/4,-3)*3.2-440000,IF(B74&lt;8500000,ROUNDDOWN(B74*0.9,0)-1100000,B74-1950000)))))))),IF(B74&lt;651000,0,IF(B74&lt;1900000,B74-650000,IF(B74&lt;3600000,ROUNDDOWN(B74/4,-3)*2.8-80000,IF(B74&lt;6600000,ROUNDDOWN(B74/4,-3)*3.2-440000,IF(B74&lt;8500000,ROUNDDOWN(B74*0.9,0)-1100000,B74-1950000)))))),0)</f>
        <v/>
      </c>
      <c r="L74" s="18">
        <f>IF(K74&gt;23500000,NA(),IF(C74&gt;=2026,IF(K74&lt;=4890000,1040000,IF(K74&lt;=6550000,670000,620000)),IF(K74&lt;=1320000,950000,IF(K74&lt;=3360000,880000,IF(K74&lt;=4890000,680000,IF(K74&lt;=6550000,630000,580000))))))</f>
        <v/>
      </c>
      <c r="M74" s="18">
        <f>MIN(100000,ROUNDDOWN(K74*0.05,0))</f>
        <v/>
      </c>
      <c r="N74" s="18">
        <f>MIN(2000000,MAX(0,D74-E74-M74))</f>
        <v/>
      </c>
      <c r="O74" s="18">
        <f>IF(G74="はい",MIN(88000,MAX(0,F74-12000)),0)</f>
        <v/>
      </c>
      <c r="P74" s="18">
        <f>MAX(0,ROUNDDOWN(K74-H74-L74-I74-0,-3))</f>
        <v/>
      </c>
      <c r="Q74" s="18">
        <f>MAX(0,ROUNDDOWN(K74-H74-L74-I74-N74,-3))</f>
        <v/>
      </c>
      <c r="R74" s="18">
        <f>MAX(0,ROUNDDOWN(K74-H74-L74-I74-O74,-3))</f>
        <v/>
      </c>
      <c r="S74" s="18">
        <f>IF(P74&lt;=0,0,ROUNDDOWN((P74*LOOKUP(P74,{0,1950001,3300001,6950001,9000001,18000001,40000001},{0.05,0.1,0.2,0.23,0.33,0.4,0.45})-LOOKUP(P74,{0,1950001,3300001,6950001,9000001,18000001,40000001},{0,97500,427500,636000,1536000,2796000,4796000}))*1.021,-2))</f>
        <v/>
      </c>
      <c r="T74" s="18">
        <f>IF(Q74&lt;=0,0,ROUNDDOWN((Q74*LOOKUP(Q74,{0,1950001,3300001,6950001,9000001,18000001,40000001},{0.05,0.1,0.2,0.23,0.33,0.4,0.45})-LOOKUP(Q74,{0,1950001,3300001,6950001,9000001,18000001,40000001},{0,97500,427500,636000,1536000,2796000,4796000}))*1.021,-2))</f>
        <v/>
      </c>
      <c r="U74" s="18">
        <f>IF(R74&lt;=0,0,ROUNDDOWN((R74*LOOKUP(R74,{0,1950001,3300001,6950001,9000001,18000001,40000001},{0.05,0.1,0.2,0.23,0.33,0.4,0.45})-LOOKUP(R74,{0,1950001,3300001,6950001,9000001,18000001,40000001},{0,97500,427500,636000,1536000,2796000,4796000}))*1.021,-2))</f>
        <v/>
      </c>
      <c r="V74" s="18">
        <f>MAX(0,ROUNDDOWN(K74-H74-430000-J74-0,-3))</f>
        <v/>
      </c>
      <c r="W74" s="18">
        <f>MAX(0,ROUNDDOWN(K74-H74-430000-J74-N74,-3))</f>
        <v/>
      </c>
      <c r="X74" s="18">
        <f>MAX(0,ROUNDDOWN(K74-H74-430000-J74-O74,-3))</f>
        <v/>
      </c>
      <c r="Y74" s="18">
        <f>IF(K74&lt;=450000,0,MAX(0,ROUNDDOWN(V74*0.06-MIN(50000,V74)*0.03,-2))+MAX(0,ROUNDDOWN(V74*0.04-MIN(50000,V74)*0.02,-2)))</f>
        <v/>
      </c>
      <c r="Z74" s="18">
        <f>IF(K74&lt;=450000,0,MAX(0,ROUNDDOWN(W74*0.06-MIN(50000,W74)*0.03,-2))+MAX(0,ROUNDDOWN(W74*0.04-MIN(50000,W74)*0.02,-2)))</f>
        <v/>
      </c>
      <c r="AA74" s="18">
        <f>IF(K74&lt;=450000,0,MAX(0,ROUNDDOWN(X74*0.06-MIN(50000,X74)*0.03,-2))+MAX(0,ROUNDDOWN(X74*0.04-MIN(50000,X74)*0.02,-2)))</f>
        <v/>
      </c>
      <c r="AB74" s="18">
        <f>AE74+Y74-Z74</f>
        <v/>
      </c>
      <c r="AC74" s="18">
        <f>AF74+Y74-AA74</f>
        <v/>
      </c>
      <c r="AD74" s="20">
        <f>AB74-AC74</f>
        <v/>
      </c>
      <c r="AE74" s="18">
        <f>S74-T74</f>
        <v/>
      </c>
      <c r="AF74" s="18">
        <f>S74-U74</f>
        <v/>
      </c>
      <c r="AG74" s="21">
        <f>IF(P74&lt;=0,0,LOOKUP(P74,{0,1950001,3300001,6950001,9000001,18000001,40000001},{0.05,0.1,0.2,0.23,0.33,0.4,0.45}))</f>
        <v/>
      </c>
    </row>
    <row r="75">
      <c r="A75" t="inlineStr">
        <is>
          <t>組み合わせ</t>
        </is>
      </c>
      <c r="B75" s="18">
        <f>'3_組み合わせ'!$B$3</f>
        <v/>
      </c>
      <c r="C75" s="19" t="n">
        <v>2026</v>
      </c>
      <c r="D75" s="18">
        <f>'3_組み合わせ'!$A7+'3_組み合わせ'!C$4</f>
        <v/>
      </c>
      <c r="E75" s="18" t="n">
        <v>0</v>
      </c>
      <c r="F75" s="18">
        <f>'3_組み合わせ'!$A7</f>
        <v/>
      </c>
      <c r="G75" t="inlineStr">
        <is>
          <t>はい</t>
        </is>
      </c>
      <c r="H75" s="18">
        <f>ROUND(MIN(B75/12,650000)*12*0.0915+MIN(B75/12,1390000)*12*(0.0504+0)+B75*0.005,0)</f>
        <v/>
      </c>
      <c r="I75" s="18" t="n">
        <v>0</v>
      </c>
      <c r="J75" s="18" t="n">
        <v>0</v>
      </c>
      <c r="K75" s="18">
        <f>ROUND(IF(C75&gt;=2026,IF(B75&lt;741000,0,IF(B75&lt;2191000,B75-740000,IF(B75&lt;2193000,1451000,IF(B75&lt;2196000,1453000,IF(B75&lt;2200000,1456000,IF(B75&lt;3600000,ROUNDDOWN(B75/4,-3)*2.8-80000,IF(B75&lt;6600000,ROUNDDOWN(B75/4,-3)*3.2-440000,IF(B75&lt;8500000,ROUNDDOWN(B75*0.9,0)-1100000,B75-1950000)))))))),IF(B75&lt;651000,0,IF(B75&lt;1900000,B75-650000,IF(B75&lt;3600000,ROUNDDOWN(B75/4,-3)*2.8-80000,IF(B75&lt;6600000,ROUNDDOWN(B75/4,-3)*3.2-440000,IF(B75&lt;8500000,ROUNDDOWN(B75*0.9,0)-1100000,B75-1950000)))))),0)</f>
        <v/>
      </c>
      <c r="L75" s="18">
        <f>IF(K75&gt;23500000,NA(),IF(C75&gt;=2026,IF(K75&lt;=4890000,1040000,IF(K75&lt;=6550000,670000,620000)),IF(K75&lt;=1320000,950000,IF(K75&lt;=3360000,880000,IF(K75&lt;=4890000,680000,IF(K75&lt;=6550000,630000,580000))))))</f>
        <v/>
      </c>
      <c r="M75" s="18">
        <f>MIN(100000,ROUNDDOWN(K75*0.05,0))</f>
        <v/>
      </c>
      <c r="N75" s="18">
        <f>MIN(2000000,MAX(0,D75-E75-M75))</f>
        <v/>
      </c>
      <c r="O75" s="18">
        <f>IF(G75="はい",MIN(88000,MAX(0,F75-12000)),0)</f>
        <v/>
      </c>
      <c r="P75" s="18">
        <f>MAX(0,ROUNDDOWN(K75-H75-L75-I75-0,-3))</f>
        <v/>
      </c>
      <c r="Q75" s="18">
        <f>MAX(0,ROUNDDOWN(K75-H75-L75-I75-N75,-3))</f>
        <v/>
      </c>
      <c r="R75" s="18">
        <f>MAX(0,ROUNDDOWN(K75-H75-L75-I75-O75,-3))</f>
        <v/>
      </c>
      <c r="S75" s="18">
        <f>IF(P75&lt;=0,0,ROUNDDOWN((P75*LOOKUP(P75,{0,1950001,3300001,6950001,9000001,18000001,40000001},{0.05,0.1,0.2,0.23,0.33,0.4,0.45})-LOOKUP(P75,{0,1950001,3300001,6950001,9000001,18000001,40000001},{0,97500,427500,636000,1536000,2796000,4796000}))*1.021,-2))</f>
        <v/>
      </c>
      <c r="T75" s="18">
        <f>IF(Q75&lt;=0,0,ROUNDDOWN((Q75*LOOKUP(Q75,{0,1950001,3300001,6950001,9000001,18000001,40000001},{0.05,0.1,0.2,0.23,0.33,0.4,0.45})-LOOKUP(Q75,{0,1950001,3300001,6950001,9000001,18000001,40000001},{0,97500,427500,636000,1536000,2796000,4796000}))*1.021,-2))</f>
        <v/>
      </c>
      <c r="U75" s="18">
        <f>IF(R75&lt;=0,0,ROUNDDOWN((R75*LOOKUP(R75,{0,1950001,3300001,6950001,9000001,18000001,40000001},{0.05,0.1,0.2,0.23,0.33,0.4,0.45})-LOOKUP(R75,{0,1950001,3300001,6950001,9000001,18000001,40000001},{0,97500,427500,636000,1536000,2796000,4796000}))*1.021,-2))</f>
        <v/>
      </c>
      <c r="V75" s="18">
        <f>MAX(0,ROUNDDOWN(K75-H75-430000-J75-0,-3))</f>
        <v/>
      </c>
      <c r="W75" s="18">
        <f>MAX(0,ROUNDDOWN(K75-H75-430000-J75-N75,-3))</f>
        <v/>
      </c>
      <c r="X75" s="18">
        <f>MAX(0,ROUNDDOWN(K75-H75-430000-J75-O75,-3))</f>
        <v/>
      </c>
      <c r="Y75" s="18">
        <f>IF(K75&lt;=450000,0,MAX(0,ROUNDDOWN(V75*0.06-MIN(50000,V75)*0.03,-2))+MAX(0,ROUNDDOWN(V75*0.04-MIN(50000,V75)*0.02,-2)))</f>
        <v/>
      </c>
      <c r="Z75" s="18">
        <f>IF(K75&lt;=450000,0,MAX(0,ROUNDDOWN(W75*0.06-MIN(50000,W75)*0.03,-2))+MAX(0,ROUNDDOWN(W75*0.04-MIN(50000,W75)*0.02,-2)))</f>
        <v/>
      </c>
      <c r="AA75" s="18">
        <f>IF(K75&lt;=450000,0,MAX(0,ROUNDDOWN(X75*0.06-MIN(50000,X75)*0.03,-2))+MAX(0,ROUNDDOWN(X75*0.04-MIN(50000,X75)*0.02,-2)))</f>
        <v/>
      </c>
      <c r="AB75" s="18">
        <f>AE75+Y75-Z75</f>
        <v/>
      </c>
      <c r="AC75" s="18">
        <f>AF75+Y75-AA75</f>
        <v/>
      </c>
      <c r="AD75" s="20">
        <f>AB75-AC75</f>
        <v/>
      </c>
      <c r="AE75" s="18">
        <f>S75-T75</f>
        <v/>
      </c>
      <c r="AF75" s="18">
        <f>S75-U75</f>
        <v/>
      </c>
      <c r="AG75" s="21">
        <f>IF(P75&lt;=0,0,LOOKUP(P75,{0,1950001,3300001,6950001,9000001,18000001,40000001},{0.05,0.1,0.2,0.23,0.33,0.4,0.45}))</f>
        <v/>
      </c>
    </row>
    <row r="76">
      <c r="A76" t="inlineStr">
        <is>
          <t>組み合わせ</t>
        </is>
      </c>
      <c r="B76" s="18">
        <f>'3_組み合わせ'!$B$3</f>
        <v/>
      </c>
      <c r="C76" s="19" t="n">
        <v>2026</v>
      </c>
      <c r="D76" s="18">
        <f>'3_組み合わせ'!$A7+'3_組み合わせ'!D$4</f>
        <v/>
      </c>
      <c r="E76" s="18" t="n">
        <v>0</v>
      </c>
      <c r="F76" s="18">
        <f>'3_組み合わせ'!$A7</f>
        <v/>
      </c>
      <c r="G76" t="inlineStr">
        <is>
          <t>はい</t>
        </is>
      </c>
      <c r="H76" s="18">
        <f>ROUND(MIN(B76/12,650000)*12*0.0915+MIN(B76/12,1390000)*12*(0.0504+0)+B76*0.005,0)</f>
        <v/>
      </c>
      <c r="I76" s="18" t="n">
        <v>0</v>
      </c>
      <c r="J76" s="18" t="n">
        <v>0</v>
      </c>
      <c r="K76" s="18">
        <f>ROUND(IF(C76&gt;=2026,IF(B76&lt;741000,0,IF(B76&lt;2191000,B76-740000,IF(B76&lt;2193000,1451000,IF(B76&lt;2196000,1453000,IF(B76&lt;2200000,1456000,IF(B76&lt;3600000,ROUNDDOWN(B76/4,-3)*2.8-80000,IF(B76&lt;6600000,ROUNDDOWN(B76/4,-3)*3.2-440000,IF(B76&lt;8500000,ROUNDDOWN(B76*0.9,0)-1100000,B76-1950000)))))))),IF(B76&lt;651000,0,IF(B76&lt;1900000,B76-650000,IF(B76&lt;3600000,ROUNDDOWN(B76/4,-3)*2.8-80000,IF(B76&lt;6600000,ROUNDDOWN(B76/4,-3)*3.2-440000,IF(B76&lt;8500000,ROUNDDOWN(B76*0.9,0)-1100000,B76-1950000)))))),0)</f>
        <v/>
      </c>
      <c r="L76" s="18">
        <f>IF(K76&gt;23500000,NA(),IF(C76&gt;=2026,IF(K76&lt;=4890000,1040000,IF(K76&lt;=6550000,670000,620000)),IF(K76&lt;=1320000,950000,IF(K76&lt;=3360000,880000,IF(K76&lt;=4890000,680000,IF(K76&lt;=6550000,630000,580000))))))</f>
        <v/>
      </c>
      <c r="M76" s="18">
        <f>MIN(100000,ROUNDDOWN(K76*0.05,0))</f>
        <v/>
      </c>
      <c r="N76" s="18">
        <f>MIN(2000000,MAX(0,D76-E76-M76))</f>
        <v/>
      </c>
      <c r="O76" s="18">
        <f>IF(G76="はい",MIN(88000,MAX(0,F76-12000)),0)</f>
        <v/>
      </c>
      <c r="P76" s="18">
        <f>MAX(0,ROUNDDOWN(K76-H76-L76-I76-0,-3))</f>
        <v/>
      </c>
      <c r="Q76" s="18">
        <f>MAX(0,ROUNDDOWN(K76-H76-L76-I76-N76,-3))</f>
        <v/>
      </c>
      <c r="R76" s="18">
        <f>MAX(0,ROUNDDOWN(K76-H76-L76-I76-O76,-3))</f>
        <v/>
      </c>
      <c r="S76" s="18">
        <f>IF(P76&lt;=0,0,ROUNDDOWN((P76*LOOKUP(P76,{0,1950001,3300001,6950001,9000001,18000001,40000001},{0.05,0.1,0.2,0.23,0.33,0.4,0.45})-LOOKUP(P76,{0,1950001,3300001,6950001,9000001,18000001,40000001},{0,97500,427500,636000,1536000,2796000,4796000}))*1.021,-2))</f>
        <v/>
      </c>
      <c r="T76" s="18">
        <f>IF(Q76&lt;=0,0,ROUNDDOWN((Q76*LOOKUP(Q76,{0,1950001,3300001,6950001,9000001,18000001,40000001},{0.05,0.1,0.2,0.23,0.33,0.4,0.45})-LOOKUP(Q76,{0,1950001,3300001,6950001,9000001,18000001,40000001},{0,97500,427500,636000,1536000,2796000,4796000}))*1.021,-2))</f>
        <v/>
      </c>
      <c r="U76" s="18">
        <f>IF(R76&lt;=0,0,ROUNDDOWN((R76*LOOKUP(R76,{0,1950001,3300001,6950001,9000001,18000001,40000001},{0.05,0.1,0.2,0.23,0.33,0.4,0.45})-LOOKUP(R76,{0,1950001,3300001,6950001,9000001,18000001,40000001},{0,97500,427500,636000,1536000,2796000,4796000}))*1.021,-2))</f>
        <v/>
      </c>
      <c r="V76" s="18">
        <f>MAX(0,ROUNDDOWN(K76-H76-430000-J76-0,-3))</f>
        <v/>
      </c>
      <c r="W76" s="18">
        <f>MAX(0,ROUNDDOWN(K76-H76-430000-J76-N76,-3))</f>
        <v/>
      </c>
      <c r="X76" s="18">
        <f>MAX(0,ROUNDDOWN(K76-H76-430000-J76-O76,-3))</f>
        <v/>
      </c>
      <c r="Y76" s="18">
        <f>IF(K76&lt;=450000,0,MAX(0,ROUNDDOWN(V76*0.06-MIN(50000,V76)*0.03,-2))+MAX(0,ROUNDDOWN(V76*0.04-MIN(50000,V76)*0.02,-2)))</f>
        <v/>
      </c>
      <c r="Z76" s="18">
        <f>IF(K76&lt;=450000,0,MAX(0,ROUNDDOWN(W76*0.06-MIN(50000,W76)*0.03,-2))+MAX(0,ROUNDDOWN(W76*0.04-MIN(50000,W76)*0.02,-2)))</f>
        <v/>
      </c>
      <c r="AA76" s="18">
        <f>IF(K76&lt;=450000,0,MAX(0,ROUNDDOWN(X76*0.06-MIN(50000,X76)*0.03,-2))+MAX(0,ROUNDDOWN(X76*0.04-MIN(50000,X76)*0.02,-2)))</f>
        <v/>
      </c>
      <c r="AB76" s="18">
        <f>AE76+Y76-Z76</f>
        <v/>
      </c>
      <c r="AC76" s="18">
        <f>AF76+Y76-AA76</f>
        <v/>
      </c>
      <c r="AD76" s="20">
        <f>AB76-AC76</f>
        <v/>
      </c>
      <c r="AE76" s="18">
        <f>S76-T76</f>
        <v/>
      </c>
      <c r="AF76" s="18">
        <f>S76-U76</f>
        <v/>
      </c>
      <c r="AG76" s="21">
        <f>IF(P76&lt;=0,0,LOOKUP(P76,{0,1950001,3300001,6950001,9000001,18000001,40000001},{0.05,0.1,0.2,0.23,0.33,0.4,0.45}))</f>
        <v/>
      </c>
    </row>
    <row r="77">
      <c r="A77" t="inlineStr">
        <is>
          <t>組み合わせ</t>
        </is>
      </c>
      <c r="B77" s="18">
        <f>'3_組み合わせ'!$B$3</f>
        <v/>
      </c>
      <c r="C77" s="19" t="n">
        <v>2026</v>
      </c>
      <c r="D77" s="18">
        <f>'3_組み合わせ'!$A7+'3_組み合わせ'!E$4</f>
        <v/>
      </c>
      <c r="E77" s="18" t="n">
        <v>0</v>
      </c>
      <c r="F77" s="18">
        <f>'3_組み合わせ'!$A7</f>
        <v/>
      </c>
      <c r="G77" t="inlineStr">
        <is>
          <t>はい</t>
        </is>
      </c>
      <c r="H77" s="18">
        <f>ROUND(MIN(B77/12,650000)*12*0.0915+MIN(B77/12,1390000)*12*(0.0504+0)+B77*0.005,0)</f>
        <v/>
      </c>
      <c r="I77" s="18" t="n">
        <v>0</v>
      </c>
      <c r="J77" s="18" t="n">
        <v>0</v>
      </c>
      <c r="K77" s="18">
        <f>ROUND(IF(C77&gt;=2026,IF(B77&lt;741000,0,IF(B77&lt;2191000,B77-740000,IF(B77&lt;2193000,1451000,IF(B77&lt;2196000,1453000,IF(B77&lt;2200000,1456000,IF(B77&lt;3600000,ROUNDDOWN(B77/4,-3)*2.8-80000,IF(B77&lt;6600000,ROUNDDOWN(B77/4,-3)*3.2-440000,IF(B77&lt;8500000,ROUNDDOWN(B77*0.9,0)-1100000,B77-1950000)))))))),IF(B77&lt;651000,0,IF(B77&lt;1900000,B77-650000,IF(B77&lt;3600000,ROUNDDOWN(B77/4,-3)*2.8-80000,IF(B77&lt;6600000,ROUNDDOWN(B77/4,-3)*3.2-440000,IF(B77&lt;8500000,ROUNDDOWN(B77*0.9,0)-1100000,B77-1950000)))))),0)</f>
        <v/>
      </c>
      <c r="L77" s="18">
        <f>IF(K77&gt;23500000,NA(),IF(C77&gt;=2026,IF(K77&lt;=4890000,1040000,IF(K77&lt;=6550000,670000,620000)),IF(K77&lt;=1320000,950000,IF(K77&lt;=3360000,880000,IF(K77&lt;=4890000,680000,IF(K77&lt;=6550000,630000,580000))))))</f>
        <v/>
      </c>
      <c r="M77" s="18">
        <f>MIN(100000,ROUNDDOWN(K77*0.05,0))</f>
        <v/>
      </c>
      <c r="N77" s="18">
        <f>MIN(2000000,MAX(0,D77-E77-M77))</f>
        <v/>
      </c>
      <c r="O77" s="18">
        <f>IF(G77="はい",MIN(88000,MAX(0,F77-12000)),0)</f>
        <v/>
      </c>
      <c r="P77" s="18">
        <f>MAX(0,ROUNDDOWN(K77-H77-L77-I77-0,-3))</f>
        <v/>
      </c>
      <c r="Q77" s="18">
        <f>MAX(0,ROUNDDOWN(K77-H77-L77-I77-N77,-3))</f>
        <v/>
      </c>
      <c r="R77" s="18">
        <f>MAX(0,ROUNDDOWN(K77-H77-L77-I77-O77,-3))</f>
        <v/>
      </c>
      <c r="S77" s="18">
        <f>IF(P77&lt;=0,0,ROUNDDOWN((P77*LOOKUP(P77,{0,1950001,3300001,6950001,9000001,18000001,40000001},{0.05,0.1,0.2,0.23,0.33,0.4,0.45})-LOOKUP(P77,{0,1950001,3300001,6950001,9000001,18000001,40000001},{0,97500,427500,636000,1536000,2796000,4796000}))*1.021,-2))</f>
        <v/>
      </c>
      <c r="T77" s="18">
        <f>IF(Q77&lt;=0,0,ROUNDDOWN((Q77*LOOKUP(Q77,{0,1950001,3300001,6950001,9000001,18000001,40000001},{0.05,0.1,0.2,0.23,0.33,0.4,0.45})-LOOKUP(Q77,{0,1950001,3300001,6950001,9000001,18000001,40000001},{0,97500,427500,636000,1536000,2796000,4796000}))*1.021,-2))</f>
        <v/>
      </c>
      <c r="U77" s="18">
        <f>IF(R77&lt;=0,0,ROUNDDOWN((R77*LOOKUP(R77,{0,1950001,3300001,6950001,9000001,18000001,40000001},{0.05,0.1,0.2,0.23,0.33,0.4,0.45})-LOOKUP(R77,{0,1950001,3300001,6950001,9000001,18000001,40000001},{0,97500,427500,636000,1536000,2796000,4796000}))*1.021,-2))</f>
        <v/>
      </c>
      <c r="V77" s="18">
        <f>MAX(0,ROUNDDOWN(K77-H77-430000-J77-0,-3))</f>
        <v/>
      </c>
      <c r="W77" s="18">
        <f>MAX(0,ROUNDDOWN(K77-H77-430000-J77-N77,-3))</f>
        <v/>
      </c>
      <c r="X77" s="18">
        <f>MAX(0,ROUNDDOWN(K77-H77-430000-J77-O77,-3))</f>
        <v/>
      </c>
      <c r="Y77" s="18">
        <f>IF(K77&lt;=450000,0,MAX(0,ROUNDDOWN(V77*0.06-MIN(50000,V77)*0.03,-2))+MAX(0,ROUNDDOWN(V77*0.04-MIN(50000,V77)*0.02,-2)))</f>
        <v/>
      </c>
      <c r="Z77" s="18">
        <f>IF(K77&lt;=450000,0,MAX(0,ROUNDDOWN(W77*0.06-MIN(50000,W77)*0.03,-2))+MAX(0,ROUNDDOWN(W77*0.04-MIN(50000,W77)*0.02,-2)))</f>
        <v/>
      </c>
      <c r="AA77" s="18">
        <f>IF(K77&lt;=450000,0,MAX(0,ROUNDDOWN(X77*0.06-MIN(50000,X77)*0.03,-2))+MAX(0,ROUNDDOWN(X77*0.04-MIN(50000,X77)*0.02,-2)))</f>
        <v/>
      </c>
      <c r="AB77" s="18">
        <f>AE77+Y77-Z77</f>
        <v/>
      </c>
      <c r="AC77" s="18">
        <f>AF77+Y77-AA77</f>
        <v/>
      </c>
      <c r="AD77" s="20">
        <f>AB77-AC77</f>
        <v/>
      </c>
      <c r="AE77" s="18">
        <f>S77-T77</f>
        <v/>
      </c>
      <c r="AF77" s="18">
        <f>S77-U77</f>
        <v/>
      </c>
      <c r="AG77" s="21">
        <f>IF(P77&lt;=0,0,LOOKUP(P77,{0,1950001,3300001,6950001,9000001,18000001,40000001},{0.05,0.1,0.2,0.23,0.33,0.4,0.45}))</f>
        <v/>
      </c>
    </row>
    <row r="78">
      <c r="A78" t="inlineStr">
        <is>
          <t>組み合わせ</t>
        </is>
      </c>
      <c r="B78" s="18">
        <f>'3_組み合わせ'!$B$3</f>
        <v/>
      </c>
      <c r="C78" s="19" t="n">
        <v>2026</v>
      </c>
      <c r="D78" s="18">
        <f>'3_組み合わせ'!$A7+'3_組み合わせ'!F$4</f>
        <v/>
      </c>
      <c r="E78" s="18" t="n">
        <v>0</v>
      </c>
      <c r="F78" s="18">
        <f>'3_組み合わせ'!$A7</f>
        <v/>
      </c>
      <c r="G78" t="inlineStr">
        <is>
          <t>はい</t>
        </is>
      </c>
      <c r="H78" s="18">
        <f>ROUND(MIN(B78/12,650000)*12*0.0915+MIN(B78/12,1390000)*12*(0.0504+0)+B78*0.005,0)</f>
        <v/>
      </c>
      <c r="I78" s="18" t="n">
        <v>0</v>
      </c>
      <c r="J78" s="18" t="n">
        <v>0</v>
      </c>
      <c r="K78" s="18">
        <f>ROUND(IF(C78&gt;=2026,IF(B78&lt;741000,0,IF(B78&lt;2191000,B78-740000,IF(B78&lt;2193000,1451000,IF(B78&lt;2196000,1453000,IF(B78&lt;2200000,1456000,IF(B78&lt;3600000,ROUNDDOWN(B78/4,-3)*2.8-80000,IF(B78&lt;6600000,ROUNDDOWN(B78/4,-3)*3.2-440000,IF(B78&lt;8500000,ROUNDDOWN(B78*0.9,0)-1100000,B78-1950000)))))))),IF(B78&lt;651000,0,IF(B78&lt;1900000,B78-650000,IF(B78&lt;3600000,ROUNDDOWN(B78/4,-3)*2.8-80000,IF(B78&lt;6600000,ROUNDDOWN(B78/4,-3)*3.2-440000,IF(B78&lt;8500000,ROUNDDOWN(B78*0.9,0)-1100000,B78-1950000)))))),0)</f>
        <v/>
      </c>
      <c r="L78" s="18">
        <f>IF(K78&gt;23500000,NA(),IF(C78&gt;=2026,IF(K78&lt;=4890000,1040000,IF(K78&lt;=6550000,670000,620000)),IF(K78&lt;=1320000,950000,IF(K78&lt;=3360000,880000,IF(K78&lt;=4890000,680000,IF(K78&lt;=6550000,630000,580000))))))</f>
        <v/>
      </c>
      <c r="M78" s="18">
        <f>MIN(100000,ROUNDDOWN(K78*0.05,0))</f>
        <v/>
      </c>
      <c r="N78" s="18">
        <f>MIN(2000000,MAX(0,D78-E78-M78))</f>
        <v/>
      </c>
      <c r="O78" s="18">
        <f>IF(G78="はい",MIN(88000,MAX(0,F78-12000)),0)</f>
        <v/>
      </c>
      <c r="P78" s="18">
        <f>MAX(0,ROUNDDOWN(K78-H78-L78-I78-0,-3))</f>
        <v/>
      </c>
      <c r="Q78" s="18">
        <f>MAX(0,ROUNDDOWN(K78-H78-L78-I78-N78,-3))</f>
        <v/>
      </c>
      <c r="R78" s="18">
        <f>MAX(0,ROUNDDOWN(K78-H78-L78-I78-O78,-3))</f>
        <v/>
      </c>
      <c r="S78" s="18">
        <f>IF(P78&lt;=0,0,ROUNDDOWN((P78*LOOKUP(P78,{0,1950001,3300001,6950001,9000001,18000001,40000001},{0.05,0.1,0.2,0.23,0.33,0.4,0.45})-LOOKUP(P78,{0,1950001,3300001,6950001,9000001,18000001,40000001},{0,97500,427500,636000,1536000,2796000,4796000}))*1.021,-2))</f>
        <v/>
      </c>
      <c r="T78" s="18">
        <f>IF(Q78&lt;=0,0,ROUNDDOWN((Q78*LOOKUP(Q78,{0,1950001,3300001,6950001,9000001,18000001,40000001},{0.05,0.1,0.2,0.23,0.33,0.4,0.45})-LOOKUP(Q78,{0,1950001,3300001,6950001,9000001,18000001,40000001},{0,97500,427500,636000,1536000,2796000,4796000}))*1.021,-2))</f>
        <v/>
      </c>
      <c r="U78" s="18">
        <f>IF(R78&lt;=0,0,ROUNDDOWN((R78*LOOKUP(R78,{0,1950001,3300001,6950001,9000001,18000001,40000001},{0.05,0.1,0.2,0.23,0.33,0.4,0.45})-LOOKUP(R78,{0,1950001,3300001,6950001,9000001,18000001,40000001},{0,97500,427500,636000,1536000,2796000,4796000}))*1.021,-2))</f>
        <v/>
      </c>
      <c r="V78" s="18">
        <f>MAX(0,ROUNDDOWN(K78-H78-430000-J78-0,-3))</f>
        <v/>
      </c>
      <c r="W78" s="18">
        <f>MAX(0,ROUNDDOWN(K78-H78-430000-J78-N78,-3))</f>
        <v/>
      </c>
      <c r="X78" s="18">
        <f>MAX(0,ROUNDDOWN(K78-H78-430000-J78-O78,-3))</f>
        <v/>
      </c>
      <c r="Y78" s="18">
        <f>IF(K78&lt;=450000,0,MAX(0,ROUNDDOWN(V78*0.06-MIN(50000,V78)*0.03,-2))+MAX(0,ROUNDDOWN(V78*0.04-MIN(50000,V78)*0.02,-2)))</f>
        <v/>
      </c>
      <c r="Z78" s="18">
        <f>IF(K78&lt;=450000,0,MAX(0,ROUNDDOWN(W78*0.06-MIN(50000,W78)*0.03,-2))+MAX(0,ROUNDDOWN(W78*0.04-MIN(50000,W78)*0.02,-2)))</f>
        <v/>
      </c>
      <c r="AA78" s="18">
        <f>IF(K78&lt;=450000,0,MAX(0,ROUNDDOWN(X78*0.06-MIN(50000,X78)*0.03,-2))+MAX(0,ROUNDDOWN(X78*0.04-MIN(50000,X78)*0.02,-2)))</f>
        <v/>
      </c>
      <c r="AB78" s="18">
        <f>AE78+Y78-Z78</f>
        <v/>
      </c>
      <c r="AC78" s="18">
        <f>AF78+Y78-AA78</f>
        <v/>
      </c>
      <c r="AD78" s="20">
        <f>AB78-AC78</f>
        <v/>
      </c>
      <c r="AE78" s="18">
        <f>S78-T78</f>
        <v/>
      </c>
      <c r="AF78" s="18">
        <f>S78-U78</f>
        <v/>
      </c>
      <c r="AG78" s="21">
        <f>IF(P78&lt;=0,0,LOOKUP(P78,{0,1950001,3300001,6950001,9000001,18000001,40000001},{0.05,0.1,0.2,0.23,0.33,0.4,0.45}))</f>
        <v/>
      </c>
    </row>
    <row r="79">
      <c r="A79" t="inlineStr">
        <is>
          <t>組み合わせ</t>
        </is>
      </c>
      <c r="B79" s="18">
        <f>'3_組み合わせ'!$B$3</f>
        <v/>
      </c>
      <c r="C79" s="19" t="n">
        <v>2026</v>
      </c>
      <c r="D79" s="18">
        <f>'3_組み合わせ'!$A7+'3_組み合わせ'!G$4</f>
        <v/>
      </c>
      <c r="E79" s="18" t="n">
        <v>0</v>
      </c>
      <c r="F79" s="18">
        <f>'3_組み合わせ'!$A7</f>
        <v/>
      </c>
      <c r="G79" t="inlineStr">
        <is>
          <t>はい</t>
        </is>
      </c>
      <c r="H79" s="18">
        <f>ROUND(MIN(B79/12,650000)*12*0.0915+MIN(B79/12,1390000)*12*(0.0504+0)+B79*0.005,0)</f>
        <v/>
      </c>
      <c r="I79" s="18" t="n">
        <v>0</v>
      </c>
      <c r="J79" s="18" t="n">
        <v>0</v>
      </c>
      <c r="K79" s="18">
        <f>ROUND(IF(C79&gt;=2026,IF(B79&lt;741000,0,IF(B79&lt;2191000,B79-740000,IF(B79&lt;2193000,1451000,IF(B79&lt;2196000,1453000,IF(B79&lt;2200000,1456000,IF(B79&lt;3600000,ROUNDDOWN(B79/4,-3)*2.8-80000,IF(B79&lt;6600000,ROUNDDOWN(B79/4,-3)*3.2-440000,IF(B79&lt;8500000,ROUNDDOWN(B79*0.9,0)-1100000,B79-1950000)))))))),IF(B79&lt;651000,0,IF(B79&lt;1900000,B79-650000,IF(B79&lt;3600000,ROUNDDOWN(B79/4,-3)*2.8-80000,IF(B79&lt;6600000,ROUNDDOWN(B79/4,-3)*3.2-440000,IF(B79&lt;8500000,ROUNDDOWN(B79*0.9,0)-1100000,B79-1950000)))))),0)</f>
        <v/>
      </c>
      <c r="L79" s="18">
        <f>IF(K79&gt;23500000,NA(),IF(C79&gt;=2026,IF(K79&lt;=4890000,1040000,IF(K79&lt;=6550000,670000,620000)),IF(K79&lt;=1320000,950000,IF(K79&lt;=3360000,880000,IF(K79&lt;=4890000,680000,IF(K79&lt;=6550000,630000,580000))))))</f>
        <v/>
      </c>
      <c r="M79" s="18">
        <f>MIN(100000,ROUNDDOWN(K79*0.05,0))</f>
        <v/>
      </c>
      <c r="N79" s="18">
        <f>MIN(2000000,MAX(0,D79-E79-M79))</f>
        <v/>
      </c>
      <c r="O79" s="18">
        <f>IF(G79="はい",MIN(88000,MAX(0,F79-12000)),0)</f>
        <v/>
      </c>
      <c r="P79" s="18">
        <f>MAX(0,ROUNDDOWN(K79-H79-L79-I79-0,-3))</f>
        <v/>
      </c>
      <c r="Q79" s="18">
        <f>MAX(0,ROUNDDOWN(K79-H79-L79-I79-N79,-3))</f>
        <v/>
      </c>
      <c r="R79" s="18">
        <f>MAX(0,ROUNDDOWN(K79-H79-L79-I79-O79,-3))</f>
        <v/>
      </c>
      <c r="S79" s="18">
        <f>IF(P79&lt;=0,0,ROUNDDOWN((P79*LOOKUP(P79,{0,1950001,3300001,6950001,9000001,18000001,40000001},{0.05,0.1,0.2,0.23,0.33,0.4,0.45})-LOOKUP(P79,{0,1950001,3300001,6950001,9000001,18000001,40000001},{0,97500,427500,636000,1536000,2796000,4796000}))*1.021,-2))</f>
        <v/>
      </c>
      <c r="T79" s="18">
        <f>IF(Q79&lt;=0,0,ROUNDDOWN((Q79*LOOKUP(Q79,{0,1950001,3300001,6950001,9000001,18000001,40000001},{0.05,0.1,0.2,0.23,0.33,0.4,0.45})-LOOKUP(Q79,{0,1950001,3300001,6950001,9000001,18000001,40000001},{0,97500,427500,636000,1536000,2796000,4796000}))*1.021,-2))</f>
        <v/>
      </c>
      <c r="U79" s="18">
        <f>IF(R79&lt;=0,0,ROUNDDOWN((R79*LOOKUP(R79,{0,1950001,3300001,6950001,9000001,18000001,40000001},{0.05,0.1,0.2,0.23,0.33,0.4,0.45})-LOOKUP(R79,{0,1950001,3300001,6950001,9000001,18000001,40000001},{0,97500,427500,636000,1536000,2796000,4796000}))*1.021,-2))</f>
        <v/>
      </c>
      <c r="V79" s="18">
        <f>MAX(0,ROUNDDOWN(K79-H79-430000-J79-0,-3))</f>
        <v/>
      </c>
      <c r="W79" s="18">
        <f>MAX(0,ROUNDDOWN(K79-H79-430000-J79-N79,-3))</f>
        <v/>
      </c>
      <c r="X79" s="18">
        <f>MAX(0,ROUNDDOWN(K79-H79-430000-J79-O79,-3))</f>
        <v/>
      </c>
      <c r="Y79" s="18">
        <f>IF(K79&lt;=450000,0,MAX(0,ROUNDDOWN(V79*0.06-MIN(50000,V79)*0.03,-2))+MAX(0,ROUNDDOWN(V79*0.04-MIN(50000,V79)*0.02,-2)))</f>
        <v/>
      </c>
      <c r="Z79" s="18">
        <f>IF(K79&lt;=450000,0,MAX(0,ROUNDDOWN(W79*0.06-MIN(50000,W79)*0.03,-2))+MAX(0,ROUNDDOWN(W79*0.04-MIN(50000,W79)*0.02,-2)))</f>
        <v/>
      </c>
      <c r="AA79" s="18">
        <f>IF(K79&lt;=450000,0,MAX(0,ROUNDDOWN(X79*0.06-MIN(50000,X79)*0.03,-2))+MAX(0,ROUNDDOWN(X79*0.04-MIN(50000,X79)*0.02,-2)))</f>
        <v/>
      </c>
      <c r="AB79" s="18">
        <f>AE79+Y79-Z79</f>
        <v/>
      </c>
      <c r="AC79" s="18">
        <f>AF79+Y79-AA79</f>
        <v/>
      </c>
      <c r="AD79" s="20">
        <f>AB79-AC79</f>
        <v/>
      </c>
      <c r="AE79" s="18">
        <f>S79-T79</f>
        <v/>
      </c>
      <c r="AF79" s="18">
        <f>S79-U79</f>
        <v/>
      </c>
      <c r="AG79" s="21">
        <f>IF(P79&lt;=0,0,LOOKUP(P79,{0,1950001,3300001,6950001,9000001,18000001,40000001},{0.05,0.1,0.2,0.23,0.33,0.4,0.45}))</f>
        <v/>
      </c>
    </row>
    <row r="80">
      <c r="A80" t="inlineStr">
        <is>
          <t>組み合わせ</t>
        </is>
      </c>
      <c r="B80" s="18">
        <f>'3_組み合わせ'!$B$3</f>
        <v/>
      </c>
      <c r="C80" s="19" t="n">
        <v>2026</v>
      </c>
      <c r="D80" s="18">
        <f>'3_組み合わせ'!$A7+'3_組み合わせ'!H$4</f>
        <v/>
      </c>
      <c r="E80" s="18" t="n">
        <v>0</v>
      </c>
      <c r="F80" s="18">
        <f>'3_組み合わせ'!$A7</f>
        <v/>
      </c>
      <c r="G80" t="inlineStr">
        <is>
          <t>はい</t>
        </is>
      </c>
      <c r="H80" s="18">
        <f>ROUND(MIN(B80/12,650000)*12*0.0915+MIN(B80/12,1390000)*12*(0.0504+0)+B80*0.005,0)</f>
        <v/>
      </c>
      <c r="I80" s="18" t="n">
        <v>0</v>
      </c>
      <c r="J80" s="18" t="n">
        <v>0</v>
      </c>
      <c r="K80" s="18">
        <f>ROUND(IF(C80&gt;=2026,IF(B80&lt;741000,0,IF(B80&lt;2191000,B80-740000,IF(B80&lt;2193000,1451000,IF(B80&lt;2196000,1453000,IF(B80&lt;2200000,1456000,IF(B80&lt;3600000,ROUNDDOWN(B80/4,-3)*2.8-80000,IF(B80&lt;6600000,ROUNDDOWN(B80/4,-3)*3.2-440000,IF(B80&lt;8500000,ROUNDDOWN(B80*0.9,0)-1100000,B80-1950000)))))))),IF(B80&lt;651000,0,IF(B80&lt;1900000,B80-650000,IF(B80&lt;3600000,ROUNDDOWN(B80/4,-3)*2.8-80000,IF(B80&lt;6600000,ROUNDDOWN(B80/4,-3)*3.2-440000,IF(B80&lt;8500000,ROUNDDOWN(B80*0.9,0)-1100000,B80-1950000)))))),0)</f>
        <v/>
      </c>
      <c r="L80" s="18">
        <f>IF(K80&gt;23500000,NA(),IF(C80&gt;=2026,IF(K80&lt;=4890000,1040000,IF(K80&lt;=6550000,670000,620000)),IF(K80&lt;=1320000,950000,IF(K80&lt;=3360000,880000,IF(K80&lt;=4890000,680000,IF(K80&lt;=6550000,630000,580000))))))</f>
        <v/>
      </c>
      <c r="M80" s="18">
        <f>MIN(100000,ROUNDDOWN(K80*0.05,0))</f>
        <v/>
      </c>
      <c r="N80" s="18">
        <f>MIN(2000000,MAX(0,D80-E80-M80))</f>
        <v/>
      </c>
      <c r="O80" s="18">
        <f>IF(G80="はい",MIN(88000,MAX(0,F80-12000)),0)</f>
        <v/>
      </c>
      <c r="P80" s="18">
        <f>MAX(0,ROUNDDOWN(K80-H80-L80-I80-0,-3))</f>
        <v/>
      </c>
      <c r="Q80" s="18">
        <f>MAX(0,ROUNDDOWN(K80-H80-L80-I80-N80,-3))</f>
        <v/>
      </c>
      <c r="R80" s="18">
        <f>MAX(0,ROUNDDOWN(K80-H80-L80-I80-O80,-3))</f>
        <v/>
      </c>
      <c r="S80" s="18">
        <f>IF(P80&lt;=0,0,ROUNDDOWN((P80*LOOKUP(P80,{0,1950001,3300001,6950001,9000001,18000001,40000001},{0.05,0.1,0.2,0.23,0.33,0.4,0.45})-LOOKUP(P80,{0,1950001,3300001,6950001,9000001,18000001,40000001},{0,97500,427500,636000,1536000,2796000,4796000}))*1.021,-2))</f>
        <v/>
      </c>
      <c r="T80" s="18">
        <f>IF(Q80&lt;=0,0,ROUNDDOWN((Q80*LOOKUP(Q80,{0,1950001,3300001,6950001,9000001,18000001,40000001},{0.05,0.1,0.2,0.23,0.33,0.4,0.45})-LOOKUP(Q80,{0,1950001,3300001,6950001,9000001,18000001,40000001},{0,97500,427500,636000,1536000,2796000,4796000}))*1.021,-2))</f>
        <v/>
      </c>
      <c r="U80" s="18">
        <f>IF(R80&lt;=0,0,ROUNDDOWN((R80*LOOKUP(R80,{0,1950001,3300001,6950001,9000001,18000001,40000001},{0.05,0.1,0.2,0.23,0.33,0.4,0.45})-LOOKUP(R80,{0,1950001,3300001,6950001,9000001,18000001,40000001},{0,97500,427500,636000,1536000,2796000,4796000}))*1.021,-2))</f>
        <v/>
      </c>
      <c r="V80" s="18">
        <f>MAX(0,ROUNDDOWN(K80-H80-430000-J80-0,-3))</f>
        <v/>
      </c>
      <c r="W80" s="18">
        <f>MAX(0,ROUNDDOWN(K80-H80-430000-J80-N80,-3))</f>
        <v/>
      </c>
      <c r="X80" s="18">
        <f>MAX(0,ROUNDDOWN(K80-H80-430000-J80-O80,-3))</f>
        <v/>
      </c>
      <c r="Y80" s="18">
        <f>IF(K80&lt;=450000,0,MAX(0,ROUNDDOWN(V80*0.06-MIN(50000,V80)*0.03,-2))+MAX(0,ROUNDDOWN(V80*0.04-MIN(50000,V80)*0.02,-2)))</f>
        <v/>
      </c>
      <c r="Z80" s="18">
        <f>IF(K80&lt;=450000,0,MAX(0,ROUNDDOWN(W80*0.06-MIN(50000,W80)*0.03,-2))+MAX(0,ROUNDDOWN(W80*0.04-MIN(50000,W80)*0.02,-2)))</f>
        <v/>
      </c>
      <c r="AA80" s="18">
        <f>IF(K80&lt;=450000,0,MAX(0,ROUNDDOWN(X80*0.06-MIN(50000,X80)*0.03,-2))+MAX(0,ROUNDDOWN(X80*0.04-MIN(50000,X80)*0.02,-2)))</f>
        <v/>
      </c>
      <c r="AB80" s="18">
        <f>AE80+Y80-Z80</f>
        <v/>
      </c>
      <c r="AC80" s="18">
        <f>AF80+Y80-AA80</f>
        <v/>
      </c>
      <c r="AD80" s="20">
        <f>AB80-AC80</f>
        <v/>
      </c>
      <c r="AE80" s="18">
        <f>S80-T80</f>
        <v/>
      </c>
      <c r="AF80" s="18">
        <f>S80-U80</f>
        <v/>
      </c>
      <c r="AG80" s="21">
        <f>IF(P80&lt;=0,0,LOOKUP(P80,{0,1950001,3300001,6950001,9000001,18000001,40000001},{0.05,0.1,0.2,0.23,0.33,0.4,0.45}))</f>
        <v/>
      </c>
    </row>
    <row r="81">
      <c r="A81" t="inlineStr">
        <is>
          <t>組み合わせ</t>
        </is>
      </c>
      <c r="B81" s="18">
        <f>'3_組み合わせ'!$B$3</f>
        <v/>
      </c>
      <c r="C81" s="19" t="n">
        <v>2026</v>
      </c>
      <c r="D81" s="18">
        <f>'3_組み合わせ'!$A7+'3_組み合わせ'!I$4</f>
        <v/>
      </c>
      <c r="E81" s="18" t="n">
        <v>0</v>
      </c>
      <c r="F81" s="18">
        <f>'3_組み合わせ'!$A7</f>
        <v/>
      </c>
      <c r="G81" t="inlineStr">
        <is>
          <t>はい</t>
        </is>
      </c>
      <c r="H81" s="18">
        <f>ROUND(MIN(B81/12,650000)*12*0.0915+MIN(B81/12,1390000)*12*(0.0504+0)+B81*0.005,0)</f>
        <v/>
      </c>
      <c r="I81" s="18" t="n">
        <v>0</v>
      </c>
      <c r="J81" s="18" t="n">
        <v>0</v>
      </c>
      <c r="K81" s="18">
        <f>ROUND(IF(C81&gt;=2026,IF(B81&lt;741000,0,IF(B81&lt;2191000,B81-740000,IF(B81&lt;2193000,1451000,IF(B81&lt;2196000,1453000,IF(B81&lt;2200000,1456000,IF(B81&lt;3600000,ROUNDDOWN(B81/4,-3)*2.8-80000,IF(B81&lt;6600000,ROUNDDOWN(B81/4,-3)*3.2-440000,IF(B81&lt;8500000,ROUNDDOWN(B81*0.9,0)-1100000,B81-1950000)))))))),IF(B81&lt;651000,0,IF(B81&lt;1900000,B81-650000,IF(B81&lt;3600000,ROUNDDOWN(B81/4,-3)*2.8-80000,IF(B81&lt;6600000,ROUNDDOWN(B81/4,-3)*3.2-440000,IF(B81&lt;8500000,ROUNDDOWN(B81*0.9,0)-1100000,B81-1950000)))))),0)</f>
        <v/>
      </c>
      <c r="L81" s="18">
        <f>IF(K81&gt;23500000,NA(),IF(C81&gt;=2026,IF(K81&lt;=4890000,1040000,IF(K81&lt;=6550000,670000,620000)),IF(K81&lt;=1320000,950000,IF(K81&lt;=3360000,880000,IF(K81&lt;=4890000,680000,IF(K81&lt;=6550000,630000,580000))))))</f>
        <v/>
      </c>
      <c r="M81" s="18">
        <f>MIN(100000,ROUNDDOWN(K81*0.05,0))</f>
        <v/>
      </c>
      <c r="N81" s="18">
        <f>MIN(2000000,MAX(0,D81-E81-M81))</f>
        <v/>
      </c>
      <c r="O81" s="18">
        <f>IF(G81="はい",MIN(88000,MAX(0,F81-12000)),0)</f>
        <v/>
      </c>
      <c r="P81" s="18">
        <f>MAX(0,ROUNDDOWN(K81-H81-L81-I81-0,-3))</f>
        <v/>
      </c>
      <c r="Q81" s="18">
        <f>MAX(0,ROUNDDOWN(K81-H81-L81-I81-N81,-3))</f>
        <v/>
      </c>
      <c r="R81" s="18">
        <f>MAX(0,ROUNDDOWN(K81-H81-L81-I81-O81,-3))</f>
        <v/>
      </c>
      <c r="S81" s="18">
        <f>IF(P81&lt;=0,0,ROUNDDOWN((P81*LOOKUP(P81,{0,1950001,3300001,6950001,9000001,18000001,40000001},{0.05,0.1,0.2,0.23,0.33,0.4,0.45})-LOOKUP(P81,{0,1950001,3300001,6950001,9000001,18000001,40000001},{0,97500,427500,636000,1536000,2796000,4796000}))*1.021,-2))</f>
        <v/>
      </c>
      <c r="T81" s="18">
        <f>IF(Q81&lt;=0,0,ROUNDDOWN((Q81*LOOKUP(Q81,{0,1950001,3300001,6950001,9000001,18000001,40000001},{0.05,0.1,0.2,0.23,0.33,0.4,0.45})-LOOKUP(Q81,{0,1950001,3300001,6950001,9000001,18000001,40000001},{0,97500,427500,636000,1536000,2796000,4796000}))*1.021,-2))</f>
        <v/>
      </c>
      <c r="U81" s="18">
        <f>IF(R81&lt;=0,0,ROUNDDOWN((R81*LOOKUP(R81,{0,1950001,3300001,6950001,9000001,18000001,40000001},{0.05,0.1,0.2,0.23,0.33,0.4,0.45})-LOOKUP(R81,{0,1950001,3300001,6950001,9000001,18000001,40000001},{0,97500,427500,636000,1536000,2796000,4796000}))*1.021,-2))</f>
        <v/>
      </c>
      <c r="V81" s="18">
        <f>MAX(0,ROUNDDOWN(K81-H81-430000-J81-0,-3))</f>
        <v/>
      </c>
      <c r="W81" s="18">
        <f>MAX(0,ROUNDDOWN(K81-H81-430000-J81-N81,-3))</f>
        <v/>
      </c>
      <c r="X81" s="18">
        <f>MAX(0,ROUNDDOWN(K81-H81-430000-J81-O81,-3))</f>
        <v/>
      </c>
      <c r="Y81" s="18">
        <f>IF(K81&lt;=450000,0,MAX(0,ROUNDDOWN(V81*0.06-MIN(50000,V81)*0.03,-2))+MAX(0,ROUNDDOWN(V81*0.04-MIN(50000,V81)*0.02,-2)))</f>
        <v/>
      </c>
      <c r="Z81" s="18">
        <f>IF(K81&lt;=450000,0,MAX(0,ROUNDDOWN(W81*0.06-MIN(50000,W81)*0.03,-2))+MAX(0,ROUNDDOWN(W81*0.04-MIN(50000,W81)*0.02,-2)))</f>
        <v/>
      </c>
      <c r="AA81" s="18">
        <f>IF(K81&lt;=450000,0,MAX(0,ROUNDDOWN(X81*0.06-MIN(50000,X81)*0.03,-2))+MAX(0,ROUNDDOWN(X81*0.04-MIN(50000,X81)*0.02,-2)))</f>
        <v/>
      </c>
      <c r="AB81" s="18">
        <f>AE81+Y81-Z81</f>
        <v/>
      </c>
      <c r="AC81" s="18">
        <f>AF81+Y81-AA81</f>
        <v/>
      </c>
      <c r="AD81" s="20">
        <f>AB81-AC81</f>
        <v/>
      </c>
      <c r="AE81" s="18">
        <f>S81-T81</f>
        <v/>
      </c>
      <c r="AF81" s="18">
        <f>S81-U81</f>
        <v/>
      </c>
      <c r="AG81" s="21">
        <f>IF(P81&lt;=0,0,LOOKUP(P81,{0,1950001,3300001,6950001,9000001,18000001,40000001},{0.05,0.1,0.2,0.23,0.33,0.4,0.45}))</f>
        <v/>
      </c>
    </row>
    <row r="82">
      <c r="A82" t="inlineStr">
        <is>
          <t>組み合わせ</t>
        </is>
      </c>
      <c r="B82" s="18">
        <f>'3_組み合わせ'!$B$3</f>
        <v/>
      </c>
      <c r="C82" s="19" t="n">
        <v>2026</v>
      </c>
      <c r="D82" s="18">
        <f>'3_組み合わせ'!$A7+'3_組み合わせ'!J$4</f>
        <v/>
      </c>
      <c r="E82" s="18" t="n">
        <v>0</v>
      </c>
      <c r="F82" s="18">
        <f>'3_組み合わせ'!$A7</f>
        <v/>
      </c>
      <c r="G82" t="inlineStr">
        <is>
          <t>はい</t>
        </is>
      </c>
      <c r="H82" s="18">
        <f>ROUND(MIN(B82/12,650000)*12*0.0915+MIN(B82/12,1390000)*12*(0.0504+0)+B82*0.005,0)</f>
        <v/>
      </c>
      <c r="I82" s="18" t="n">
        <v>0</v>
      </c>
      <c r="J82" s="18" t="n">
        <v>0</v>
      </c>
      <c r="K82" s="18">
        <f>ROUND(IF(C82&gt;=2026,IF(B82&lt;741000,0,IF(B82&lt;2191000,B82-740000,IF(B82&lt;2193000,1451000,IF(B82&lt;2196000,1453000,IF(B82&lt;2200000,1456000,IF(B82&lt;3600000,ROUNDDOWN(B82/4,-3)*2.8-80000,IF(B82&lt;6600000,ROUNDDOWN(B82/4,-3)*3.2-440000,IF(B82&lt;8500000,ROUNDDOWN(B82*0.9,0)-1100000,B82-1950000)))))))),IF(B82&lt;651000,0,IF(B82&lt;1900000,B82-650000,IF(B82&lt;3600000,ROUNDDOWN(B82/4,-3)*2.8-80000,IF(B82&lt;6600000,ROUNDDOWN(B82/4,-3)*3.2-440000,IF(B82&lt;8500000,ROUNDDOWN(B82*0.9,0)-1100000,B82-1950000)))))),0)</f>
        <v/>
      </c>
      <c r="L82" s="18">
        <f>IF(K82&gt;23500000,NA(),IF(C82&gt;=2026,IF(K82&lt;=4890000,1040000,IF(K82&lt;=6550000,670000,620000)),IF(K82&lt;=1320000,950000,IF(K82&lt;=3360000,880000,IF(K82&lt;=4890000,680000,IF(K82&lt;=6550000,630000,580000))))))</f>
        <v/>
      </c>
      <c r="M82" s="18">
        <f>MIN(100000,ROUNDDOWN(K82*0.05,0))</f>
        <v/>
      </c>
      <c r="N82" s="18">
        <f>MIN(2000000,MAX(0,D82-E82-M82))</f>
        <v/>
      </c>
      <c r="O82" s="18">
        <f>IF(G82="はい",MIN(88000,MAX(0,F82-12000)),0)</f>
        <v/>
      </c>
      <c r="P82" s="18">
        <f>MAX(0,ROUNDDOWN(K82-H82-L82-I82-0,-3))</f>
        <v/>
      </c>
      <c r="Q82" s="18">
        <f>MAX(0,ROUNDDOWN(K82-H82-L82-I82-N82,-3))</f>
        <v/>
      </c>
      <c r="R82" s="18">
        <f>MAX(0,ROUNDDOWN(K82-H82-L82-I82-O82,-3))</f>
        <v/>
      </c>
      <c r="S82" s="18">
        <f>IF(P82&lt;=0,0,ROUNDDOWN((P82*LOOKUP(P82,{0,1950001,3300001,6950001,9000001,18000001,40000001},{0.05,0.1,0.2,0.23,0.33,0.4,0.45})-LOOKUP(P82,{0,1950001,3300001,6950001,9000001,18000001,40000001},{0,97500,427500,636000,1536000,2796000,4796000}))*1.021,-2))</f>
        <v/>
      </c>
      <c r="T82" s="18">
        <f>IF(Q82&lt;=0,0,ROUNDDOWN((Q82*LOOKUP(Q82,{0,1950001,3300001,6950001,9000001,18000001,40000001},{0.05,0.1,0.2,0.23,0.33,0.4,0.45})-LOOKUP(Q82,{0,1950001,3300001,6950001,9000001,18000001,40000001},{0,97500,427500,636000,1536000,2796000,4796000}))*1.021,-2))</f>
        <v/>
      </c>
      <c r="U82" s="18">
        <f>IF(R82&lt;=0,0,ROUNDDOWN((R82*LOOKUP(R82,{0,1950001,3300001,6950001,9000001,18000001,40000001},{0.05,0.1,0.2,0.23,0.33,0.4,0.45})-LOOKUP(R82,{0,1950001,3300001,6950001,9000001,18000001,40000001},{0,97500,427500,636000,1536000,2796000,4796000}))*1.021,-2))</f>
        <v/>
      </c>
      <c r="V82" s="18">
        <f>MAX(0,ROUNDDOWN(K82-H82-430000-J82-0,-3))</f>
        <v/>
      </c>
      <c r="W82" s="18">
        <f>MAX(0,ROUNDDOWN(K82-H82-430000-J82-N82,-3))</f>
        <v/>
      </c>
      <c r="X82" s="18">
        <f>MAX(0,ROUNDDOWN(K82-H82-430000-J82-O82,-3))</f>
        <v/>
      </c>
      <c r="Y82" s="18">
        <f>IF(K82&lt;=450000,0,MAX(0,ROUNDDOWN(V82*0.06-MIN(50000,V82)*0.03,-2))+MAX(0,ROUNDDOWN(V82*0.04-MIN(50000,V82)*0.02,-2)))</f>
        <v/>
      </c>
      <c r="Z82" s="18">
        <f>IF(K82&lt;=450000,0,MAX(0,ROUNDDOWN(W82*0.06-MIN(50000,W82)*0.03,-2))+MAX(0,ROUNDDOWN(W82*0.04-MIN(50000,W82)*0.02,-2)))</f>
        <v/>
      </c>
      <c r="AA82" s="18">
        <f>IF(K82&lt;=450000,0,MAX(0,ROUNDDOWN(X82*0.06-MIN(50000,X82)*0.03,-2))+MAX(0,ROUNDDOWN(X82*0.04-MIN(50000,X82)*0.02,-2)))</f>
        <v/>
      </c>
      <c r="AB82" s="18">
        <f>AE82+Y82-Z82</f>
        <v/>
      </c>
      <c r="AC82" s="18">
        <f>AF82+Y82-AA82</f>
        <v/>
      </c>
      <c r="AD82" s="20">
        <f>AB82-AC82</f>
        <v/>
      </c>
      <c r="AE82" s="18">
        <f>S82-T82</f>
        <v/>
      </c>
      <c r="AF82" s="18">
        <f>S82-U82</f>
        <v/>
      </c>
      <c r="AG82" s="21">
        <f>IF(P82&lt;=0,0,LOOKUP(P82,{0,1950001,3300001,6950001,9000001,18000001,40000001},{0.05,0.1,0.2,0.23,0.33,0.4,0.45}))</f>
        <v/>
      </c>
    </row>
    <row r="83">
      <c r="A83" t="inlineStr">
        <is>
          <t>組み合わせ</t>
        </is>
      </c>
      <c r="B83" s="18">
        <f>'3_組み合わせ'!$B$3</f>
        <v/>
      </c>
      <c r="C83" s="19" t="n">
        <v>2026</v>
      </c>
      <c r="D83" s="18">
        <f>'3_組み合わせ'!$A7+'3_組み合わせ'!K$4</f>
        <v/>
      </c>
      <c r="E83" s="18" t="n">
        <v>0</v>
      </c>
      <c r="F83" s="18">
        <f>'3_組み合わせ'!$A7</f>
        <v/>
      </c>
      <c r="G83" t="inlineStr">
        <is>
          <t>はい</t>
        </is>
      </c>
      <c r="H83" s="18">
        <f>ROUND(MIN(B83/12,650000)*12*0.0915+MIN(B83/12,1390000)*12*(0.0504+0)+B83*0.005,0)</f>
        <v/>
      </c>
      <c r="I83" s="18" t="n">
        <v>0</v>
      </c>
      <c r="J83" s="18" t="n">
        <v>0</v>
      </c>
      <c r="K83" s="18">
        <f>ROUND(IF(C83&gt;=2026,IF(B83&lt;741000,0,IF(B83&lt;2191000,B83-740000,IF(B83&lt;2193000,1451000,IF(B83&lt;2196000,1453000,IF(B83&lt;2200000,1456000,IF(B83&lt;3600000,ROUNDDOWN(B83/4,-3)*2.8-80000,IF(B83&lt;6600000,ROUNDDOWN(B83/4,-3)*3.2-440000,IF(B83&lt;8500000,ROUNDDOWN(B83*0.9,0)-1100000,B83-1950000)))))))),IF(B83&lt;651000,0,IF(B83&lt;1900000,B83-650000,IF(B83&lt;3600000,ROUNDDOWN(B83/4,-3)*2.8-80000,IF(B83&lt;6600000,ROUNDDOWN(B83/4,-3)*3.2-440000,IF(B83&lt;8500000,ROUNDDOWN(B83*0.9,0)-1100000,B83-1950000)))))),0)</f>
        <v/>
      </c>
      <c r="L83" s="18">
        <f>IF(K83&gt;23500000,NA(),IF(C83&gt;=2026,IF(K83&lt;=4890000,1040000,IF(K83&lt;=6550000,670000,620000)),IF(K83&lt;=1320000,950000,IF(K83&lt;=3360000,880000,IF(K83&lt;=4890000,680000,IF(K83&lt;=6550000,630000,580000))))))</f>
        <v/>
      </c>
      <c r="M83" s="18">
        <f>MIN(100000,ROUNDDOWN(K83*0.05,0))</f>
        <v/>
      </c>
      <c r="N83" s="18">
        <f>MIN(2000000,MAX(0,D83-E83-M83))</f>
        <v/>
      </c>
      <c r="O83" s="18">
        <f>IF(G83="はい",MIN(88000,MAX(0,F83-12000)),0)</f>
        <v/>
      </c>
      <c r="P83" s="18">
        <f>MAX(0,ROUNDDOWN(K83-H83-L83-I83-0,-3))</f>
        <v/>
      </c>
      <c r="Q83" s="18">
        <f>MAX(0,ROUNDDOWN(K83-H83-L83-I83-N83,-3))</f>
        <v/>
      </c>
      <c r="R83" s="18">
        <f>MAX(0,ROUNDDOWN(K83-H83-L83-I83-O83,-3))</f>
        <v/>
      </c>
      <c r="S83" s="18">
        <f>IF(P83&lt;=0,0,ROUNDDOWN((P83*LOOKUP(P83,{0,1950001,3300001,6950001,9000001,18000001,40000001},{0.05,0.1,0.2,0.23,0.33,0.4,0.45})-LOOKUP(P83,{0,1950001,3300001,6950001,9000001,18000001,40000001},{0,97500,427500,636000,1536000,2796000,4796000}))*1.021,-2))</f>
        <v/>
      </c>
      <c r="T83" s="18">
        <f>IF(Q83&lt;=0,0,ROUNDDOWN((Q83*LOOKUP(Q83,{0,1950001,3300001,6950001,9000001,18000001,40000001},{0.05,0.1,0.2,0.23,0.33,0.4,0.45})-LOOKUP(Q83,{0,1950001,3300001,6950001,9000001,18000001,40000001},{0,97500,427500,636000,1536000,2796000,4796000}))*1.021,-2))</f>
        <v/>
      </c>
      <c r="U83" s="18">
        <f>IF(R83&lt;=0,0,ROUNDDOWN((R83*LOOKUP(R83,{0,1950001,3300001,6950001,9000001,18000001,40000001},{0.05,0.1,0.2,0.23,0.33,0.4,0.45})-LOOKUP(R83,{0,1950001,3300001,6950001,9000001,18000001,40000001},{0,97500,427500,636000,1536000,2796000,4796000}))*1.021,-2))</f>
        <v/>
      </c>
      <c r="V83" s="18">
        <f>MAX(0,ROUNDDOWN(K83-H83-430000-J83-0,-3))</f>
        <v/>
      </c>
      <c r="W83" s="18">
        <f>MAX(0,ROUNDDOWN(K83-H83-430000-J83-N83,-3))</f>
        <v/>
      </c>
      <c r="X83" s="18">
        <f>MAX(0,ROUNDDOWN(K83-H83-430000-J83-O83,-3))</f>
        <v/>
      </c>
      <c r="Y83" s="18">
        <f>IF(K83&lt;=450000,0,MAX(0,ROUNDDOWN(V83*0.06-MIN(50000,V83)*0.03,-2))+MAX(0,ROUNDDOWN(V83*0.04-MIN(50000,V83)*0.02,-2)))</f>
        <v/>
      </c>
      <c r="Z83" s="18">
        <f>IF(K83&lt;=450000,0,MAX(0,ROUNDDOWN(W83*0.06-MIN(50000,W83)*0.03,-2))+MAX(0,ROUNDDOWN(W83*0.04-MIN(50000,W83)*0.02,-2)))</f>
        <v/>
      </c>
      <c r="AA83" s="18">
        <f>IF(K83&lt;=450000,0,MAX(0,ROUNDDOWN(X83*0.06-MIN(50000,X83)*0.03,-2))+MAX(0,ROUNDDOWN(X83*0.04-MIN(50000,X83)*0.02,-2)))</f>
        <v/>
      </c>
      <c r="AB83" s="18">
        <f>AE83+Y83-Z83</f>
        <v/>
      </c>
      <c r="AC83" s="18">
        <f>AF83+Y83-AA83</f>
        <v/>
      </c>
      <c r="AD83" s="20">
        <f>AB83-AC83</f>
        <v/>
      </c>
      <c r="AE83" s="18">
        <f>S83-T83</f>
        <v/>
      </c>
      <c r="AF83" s="18">
        <f>S83-U83</f>
        <v/>
      </c>
      <c r="AG83" s="21">
        <f>IF(P83&lt;=0,0,LOOKUP(P83,{0,1950001,3300001,6950001,9000001,18000001,40000001},{0.05,0.1,0.2,0.23,0.33,0.4,0.45}))</f>
        <v/>
      </c>
    </row>
    <row r="84">
      <c r="A84" t="inlineStr">
        <is>
          <t>組み合わせ</t>
        </is>
      </c>
      <c r="B84" s="18">
        <f>'3_組み合わせ'!$B$3</f>
        <v/>
      </c>
      <c r="C84" s="19" t="n">
        <v>2026</v>
      </c>
      <c r="D84" s="18">
        <f>'3_組み合わせ'!$A8+'3_組み合わせ'!B$4</f>
        <v/>
      </c>
      <c r="E84" s="18" t="n">
        <v>0</v>
      </c>
      <c r="F84" s="18">
        <f>'3_組み合わせ'!$A8</f>
        <v/>
      </c>
      <c r="G84" t="inlineStr">
        <is>
          <t>はい</t>
        </is>
      </c>
      <c r="H84" s="18">
        <f>ROUND(MIN(B84/12,650000)*12*0.0915+MIN(B84/12,1390000)*12*(0.0504+0)+B84*0.005,0)</f>
        <v/>
      </c>
      <c r="I84" s="18" t="n">
        <v>0</v>
      </c>
      <c r="J84" s="18" t="n">
        <v>0</v>
      </c>
      <c r="K84" s="18">
        <f>ROUND(IF(C84&gt;=2026,IF(B84&lt;741000,0,IF(B84&lt;2191000,B84-740000,IF(B84&lt;2193000,1451000,IF(B84&lt;2196000,1453000,IF(B84&lt;2200000,1456000,IF(B84&lt;3600000,ROUNDDOWN(B84/4,-3)*2.8-80000,IF(B84&lt;6600000,ROUNDDOWN(B84/4,-3)*3.2-440000,IF(B84&lt;8500000,ROUNDDOWN(B84*0.9,0)-1100000,B84-1950000)))))))),IF(B84&lt;651000,0,IF(B84&lt;1900000,B84-650000,IF(B84&lt;3600000,ROUNDDOWN(B84/4,-3)*2.8-80000,IF(B84&lt;6600000,ROUNDDOWN(B84/4,-3)*3.2-440000,IF(B84&lt;8500000,ROUNDDOWN(B84*0.9,0)-1100000,B84-1950000)))))),0)</f>
        <v/>
      </c>
      <c r="L84" s="18">
        <f>IF(K84&gt;23500000,NA(),IF(C84&gt;=2026,IF(K84&lt;=4890000,1040000,IF(K84&lt;=6550000,670000,620000)),IF(K84&lt;=1320000,950000,IF(K84&lt;=3360000,880000,IF(K84&lt;=4890000,680000,IF(K84&lt;=6550000,630000,580000))))))</f>
        <v/>
      </c>
      <c r="M84" s="18">
        <f>MIN(100000,ROUNDDOWN(K84*0.05,0))</f>
        <v/>
      </c>
      <c r="N84" s="18">
        <f>MIN(2000000,MAX(0,D84-E84-M84))</f>
        <v/>
      </c>
      <c r="O84" s="18">
        <f>IF(G84="はい",MIN(88000,MAX(0,F84-12000)),0)</f>
        <v/>
      </c>
      <c r="P84" s="18">
        <f>MAX(0,ROUNDDOWN(K84-H84-L84-I84-0,-3))</f>
        <v/>
      </c>
      <c r="Q84" s="18">
        <f>MAX(0,ROUNDDOWN(K84-H84-L84-I84-N84,-3))</f>
        <v/>
      </c>
      <c r="R84" s="18">
        <f>MAX(0,ROUNDDOWN(K84-H84-L84-I84-O84,-3))</f>
        <v/>
      </c>
      <c r="S84" s="18">
        <f>IF(P84&lt;=0,0,ROUNDDOWN((P84*LOOKUP(P84,{0,1950001,3300001,6950001,9000001,18000001,40000001},{0.05,0.1,0.2,0.23,0.33,0.4,0.45})-LOOKUP(P84,{0,1950001,3300001,6950001,9000001,18000001,40000001},{0,97500,427500,636000,1536000,2796000,4796000}))*1.021,-2))</f>
        <v/>
      </c>
      <c r="T84" s="18">
        <f>IF(Q84&lt;=0,0,ROUNDDOWN((Q84*LOOKUP(Q84,{0,1950001,3300001,6950001,9000001,18000001,40000001},{0.05,0.1,0.2,0.23,0.33,0.4,0.45})-LOOKUP(Q84,{0,1950001,3300001,6950001,9000001,18000001,40000001},{0,97500,427500,636000,1536000,2796000,4796000}))*1.021,-2))</f>
        <v/>
      </c>
      <c r="U84" s="18">
        <f>IF(R84&lt;=0,0,ROUNDDOWN((R84*LOOKUP(R84,{0,1950001,3300001,6950001,9000001,18000001,40000001},{0.05,0.1,0.2,0.23,0.33,0.4,0.45})-LOOKUP(R84,{0,1950001,3300001,6950001,9000001,18000001,40000001},{0,97500,427500,636000,1536000,2796000,4796000}))*1.021,-2))</f>
        <v/>
      </c>
      <c r="V84" s="18">
        <f>MAX(0,ROUNDDOWN(K84-H84-430000-J84-0,-3))</f>
        <v/>
      </c>
      <c r="W84" s="18">
        <f>MAX(0,ROUNDDOWN(K84-H84-430000-J84-N84,-3))</f>
        <v/>
      </c>
      <c r="X84" s="18">
        <f>MAX(0,ROUNDDOWN(K84-H84-430000-J84-O84,-3))</f>
        <v/>
      </c>
      <c r="Y84" s="18">
        <f>IF(K84&lt;=450000,0,MAX(0,ROUNDDOWN(V84*0.06-MIN(50000,V84)*0.03,-2))+MAX(0,ROUNDDOWN(V84*0.04-MIN(50000,V84)*0.02,-2)))</f>
        <v/>
      </c>
      <c r="Z84" s="18">
        <f>IF(K84&lt;=450000,0,MAX(0,ROUNDDOWN(W84*0.06-MIN(50000,W84)*0.03,-2))+MAX(0,ROUNDDOWN(W84*0.04-MIN(50000,W84)*0.02,-2)))</f>
        <v/>
      </c>
      <c r="AA84" s="18">
        <f>IF(K84&lt;=450000,0,MAX(0,ROUNDDOWN(X84*0.06-MIN(50000,X84)*0.03,-2))+MAX(0,ROUNDDOWN(X84*0.04-MIN(50000,X84)*0.02,-2)))</f>
        <v/>
      </c>
      <c r="AB84" s="18">
        <f>AE84+Y84-Z84</f>
        <v/>
      </c>
      <c r="AC84" s="18">
        <f>AF84+Y84-AA84</f>
        <v/>
      </c>
      <c r="AD84" s="20">
        <f>AB84-AC84</f>
        <v/>
      </c>
      <c r="AE84" s="18">
        <f>S84-T84</f>
        <v/>
      </c>
      <c r="AF84" s="18">
        <f>S84-U84</f>
        <v/>
      </c>
      <c r="AG84" s="21">
        <f>IF(P84&lt;=0,0,LOOKUP(P84,{0,1950001,3300001,6950001,9000001,18000001,40000001},{0.05,0.1,0.2,0.23,0.33,0.4,0.45}))</f>
        <v/>
      </c>
    </row>
    <row r="85">
      <c r="A85" t="inlineStr">
        <is>
          <t>組み合わせ</t>
        </is>
      </c>
      <c r="B85" s="18">
        <f>'3_組み合わせ'!$B$3</f>
        <v/>
      </c>
      <c r="C85" s="19" t="n">
        <v>2026</v>
      </c>
      <c r="D85" s="18">
        <f>'3_組み合わせ'!$A8+'3_組み合わせ'!C$4</f>
        <v/>
      </c>
      <c r="E85" s="18" t="n">
        <v>0</v>
      </c>
      <c r="F85" s="18">
        <f>'3_組み合わせ'!$A8</f>
        <v/>
      </c>
      <c r="G85" t="inlineStr">
        <is>
          <t>はい</t>
        </is>
      </c>
      <c r="H85" s="18">
        <f>ROUND(MIN(B85/12,650000)*12*0.0915+MIN(B85/12,1390000)*12*(0.0504+0)+B85*0.005,0)</f>
        <v/>
      </c>
      <c r="I85" s="18" t="n">
        <v>0</v>
      </c>
      <c r="J85" s="18" t="n">
        <v>0</v>
      </c>
      <c r="K85" s="18">
        <f>ROUND(IF(C85&gt;=2026,IF(B85&lt;741000,0,IF(B85&lt;2191000,B85-740000,IF(B85&lt;2193000,1451000,IF(B85&lt;2196000,1453000,IF(B85&lt;2200000,1456000,IF(B85&lt;3600000,ROUNDDOWN(B85/4,-3)*2.8-80000,IF(B85&lt;6600000,ROUNDDOWN(B85/4,-3)*3.2-440000,IF(B85&lt;8500000,ROUNDDOWN(B85*0.9,0)-1100000,B85-1950000)))))))),IF(B85&lt;651000,0,IF(B85&lt;1900000,B85-650000,IF(B85&lt;3600000,ROUNDDOWN(B85/4,-3)*2.8-80000,IF(B85&lt;6600000,ROUNDDOWN(B85/4,-3)*3.2-440000,IF(B85&lt;8500000,ROUNDDOWN(B85*0.9,0)-1100000,B85-1950000)))))),0)</f>
        <v/>
      </c>
      <c r="L85" s="18">
        <f>IF(K85&gt;23500000,NA(),IF(C85&gt;=2026,IF(K85&lt;=4890000,1040000,IF(K85&lt;=6550000,670000,620000)),IF(K85&lt;=1320000,950000,IF(K85&lt;=3360000,880000,IF(K85&lt;=4890000,680000,IF(K85&lt;=6550000,630000,580000))))))</f>
        <v/>
      </c>
      <c r="M85" s="18">
        <f>MIN(100000,ROUNDDOWN(K85*0.05,0))</f>
        <v/>
      </c>
      <c r="N85" s="18">
        <f>MIN(2000000,MAX(0,D85-E85-M85))</f>
        <v/>
      </c>
      <c r="O85" s="18">
        <f>IF(G85="はい",MIN(88000,MAX(0,F85-12000)),0)</f>
        <v/>
      </c>
      <c r="P85" s="18">
        <f>MAX(0,ROUNDDOWN(K85-H85-L85-I85-0,-3))</f>
        <v/>
      </c>
      <c r="Q85" s="18">
        <f>MAX(0,ROUNDDOWN(K85-H85-L85-I85-N85,-3))</f>
        <v/>
      </c>
      <c r="R85" s="18">
        <f>MAX(0,ROUNDDOWN(K85-H85-L85-I85-O85,-3))</f>
        <v/>
      </c>
      <c r="S85" s="18">
        <f>IF(P85&lt;=0,0,ROUNDDOWN((P85*LOOKUP(P85,{0,1950001,3300001,6950001,9000001,18000001,40000001},{0.05,0.1,0.2,0.23,0.33,0.4,0.45})-LOOKUP(P85,{0,1950001,3300001,6950001,9000001,18000001,40000001},{0,97500,427500,636000,1536000,2796000,4796000}))*1.021,-2))</f>
        <v/>
      </c>
      <c r="T85" s="18">
        <f>IF(Q85&lt;=0,0,ROUNDDOWN((Q85*LOOKUP(Q85,{0,1950001,3300001,6950001,9000001,18000001,40000001},{0.05,0.1,0.2,0.23,0.33,0.4,0.45})-LOOKUP(Q85,{0,1950001,3300001,6950001,9000001,18000001,40000001},{0,97500,427500,636000,1536000,2796000,4796000}))*1.021,-2))</f>
        <v/>
      </c>
      <c r="U85" s="18">
        <f>IF(R85&lt;=0,0,ROUNDDOWN((R85*LOOKUP(R85,{0,1950001,3300001,6950001,9000001,18000001,40000001},{0.05,0.1,0.2,0.23,0.33,0.4,0.45})-LOOKUP(R85,{0,1950001,3300001,6950001,9000001,18000001,40000001},{0,97500,427500,636000,1536000,2796000,4796000}))*1.021,-2))</f>
        <v/>
      </c>
      <c r="V85" s="18">
        <f>MAX(0,ROUNDDOWN(K85-H85-430000-J85-0,-3))</f>
        <v/>
      </c>
      <c r="W85" s="18">
        <f>MAX(0,ROUNDDOWN(K85-H85-430000-J85-N85,-3))</f>
        <v/>
      </c>
      <c r="X85" s="18">
        <f>MAX(0,ROUNDDOWN(K85-H85-430000-J85-O85,-3))</f>
        <v/>
      </c>
      <c r="Y85" s="18">
        <f>IF(K85&lt;=450000,0,MAX(0,ROUNDDOWN(V85*0.06-MIN(50000,V85)*0.03,-2))+MAX(0,ROUNDDOWN(V85*0.04-MIN(50000,V85)*0.02,-2)))</f>
        <v/>
      </c>
      <c r="Z85" s="18">
        <f>IF(K85&lt;=450000,0,MAX(0,ROUNDDOWN(W85*0.06-MIN(50000,W85)*0.03,-2))+MAX(0,ROUNDDOWN(W85*0.04-MIN(50000,W85)*0.02,-2)))</f>
        <v/>
      </c>
      <c r="AA85" s="18">
        <f>IF(K85&lt;=450000,0,MAX(0,ROUNDDOWN(X85*0.06-MIN(50000,X85)*0.03,-2))+MAX(0,ROUNDDOWN(X85*0.04-MIN(50000,X85)*0.02,-2)))</f>
        <v/>
      </c>
      <c r="AB85" s="18">
        <f>AE85+Y85-Z85</f>
        <v/>
      </c>
      <c r="AC85" s="18">
        <f>AF85+Y85-AA85</f>
        <v/>
      </c>
      <c r="AD85" s="20">
        <f>AB85-AC85</f>
        <v/>
      </c>
      <c r="AE85" s="18">
        <f>S85-T85</f>
        <v/>
      </c>
      <c r="AF85" s="18">
        <f>S85-U85</f>
        <v/>
      </c>
      <c r="AG85" s="21">
        <f>IF(P85&lt;=0,0,LOOKUP(P85,{0,1950001,3300001,6950001,9000001,18000001,40000001},{0.05,0.1,0.2,0.23,0.33,0.4,0.45}))</f>
        <v/>
      </c>
    </row>
    <row r="86">
      <c r="A86" t="inlineStr">
        <is>
          <t>組み合わせ</t>
        </is>
      </c>
      <c r="B86" s="18">
        <f>'3_組み合わせ'!$B$3</f>
        <v/>
      </c>
      <c r="C86" s="19" t="n">
        <v>2026</v>
      </c>
      <c r="D86" s="18">
        <f>'3_組み合わせ'!$A8+'3_組み合わせ'!D$4</f>
        <v/>
      </c>
      <c r="E86" s="18" t="n">
        <v>0</v>
      </c>
      <c r="F86" s="18">
        <f>'3_組み合わせ'!$A8</f>
        <v/>
      </c>
      <c r="G86" t="inlineStr">
        <is>
          <t>はい</t>
        </is>
      </c>
      <c r="H86" s="18">
        <f>ROUND(MIN(B86/12,650000)*12*0.0915+MIN(B86/12,1390000)*12*(0.0504+0)+B86*0.005,0)</f>
        <v/>
      </c>
      <c r="I86" s="18" t="n">
        <v>0</v>
      </c>
      <c r="J86" s="18" t="n">
        <v>0</v>
      </c>
      <c r="K86" s="18">
        <f>ROUND(IF(C86&gt;=2026,IF(B86&lt;741000,0,IF(B86&lt;2191000,B86-740000,IF(B86&lt;2193000,1451000,IF(B86&lt;2196000,1453000,IF(B86&lt;2200000,1456000,IF(B86&lt;3600000,ROUNDDOWN(B86/4,-3)*2.8-80000,IF(B86&lt;6600000,ROUNDDOWN(B86/4,-3)*3.2-440000,IF(B86&lt;8500000,ROUNDDOWN(B86*0.9,0)-1100000,B86-1950000)))))))),IF(B86&lt;651000,0,IF(B86&lt;1900000,B86-650000,IF(B86&lt;3600000,ROUNDDOWN(B86/4,-3)*2.8-80000,IF(B86&lt;6600000,ROUNDDOWN(B86/4,-3)*3.2-440000,IF(B86&lt;8500000,ROUNDDOWN(B86*0.9,0)-1100000,B86-1950000)))))),0)</f>
        <v/>
      </c>
      <c r="L86" s="18">
        <f>IF(K86&gt;23500000,NA(),IF(C86&gt;=2026,IF(K86&lt;=4890000,1040000,IF(K86&lt;=6550000,670000,620000)),IF(K86&lt;=1320000,950000,IF(K86&lt;=3360000,880000,IF(K86&lt;=4890000,680000,IF(K86&lt;=6550000,630000,580000))))))</f>
        <v/>
      </c>
      <c r="M86" s="18">
        <f>MIN(100000,ROUNDDOWN(K86*0.05,0))</f>
        <v/>
      </c>
      <c r="N86" s="18">
        <f>MIN(2000000,MAX(0,D86-E86-M86))</f>
        <v/>
      </c>
      <c r="O86" s="18">
        <f>IF(G86="はい",MIN(88000,MAX(0,F86-12000)),0)</f>
        <v/>
      </c>
      <c r="P86" s="18">
        <f>MAX(0,ROUNDDOWN(K86-H86-L86-I86-0,-3))</f>
        <v/>
      </c>
      <c r="Q86" s="18">
        <f>MAX(0,ROUNDDOWN(K86-H86-L86-I86-N86,-3))</f>
        <v/>
      </c>
      <c r="R86" s="18">
        <f>MAX(0,ROUNDDOWN(K86-H86-L86-I86-O86,-3))</f>
        <v/>
      </c>
      <c r="S86" s="18">
        <f>IF(P86&lt;=0,0,ROUNDDOWN((P86*LOOKUP(P86,{0,1950001,3300001,6950001,9000001,18000001,40000001},{0.05,0.1,0.2,0.23,0.33,0.4,0.45})-LOOKUP(P86,{0,1950001,3300001,6950001,9000001,18000001,40000001},{0,97500,427500,636000,1536000,2796000,4796000}))*1.021,-2))</f>
        <v/>
      </c>
      <c r="T86" s="18">
        <f>IF(Q86&lt;=0,0,ROUNDDOWN((Q86*LOOKUP(Q86,{0,1950001,3300001,6950001,9000001,18000001,40000001},{0.05,0.1,0.2,0.23,0.33,0.4,0.45})-LOOKUP(Q86,{0,1950001,3300001,6950001,9000001,18000001,40000001},{0,97500,427500,636000,1536000,2796000,4796000}))*1.021,-2))</f>
        <v/>
      </c>
      <c r="U86" s="18">
        <f>IF(R86&lt;=0,0,ROUNDDOWN((R86*LOOKUP(R86,{0,1950001,3300001,6950001,9000001,18000001,40000001},{0.05,0.1,0.2,0.23,0.33,0.4,0.45})-LOOKUP(R86,{0,1950001,3300001,6950001,9000001,18000001,40000001},{0,97500,427500,636000,1536000,2796000,4796000}))*1.021,-2))</f>
        <v/>
      </c>
      <c r="V86" s="18">
        <f>MAX(0,ROUNDDOWN(K86-H86-430000-J86-0,-3))</f>
        <v/>
      </c>
      <c r="W86" s="18">
        <f>MAX(0,ROUNDDOWN(K86-H86-430000-J86-N86,-3))</f>
        <v/>
      </c>
      <c r="X86" s="18">
        <f>MAX(0,ROUNDDOWN(K86-H86-430000-J86-O86,-3))</f>
        <v/>
      </c>
      <c r="Y86" s="18">
        <f>IF(K86&lt;=450000,0,MAX(0,ROUNDDOWN(V86*0.06-MIN(50000,V86)*0.03,-2))+MAX(0,ROUNDDOWN(V86*0.04-MIN(50000,V86)*0.02,-2)))</f>
        <v/>
      </c>
      <c r="Z86" s="18">
        <f>IF(K86&lt;=450000,0,MAX(0,ROUNDDOWN(W86*0.06-MIN(50000,W86)*0.03,-2))+MAX(0,ROUNDDOWN(W86*0.04-MIN(50000,W86)*0.02,-2)))</f>
        <v/>
      </c>
      <c r="AA86" s="18">
        <f>IF(K86&lt;=450000,0,MAX(0,ROUNDDOWN(X86*0.06-MIN(50000,X86)*0.03,-2))+MAX(0,ROUNDDOWN(X86*0.04-MIN(50000,X86)*0.02,-2)))</f>
        <v/>
      </c>
      <c r="AB86" s="18">
        <f>AE86+Y86-Z86</f>
        <v/>
      </c>
      <c r="AC86" s="18">
        <f>AF86+Y86-AA86</f>
        <v/>
      </c>
      <c r="AD86" s="20">
        <f>AB86-AC86</f>
        <v/>
      </c>
      <c r="AE86" s="18">
        <f>S86-T86</f>
        <v/>
      </c>
      <c r="AF86" s="18">
        <f>S86-U86</f>
        <v/>
      </c>
      <c r="AG86" s="21">
        <f>IF(P86&lt;=0,0,LOOKUP(P86,{0,1950001,3300001,6950001,9000001,18000001,40000001},{0.05,0.1,0.2,0.23,0.33,0.4,0.45}))</f>
        <v/>
      </c>
    </row>
    <row r="87">
      <c r="A87" t="inlineStr">
        <is>
          <t>組み合わせ</t>
        </is>
      </c>
      <c r="B87" s="18">
        <f>'3_組み合わせ'!$B$3</f>
        <v/>
      </c>
      <c r="C87" s="19" t="n">
        <v>2026</v>
      </c>
      <c r="D87" s="18">
        <f>'3_組み合わせ'!$A8+'3_組み合わせ'!E$4</f>
        <v/>
      </c>
      <c r="E87" s="18" t="n">
        <v>0</v>
      </c>
      <c r="F87" s="18">
        <f>'3_組み合わせ'!$A8</f>
        <v/>
      </c>
      <c r="G87" t="inlineStr">
        <is>
          <t>はい</t>
        </is>
      </c>
      <c r="H87" s="18">
        <f>ROUND(MIN(B87/12,650000)*12*0.0915+MIN(B87/12,1390000)*12*(0.0504+0)+B87*0.005,0)</f>
        <v/>
      </c>
      <c r="I87" s="18" t="n">
        <v>0</v>
      </c>
      <c r="J87" s="18" t="n">
        <v>0</v>
      </c>
      <c r="K87" s="18">
        <f>ROUND(IF(C87&gt;=2026,IF(B87&lt;741000,0,IF(B87&lt;2191000,B87-740000,IF(B87&lt;2193000,1451000,IF(B87&lt;2196000,1453000,IF(B87&lt;2200000,1456000,IF(B87&lt;3600000,ROUNDDOWN(B87/4,-3)*2.8-80000,IF(B87&lt;6600000,ROUNDDOWN(B87/4,-3)*3.2-440000,IF(B87&lt;8500000,ROUNDDOWN(B87*0.9,0)-1100000,B87-1950000)))))))),IF(B87&lt;651000,0,IF(B87&lt;1900000,B87-650000,IF(B87&lt;3600000,ROUNDDOWN(B87/4,-3)*2.8-80000,IF(B87&lt;6600000,ROUNDDOWN(B87/4,-3)*3.2-440000,IF(B87&lt;8500000,ROUNDDOWN(B87*0.9,0)-1100000,B87-1950000)))))),0)</f>
        <v/>
      </c>
      <c r="L87" s="18">
        <f>IF(K87&gt;23500000,NA(),IF(C87&gt;=2026,IF(K87&lt;=4890000,1040000,IF(K87&lt;=6550000,670000,620000)),IF(K87&lt;=1320000,950000,IF(K87&lt;=3360000,880000,IF(K87&lt;=4890000,680000,IF(K87&lt;=6550000,630000,580000))))))</f>
        <v/>
      </c>
      <c r="M87" s="18">
        <f>MIN(100000,ROUNDDOWN(K87*0.05,0))</f>
        <v/>
      </c>
      <c r="N87" s="18">
        <f>MIN(2000000,MAX(0,D87-E87-M87))</f>
        <v/>
      </c>
      <c r="O87" s="18">
        <f>IF(G87="はい",MIN(88000,MAX(0,F87-12000)),0)</f>
        <v/>
      </c>
      <c r="P87" s="18">
        <f>MAX(0,ROUNDDOWN(K87-H87-L87-I87-0,-3))</f>
        <v/>
      </c>
      <c r="Q87" s="18">
        <f>MAX(0,ROUNDDOWN(K87-H87-L87-I87-N87,-3))</f>
        <v/>
      </c>
      <c r="R87" s="18">
        <f>MAX(0,ROUNDDOWN(K87-H87-L87-I87-O87,-3))</f>
        <v/>
      </c>
      <c r="S87" s="18">
        <f>IF(P87&lt;=0,0,ROUNDDOWN((P87*LOOKUP(P87,{0,1950001,3300001,6950001,9000001,18000001,40000001},{0.05,0.1,0.2,0.23,0.33,0.4,0.45})-LOOKUP(P87,{0,1950001,3300001,6950001,9000001,18000001,40000001},{0,97500,427500,636000,1536000,2796000,4796000}))*1.021,-2))</f>
        <v/>
      </c>
      <c r="T87" s="18">
        <f>IF(Q87&lt;=0,0,ROUNDDOWN((Q87*LOOKUP(Q87,{0,1950001,3300001,6950001,9000001,18000001,40000001},{0.05,0.1,0.2,0.23,0.33,0.4,0.45})-LOOKUP(Q87,{0,1950001,3300001,6950001,9000001,18000001,40000001},{0,97500,427500,636000,1536000,2796000,4796000}))*1.021,-2))</f>
        <v/>
      </c>
      <c r="U87" s="18">
        <f>IF(R87&lt;=0,0,ROUNDDOWN((R87*LOOKUP(R87,{0,1950001,3300001,6950001,9000001,18000001,40000001},{0.05,0.1,0.2,0.23,0.33,0.4,0.45})-LOOKUP(R87,{0,1950001,3300001,6950001,9000001,18000001,40000001},{0,97500,427500,636000,1536000,2796000,4796000}))*1.021,-2))</f>
        <v/>
      </c>
      <c r="V87" s="18">
        <f>MAX(0,ROUNDDOWN(K87-H87-430000-J87-0,-3))</f>
        <v/>
      </c>
      <c r="W87" s="18">
        <f>MAX(0,ROUNDDOWN(K87-H87-430000-J87-N87,-3))</f>
        <v/>
      </c>
      <c r="X87" s="18">
        <f>MAX(0,ROUNDDOWN(K87-H87-430000-J87-O87,-3))</f>
        <v/>
      </c>
      <c r="Y87" s="18">
        <f>IF(K87&lt;=450000,0,MAX(0,ROUNDDOWN(V87*0.06-MIN(50000,V87)*0.03,-2))+MAX(0,ROUNDDOWN(V87*0.04-MIN(50000,V87)*0.02,-2)))</f>
        <v/>
      </c>
      <c r="Z87" s="18">
        <f>IF(K87&lt;=450000,0,MAX(0,ROUNDDOWN(W87*0.06-MIN(50000,W87)*0.03,-2))+MAX(0,ROUNDDOWN(W87*0.04-MIN(50000,W87)*0.02,-2)))</f>
        <v/>
      </c>
      <c r="AA87" s="18">
        <f>IF(K87&lt;=450000,0,MAX(0,ROUNDDOWN(X87*0.06-MIN(50000,X87)*0.03,-2))+MAX(0,ROUNDDOWN(X87*0.04-MIN(50000,X87)*0.02,-2)))</f>
        <v/>
      </c>
      <c r="AB87" s="18">
        <f>AE87+Y87-Z87</f>
        <v/>
      </c>
      <c r="AC87" s="18">
        <f>AF87+Y87-AA87</f>
        <v/>
      </c>
      <c r="AD87" s="20">
        <f>AB87-AC87</f>
        <v/>
      </c>
      <c r="AE87" s="18">
        <f>S87-T87</f>
        <v/>
      </c>
      <c r="AF87" s="18">
        <f>S87-U87</f>
        <v/>
      </c>
      <c r="AG87" s="21">
        <f>IF(P87&lt;=0,0,LOOKUP(P87,{0,1950001,3300001,6950001,9000001,18000001,40000001},{0.05,0.1,0.2,0.23,0.33,0.4,0.45}))</f>
        <v/>
      </c>
    </row>
    <row r="88">
      <c r="A88" t="inlineStr">
        <is>
          <t>組み合わせ</t>
        </is>
      </c>
      <c r="B88" s="18">
        <f>'3_組み合わせ'!$B$3</f>
        <v/>
      </c>
      <c r="C88" s="19" t="n">
        <v>2026</v>
      </c>
      <c r="D88" s="18">
        <f>'3_組み合わせ'!$A8+'3_組み合わせ'!F$4</f>
        <v/>
      </c>
      <c r="E88" s="18" t="n">
        <v>0</v>
      </c>
      <c r="F88" s="18">
        <f>'3_組み合わせ'!$A8</f>
        <v/>
      </c>
      <c r="G88" t="inlineStr">
        <is>
          <t>はい</t>
        </is>
      </c>
      <c r="H88" s="18">
        <f>ROUND(MIN(B88/12,650000)*12*0.0915+MIN(B88/12,1390000)*12*(0.0504+0)+B88*0.005,0)</f>
        <v/>
      </c>
      <c r="I88" s="18" t="n">
        <v>0</v>
      </c>
      <c r="J88" s="18" t="n">
        <v>0</v>
      </c>
      <c r="K88" s="18">
        <f>ROUND(IF(C88&gt;=2026,IF(B88&lt;741000,0,IF(B88&lt;2191000,B88-740000,IF(B88&lt;2193000,1451000,IF(B88&lt;2196000,1453000,IF(B88&lt;2200000,1456000,IF(B88&lt;3600000,ROUNDDOWN(B88/4,-3)*2.8-80000,IF(B88&lt;6600000,ROUNDDOWN(B88/4,-3)*3.2-440000,IF(B88&lt;8500000,ROUNDDOWN(B88*0.9,0)-1100000,B88-1950000)))))))),IF(B88&lt;651000,0,IF(B88&lt;1900000,B88-650000,IF(B88&lt;3600000,ROUNDDOWN(B88/4,-3)*2.8-80000,IF(B88&lt;6600000,ROUNDDOWN(B88/4,-3)*3.2-440000,IF(B88&lt;8500000,ROUNDDOWN(B88*0.9,0)-1100000,B88-1950000)))))),0)</f>
        <v/>
      </c>
      <c r="L88" s="18">
        <f>IF(K88&gt;23500000,NA(),IF(C88&gt;=2026,IF(K88&lt;=4890000,1040000,IF(K88&lt;=6550000,670000,620000)),IF(K88&lt;=1320000,950000,IF(K88&lt;=3360000,880000,IF(K88&lt;=4890000,680000,IF(K88&lt;=6550000,630000,580000))))))</f>
        <v/>
      </c>
      <c r="M88" s="18">
        <f>MIN(100000,ROUNDDOWN(K88*0.05,0))</f>
        <v/>
      </c>
      <c r="N88" s="18">
        <f>MIN(2000000,MAX(0,D88-E88-M88))</f>
        <v/>
      </c>
      <c r="O88" s="18">
        <f>IF(G88="はい",MIN(88000,MAX(0,F88-12000)),0)</f>
        <v/>
      </c>
      <c r="P88" s="18">
        <f>MAX(0,ROUNDDOWN(K88-H88-L88-I88-0,-3))</f>
        <v/>
      </c>
      <c r="Q88" s="18">
        <f>MAX(0,ROUNDDOWN(K88-H88-L88-I88-N88,-3))</f>
        <v/>
      </c>
      <c r="R88" s="18">
        <f>MAX(0,ROUNDDOWN(K88-H88-L88-I88-O88,-3))</f>
        <v/>
      </c>
      <c r="S88" s="18">
        <f>IF(P88&lt;=0,0,ROUNDDOWN((P88*LOOKUP(P88,{0,1950001,3300001,6950001,9000001,18000001,40000001},{0.05,0.1,0.2,0.23,0.33,0.4,0.45})-LOOKUP(P88,{0,1950001,3300001,6950001,9000001,18000001,40000001},{0,97500,427500,636000,1536000,2796000,4796000}))*1.021,-2))</f>
        <v/>
      </c>
      <c r="T88" s="18">
        <f>IF(Q88&lt;=0,0,ROUNDDOWN((Q88*LOOKUP(Q88,{0,1950001,3300001,6950001,9000001,18000001,40000001},{0.05,0.1,0.2,0.23,0.33,0.4,0.45})-LOOKUP(Q88,{0,1950001,3300001,6950001,9000001,18000001,40000001},{0,97500,427500,636000,1536000,2796000,4796000}))*1.021,-2))</f>
        <v/>
      </c>
      <c r="U88" s="18">
        <f>IF(R88&lt;=0,0,ROUNDDOWN((R88*LOOKUP(R88,{0,1950001,3300001,6950001,9000001,18000001,40000001},{0.05,0.1,0.2,0.23,0.33,0.4,0.45})-LOOKUP(R88,{0,1950001,3300001,6950001,9000001,18000001,40000001},{0,97500,427500,636000,1536000,2796000,4796000}))*1.021,-2))</f>
        <v/>
      </c>
      <c r="V88" s="18">
        <f>MAX(0,ROUNDDOWN(K88-H88-430000-J88-0,-3))</f>
        <v/>
      </c>
      <c r="W88" s="18">
        <f>MAX(0,ROUNDDOWN(K88-H88-430000-J88-N88,-3))</f>
        <v/>
      </c>
      <c r="X88" s="18">
        <f>MAX(0,ROUNDDOWN(K88-H88-430000-J88-O88,-3))</f>
        <v/>
      </c>
      <c r="Y88" s="18">
        <f>IF(K88&lt;=450000,0,MAX(0,ROUNDDOWN(V88*0.06-MIN(50000,V88)*0.03,-2))+MAX(0,ROUNDDOWN(V88*0.04-MIN(50000,V88)*0.02,-2)))</f>
        <v/>
      </c>
      <c r="Z88" s="18">
        <f>IF(K88&lt;=450000,0,MAX(0,ROUNDDOWN(W88*0.06-MIN(50000,W88)*0.03,-2))+MAX(0,ROUNDDOWN(W88*0.04-MIN(50000,W88)*0.02,-2)))</f>
        <v/>
      </c>
      <c r="AA88" s="18">
        <f>IF(K88&lt;=450000,0,MAX(0,ROUNDDOWN(X88*0.06-MIN(50000,X88)*0.03,-2))+MAX(0,ROUNDDOWN(X88*0.04-MIN(50000,X88)*0.02,-2)))</f>
        <v/>
      </c>
      <c r="AB88" s="18">
        <f>AE88+Y88-Z88</f>
        <v/>
      </c>
      <c r="AC88" s="18">
        <f>AF88+Y88-AA88</f>
        <v/>
      </c>
      <c r="AD88" s="20">
        <f>AB88-AC88</f>
        <v/>
      </c>
      <c r="AE88" s="18">
        <f>S88-T88</f>
        <v/>
      </c>
      <c r="AF88" s="18">
        <f>S88-U88</f>
        <v/>
      </c>
      <c r="AG88" s="21">
        <f>IF(P88&lt;=0,0,LOOKUP(P88,{0,1950001,3300001,6950001,9000001,18000001,40000001},{0.05,0.1,0.2,0.23,0.33,0.4,0.45}))</f>
        <v/>
      </c>
    </row>
    <row r="89">
      <c r="A89" t="inlineStr">
        <is>
          <t>組み合わせ</t>
        </is>
      </c>
      <c r="B89" s="18">
        <f>'3_組み合わせ'!$B$3</f>
        <v/>
      </c>
      <c r="C89" s="19" t="n">
        <v>2026</v>
      </c>
      <c r="D89" s="18">
        <f>'3_組み合わせ'!$A8+'3_組み合わせ'!G$4</f>
        <v/>
      </c>
      <c r="E89" s="18" t="n">
        <v>0</v>
      </c>
      <c r="F89" s="18">
        <f>'3_組み合わせ'!$A8</f>
        <v/>
      </c>
      <c r="G89" t="inlineStr">
        <is>
          <t>はい</t>
        </is>
      </c>
      <c r="H89" s="18">
        <f>ROUND(MIN(B89/12,650000)*12*0.0915+MIN(B89/12,1390000)*12*(0.0504+0)+B89*0.005,0)</f>
        <v/>
      </c>
      <c r="I89" s="18" t="n">
        <v>0</v>
      </c>
      <c r="J89" s="18" t="n">
        <v>0</v>
      </c>
      <c r="K89" s="18">
        <f>ROUND(IF(C89&gt;=2026,IF(B89&lt;741000,0,IF(B89&lt;2191000,B89-740000,IF(B89&lt;2193000,1451000,IF(B89&lt;2196000,1453000,IF(B89&lt;2200000,1456000,IF(B89&lt;3600000,ROUNDDOWN(B89/4,-3)*2.8-80000,IF(B89&lt;6600000,ROUNDDOWN(B89/4,-3)*3.2-440000,IF(B89&lt;8500000,ROUNDDOWN(B89*0.9,0)-1100000,B89-1950000)))))))),IF(B89&lt;651000,0,IF(B89&lt;1900000,B89-650000,IF(B89&lt;3600000,ROUNDDOWN(B89/4,-3)*2.8-80000,IF(B89&lt;6600000,ROUNDDOWN(B89/4,-3)*3.2-440000,IF(B89&lt;8500000,ROUNDDOWN(B89*0.9,0)-1100000,B89-1950000)))))),0)</f>
        <v/>
      </c>
      <c r="L89" s="18">
        <f>IF(K89&gt;23500000,NA(),IF(C89&gt;=2026,IF(K89&lt;=4890000,1040000,IF(K89&lt;=6550000,670000,620000)),IF(K89&lt;=1320000,950000,IF(K89&lt;=3360000,880000,IF(K89&lt;=4890000,680000,IF(K89&lt;=6550000,630000,580000))))))</f>
        <v/>
      </c>
      <c r="M89" s="18">
        <f>MIN(100000,ROUNDDOWN(K89*0.05,0))</f>
        <v/>
      </c>
      <c r="N89" s="18">
        <f>MIN(2000000,MAX(0,D89-E89-M89))</f>
        <v/>
      </c>
      <c r="O89" s="18">
        <f>IF(G89="はい",MIN(88000,MAX(0,F89-12000)),0)</f>
        <v/>
      </c>
      <c r="P89" s="18">
        <f>MAX(0,ROUNDDOWN(K89-H89-L89-I89-0,-3))</f>
        <v/>
      </c>
      <c r="Q89" s="18">
        <f>MAX(0,ROUNDDOWN(K89-H89-L89-I89-N89,-3))</f>
        <v/>
      </c>
      <c r="R89" s="18">
        <f>MAX(0,ROUNDDOWN(K89-H89-L89-I89-O89,-3))</f>
        <v/>
      </c>
      <c r="S89" s="18">
        <f>IF(P89&lt;=0,0,ROUNDDOWN((P89*LOOKUP(P89,{0,1950001,3300001,6950001,9000001,18000001,40000001},{0.05,0.1,0.2,0.23,0.33,0.4,0.45})-LOOKUP(P89,{0,1950001,3300001,6950001,9000001,18000001,40000001},{0,97500,427500,636000,1536000,2796000,4796000}))*1.021,-2))</f>
        <v/>
      </c>
      <c r="T89" s="18">
        <f>IF(Q89&lt;=0,0,ROUNDDOWN((Q89*LOOKUP(Q89,{0,1950001,3300001,6950001,9000001,18000001,40000001},{0.05,0.1,0.2,0.23,0.33,0.4,0.45})-LOOKUP(Q89,{0,1950001,3300001,6950001,9000001,18000001,40000001},{0,97500,427500,636000,1536000,2796000,4796000}))*1.021,-2))</f>
        <v/>
      </c>
      <c r="U89" s="18">
        <f>IF(R89&lt;=0,0,ROUNDDOWN((R89*LOOKUP(R89,{0,1950001,3300001,6950001,9000001,18000001,40000001},{0.05,0.1,0.2,0.23,0.33,0.4,0.45})-LOOKUP(R89,{0,1950001,3300001,6950001,9000001,18000001,40000001},{0,97500,427500,636000,1536000,2796000,4796000}))*1.021,-2))</f>
        <v/>
      </c>
      <c r="V89" s="18">
        <f>MAX(0,ROUNDDOWN(K89-H89-430000-J89-0,-3))</f>
        <v/>
      </c>
      <c r="W89" s="18">
        <f>MAX(0,ROUNDDOWN(K89-H89-430000-J89-N89,-3))</f>
        <v/>
      </c>
      <c r="X89" s="18">
        <f>MAX(0,ROUNDDOWN(K89-H89-430000-J89-O89,-3))</f>
        <v/>
      </c>
      <c r="Y89" s="18">
        <f>IF(K89&lt;=450000,0,MAX(0,ROUNDDOWN(V89*0.06-MIN(50000,V89)*0.03,-2))+MAX(0,ROUNDDOWN(V89*0.04-MIN(50000,V89)*0.02,-2)))</f>
        <v/>
      </c>
      <c r="Z89" s="18">
        <f>IF(K89&lt;=450000,0,MAX(0,ROUNDDOWN(W89*0.06-MIN(50000,W89)*0.03,-2))+MAX(0,ROUNDDOWN(W89*0.04-MIN(50000,W89)*0.02,-2)))</f>
        <v/>
      </c>
      <c r="AA89" s="18">
        <f>IF(K89&lt;=450000,0,MAX(0,ROUNDDOWN(X89*0.06-MIN(50000,X89)*0.03,-2))+MAX(0,ROUNDDOWN(X89*0.04-MIN(50000,X89)*0.02,-2)))</f>
        <v/>
      </c>
      <c r="AB89" s="18">
        <f>AE89+Y89-Z89</f>
        <v/>
      </c>
      <c r="AC89" s="18">
        <f>AF89+Y89-AA89</f>
        <v/>
      </c>
      <c r="AD89" s="20">
        <f>AB89-AC89</f>
        <v/>
      </c>
      <c r="AE89" s="18">
        <f>S89-T89</f>
        <v/>
      </c>
      <c r="AF89" s="18">
        <f>S89-U89</f>
        <v/>
      </c>
      <c r="AG89" s="21">
        <f>IF(P89&lt;=0,0,LOOKUP(P89,{0,1950001,3300001,6950001,9000001,18000001,40000001},{0.05,0.1,0.2,0.23,0.33,0.4,0.45}))</f>
        <v/>
      </c>
    </row>
    <row r="90">
      <c r="A90" t="inlineStr">
        <is>
          <t>組み合わせ</t>
        </is>
      </c>
      <c r="B90" s="18">
        <f>'3_組み合わせ'!$B$3</f>
        <v/>
      </c>
      <c r="C90" s="19" t="n">
        <v>2026</v>
      </c>
      <c r="D90" s="18">
        <f>'3_組み合わせ'!$A8+'3_組み合わせ'!H$4</f>
        <v/>
      </c>
      <c r="E90" s="18" t="n">
        <v>0</v>
      </c>
      <c r="F90" s="18">
        <f>'3_組み合わせ'!$A8</f>
        <v/>
      </c>
      <c r="G90" t="inlineStr">
        <is>
          <t>はい</t>
        </is>
      </c>
      <c r="H90" s="18">
        <f>ROUND(MIN(B90/12,650000)*12*0.0915+MIN(B90/12,1390000)*12*(0.0504+0)+B90*0.005,0)</f>
        <v/>
      </c>
      <c r="I90" s="18" t="n">
        <v>0</v>
      </c>
      <c r="J90" s="18" t="n">
        <v>0</v>
      </c>
      <c r="K90" s="18">
        <f>ROUND(IF(C90&gt;=2026,IF(B90&lt;741000,0,IF(B90&lt;2191000,B90-740000,IF(B90&lt;2193000,1451000,IF(B90&lt;2196000,1453000,IF(B90&lt;2200000,1456000,IF(B90&lt;3600000,ROUNDDOWN(B90/4,-3)*2.8-80000,IF(B90&lt;6600000,ROUNDDOWN(B90/4,-3)*3.2-440000,IF(B90&lt;8500000,ROUNDDOWN(B90*0.9,0)-1100000,B90-1950000)))))))),IF(B90&lt;651000,0,IF(B90&lt;1900000,B90-650000,IF(B90&lt;3600000,ROUNDDOWN(B90/4,-3)*2.8-80000,IF(B90&lt;6600000,ROUNDDOWN(B90/4,-3)*3.2-440000,IF(B90&lt;8500000,ROUNDDOWN(B90*0.9,0)-1100000,B90-1950000)))))),0)</f>
        <v/>
      </c>
      <c r="L90" s="18">
        <f>IF(K90&gt;23500000,NA(),IF(C90&gt;=2026,IF(K90&lt;=4890000,1040000,IF(K90&lt;=6550000,670000,620000)),IF(K90&lt;=1320000,950000,IF(K90&lt;=3360000,880000,IF(K90&lt;=4890000,680000,IF(K90&lt;=6550000,630000,580000))))))</f>
        <v/>
      </c>
      <c r="M90" s="18">
        <f>MIN(100000,ROUNDDOWN(K90*0.05,0))</f>
        <v/>
      </c>
      <c r="N90" s="18">
        <f>MIN(2000000,MAX(0,D90-E90-M90))</f>
        <v/>
      </c>
      <c r="O90" s="18">
        <f>IF(G90="はい",MIN(88000,MAX(0,F90-12000)),0)</f>
        <v/>
      </c>
      <c r="P90" s="18">
        <f>MAX(0,ROUNDDOWN(K90-H90-L90-I90-0,-3))</f>
        <v/>
      </c>
      <c r="Q90" s="18">
        <f>MAX(0,ROUNDDOWN(K90-H90-L90-I90-N90,-3))</f>
        <v/>
      </c>
      <c r="R90" s="18">
        <f>MAX(0,ROUNDDOWN(K90-H90-L90-I90-O90,-3))</f>
        <v/>
      </c>
      <c r="S90" s="18">
        <f>IF(P90&lt;=0,0,ROUNDDOWN((P90*LOOKUP(P90,{0,1950001,3300001,6950001,9000001,18000001,40000001},{0.05,0.1,0.2,0.23,0.33,0.4,0.45})-LOOKUP(P90,{0,1950001,3300001,6950001,9000001,18000001,40000001},{0,97500,427500,636000,1536000,2796000,4796000}))*1.021,-2))</f>
        <v/>
      </c>
      <c r="T90" s="18">
        <f>IF(Q90&lt;=0,0,ROUNDDOWN((Q90*LOOKUP(Q90,{0,1950001,3300001,6950001,9000001,18000001,40000001},{0.05,0.1,0.2,0.23,0.33,0.4,0.45})-LOOKUP(Q90,{0,1950001,3300001,6950001,9000001,18000001,40000001},{0,97500,427500,636000,1536000,2796000,4796000}))*1.021,-2))</f>
        <v/>
      </c>
      <c r="U90" s="18">
        <f>IF(R90&lt;=0,0,ROUNDDOWN((R90*LOOKUP(R90,{0,1950001,3300001,6950001,9000001,18000001,40000001},{0.05,0.1,0.2,0.23,0.33,0.4,0.45})-LOOKUP(R90,{0,1950001,3300001,6950001,9000001,18000001,40000001},{0,97500,427500,636000,1536000,2796000,4796000}))*1.021,-2))</f>
        <v/>
      </c>
      <c r="V90" s="18">
        <f>MAX(0,ROUNDDOWN(K90-H90-430000-J90-0,-3))</f>
        <v/>
      </c>
      <c r="W90" s="18">
        <f>MAX(0,ROUNDDOWN(K90-H90-430000-J90-N90,-3))</f>
        <v/>
      </c>
      <c r="X90" s="18">
        <f>MAX(0,ROUNDDOWN(K90-H90-430000-J90-O90,-3))</f>
        <v/>
      </c>
      <c r="Y90" s="18">
        <f>IF(K90&lt;=450000,0,MAX(0,ROUNDDOWN(V90*0.06-MIN(50000,V90)*0.03,-2))+MAX(0,ROUNDDOWN(V90*0.04-MIN(50000,V90)*0.02,-2)))</f>
        <v/>
      </c>
      <c r="Z90" s="18">
        <f>IF(K90&lt;=450000,0,MAX(0,ROUNDDOWN(W90*0.06-MIN(50000,W90)*0.03,-2))+MAX(0,ROUNDDOWN(W90*0.04-MIN(50000,W90)*0.02,-2)))</f>
        <v/>
      </c>
      <c r="AA90" s="18">
        <f>IF(K90&lt;=450000,0,MAX(0,ROUNDDOWN(X90*0.06-MIN(50000,X90)*0.03,-2))+MAX(0,ROUNDDOWN(X90*0.04-MIN(50000,X90)*0.02,-2)))</f>
        <v/>
      </c>
      <c r="AB90" s="18">
        <f>AE90+Y90-Z90</f>
        <v/>
      </c>
      <c r="AC90" s="18">
        <f>AF90+Y90-AA90</f>
        <v/>
      </c>
      <c r="AD90" s="20">
        <f>AB90-AC90</f>
        <v/>
      </c>
      <c r="AE90" s="18">
        <f>S90-T90</f>
        <v/>
      </c>
      <c r="AF90" s="18">
        <f>S90-U90</f>
        <v/>
      </c>
      <c r="AG90" s="21">
        <f>IF(P90&lt;=0,0,LOOKUP(P90,{0,1950001,3300001,6950001,9000001,18000001,40000001},{0.05,0.1,0.2,0.23,0.33,0.4,0.45}))</f>
        <v/>
      </c>
    </row>
    <row r="91">
      <c r="A91" t="inlineStr">
        <is>
          <t>組み合わせ</t>
        </is>
      </c>
      <c r="B91" s="18">
        <f>'3_組み合わせ'!$B$3</f>
        <v/>
      </c>
      <c r="C91" s="19" t="n">
        <v>2026</v>
      </c>
      <c r="D91" s="18">
        <f>'3_組み合わせ'!$A8+'3_組み合わせ'!I$4</f>
        <v/>
      </c>
      <c r="E91" s="18" t="n">
        <v>0</v>
      </c>
      <c r="F91" s="18">
        <f>'3_組み合わせ'!$A8</f>
        <v/>
      </c>
      <c r="G91" t="inlineStr">
        <is>
          <t>はい</t>
        </is>
      </c>
      <c r="H91" s="18">
        <f>ROUND(MIN(B91/12,650000)*12*0.0915+MIN(B91/12,1390000)*12*(0.0504+0)+B91*0.005,0)</f>
        <v/>
      </c>
      <c r="I91" s="18" t="n">
        <v>0</v>
      </c>
      <c r="J91" s="18" t="n">
        <v>0</v>
      </c>
      <c r="K91" s="18">
        <f>ROUND(IF(C91&gt;=2026,IF(B91&lt;741000,0,IF(B91&lt;2191000,B91-740000,IF(B91&lt;2193000,1451000,IF(B91&lt;2196000,1453000,IF(B91&lt;2200000,1456000,IF(B91&lt;3600000,ROUNDDOWN(B91/4,-3)*2.8-80000,IF(B91&lt;6600000,ROUNDDOWN(B91/4,-3)*3.2-440000,IF(B91&lt;8500000,ROUNDDOWN(B91*0.9,0)-1100000,B91-1950000)))))))),IF(B91&lt;651000,0,IF(B91&lt;1900000,B91-650000,IF(B91&lt;3600000,ROUNDDOWN(B91/4,-3)*2.8-80000,IF(B91&lt;6600000,ROUNDDOWN(B91/4,-3)*3.2-440000,IF(B91&lt;8500000,ROUNDDOWN(B91*0.9,0)-1100000,B91-1950000)))))),0)</f>
        <v/>
      </c>
      <c r="L91" s="18">
        <f>IF(K91&gt;23500000,NA(),IF(C91&gt;=2026,IF(K91&lt;=4890000,1040000,IF(K91&lt;=6550000,670000,620000)),IF(K91&lt;=1320000,950000,IF(K91&lt;=3360000,880000,IF(K91&lt;=4890000,680000,IF(K91&lt;=6550000,630000,580000))))))</f>
        <v/>
      </c>
      <c r="M91" s="18">
        <f>MIN(100000,ROUNDDOWN(K91*0.05,0))</f>
        <v/>
      </c>
      <c r="N91" s="18">
        <f>MIN(2000000,MAX(0,D91-E91-M91))</f>
        <v/>
      </c>
      <c r="O91" s="18">
        <f>IF(G91="はい",MIN(88000,MAX(0,F91-12000)),0)</f>
        <v/>
      </c>
      <c r="P91" s="18">
        <f>MAX(0,ROUNDDOWN(K91-H91-L91-I91-0,-3))</f>
        <v/>
      </c>
      <c r="Q91" s="18">
        <f>MAX(0,ROUNDDOWN(K91-H91-L91-I91-N91,-3))</f>
        <v/>
      </c>
      <c r="R91" s="18">
        <f>MAX(0,ROUNDDOWN(K91-H91-L91-I91-O91,-3))</f>
        <v/>
      </c>
      <c r="S91" s="18">
        <f>IF(P91&lt;=0,0,ROUNDDOWN((P91*LOOKUP(P91,{0,1950001,3300001,6950001,9000001,18000001,40000001},{0.05,0.1,0.2,0.23,0.33,0.4,0.45})-LOOKUP(P91,{0,1950001,3300001,6950001,9000001,18000001,40000001},{0,97500,427500,636000,1536000,2796000,4796000}))*1.021,-2))</f>
        <v/>
      </c>
      <c r="T91" s="18">
        <f>IF(Q91&lt;=0,0,ROUNDDOWN((Q91*LOOKUP(Q91,{0,1950001,3300001,6950001,9000001,18000001,40000001},{0.05,0.1,0.2,0.23,0.33,0.4,0.45})-LOOKUP(Q91,{0,1950001,3300001,6950001,9000001,18000001,40000001},{0,97500,427500,636000,1536000,2796000,4796000}))*1.021,-2))</f>
        <v/>
      </c>
      <c r="U91" s="18">
        <f>IF(R91&lt;=0,0,ROUNDDOWN((R91*LOOKUP(R91,{0,1950001,3300001,6950001,9000001,18000001,40000001},{0.05,0.1,0.2,0.23,0.33,0.4,0.45})-LOOKUP(R91,{0,1950001,3300001,6950001,9000001,18000001,40000001},{0,97500,427500,636000,1536000,2796000,4796000}))*1.021,-2))</f>
        <v/>
      </c>
      <c r="V91" s="18">
        <f>MAX(0,ROUNDDOWN(K91-H91-430000-J91-0,-3))</f>
        <v/>
      </c>
      <c r="W91" s="18">
        <f>MAX(0,ROUNDDOWN(K91-H91-430000-J91-N91,-3))</f>
        <v/>
      </c>
      <c r="X91" s="18">
        <f>MAX(0,ROUNDDOWN(K91-H91-430000-J91-O91,-3))</f>
        <v/>
      </c>
      <c r="Y91" s="18">
        <f>IF(K91&lt;=450000,0,MAX(0,ROUNDDOWN(V91*0.06-MIN(50000,V91)*0.03,-2))+MAX(0,ROUNDDOWN(V91*0.04-MIN(50000,V91)*0.02,-2)))</f>
        <v/>
      </c>
      <c r="Z91" s="18">
        <f>IF(K91&lt;=450000,0,MAX(0,ROUNDDOWN(W91*0.06-MIN(50000,W91)*0.03,-2))+MAX(0,ROUNDDOWN(W91*0.04-MIN(50000,W91)*0.02,-2)))</f>
        <v/>
      </c>
      <c r="AA91" s="18">
        <f>IF(K91&lt;=450000,0,MAX(0,ROUNDDOWN(X91*0.06-MIN(50000,X91)*0.03,-2))+MAX(0,ROUNDDOWN(X91*0.04-MIN(50000,X91)*0.02,-2)))</f>
        <v/>
      </c>
      <c r="AB91" s="18">
        <f>AE91+Y91-Z91</f>
        <v/>
      </c>
      <c r="AC91" s="18">
        <f>AF91+Y91-AA91</f>
        <v/>
      </c>
      <c r="AD91" s="20">
        <f>AB91-AC91</f>
        <v/>
      </c>
      <c r="AE91" s="18">
        <f>S91-T91</f>
        <v/>
      </c>
      <c r="AF91" s="18">
        <f>S91-U91</f>
        <v/>
      </c>
      <c r="AG91" s="21">
        <f>IF(P91&lt;=0,0,LOOKUP(P91,{0,1950001,3300001,6950001,9000001,18000001,40000001},{0.05,0.1,0.2,0.23,0.33,0.4,0.45}))</f>
        <v/>
      </c>
    </row>
    <row r="92">
      <c r="A92" t="inlineStr">
        <is>
          <t>組み合わせ</t>
        </is>
      </c>
      <c r="B92" s="18">
        <f>'3_組み合わせ'!$B$3</f>
        <v/>
      </c>
      <c r="C92" s="19" t="n">
        <v>2026</v>
      </c>
      <c r="D92" s="18">
        <f>'3_組み合わせ'!$A8+'3_組み合わせ'!J$4</f>
        <v/>
      </c>
      <c r="E92" s="18" t="n">
        <v>0</v>
      </c>
      <c r="F92" s="18">
        <f>'3_組み合わせ'!$A8</f>
        <v/>
      </c>
      <c r="G92" t="inlineStr">
        <is>
          <t>はい</t>
        </is>
      </c>
      <c r="H92" s="18">
        <f>ROUND(MIN(B92/12,650000)*12*0.0915+MIN(B92/12,1390000)*12*(0.0504+0)+B92*0.005,0)</f>
        <v/>
      </c>
      <c r="I92" s="18" t="n">
        <v>0</v>
      </c>
      <c r="J92" s="18" t="n">
        <v>0</v>
      </c>
      <c r="K92" s="18">
        <f>ROUND(IF(C92&gt;=2026,IF(B92&lt;741000,0,IF(B92&lt;2191000,B92-740000,IF(B92&lt;2193000,1451000,IF(B92&lt;2196000,1453000,IF(B92&lt;2200000,1456000,IF(B92&lt;3600000,ROUNDDOWN(B92/4,-3)*2.8-80000,IF(B92&lt;6600000,ROUNDDOWN(B92/4,-3)*3.2-440000,IF(B92&lt;8500000,ROUNDDOWN(B92*0.9,0)-1100000,B92-1950000)))))))),IF(B92&lt;651000,0,IF(B92&lt;1900000,B92-650000,IF(B92&lt;3600000,ROUNDDOWN(B92/4,-3)*2.8-80000,IF(B92&lt;6600000,ROUNDDOWN(B92/4,-3)*3.2-440000,IF(B92&lt;8500000,ROUNDDOWN(B92*0.9,0)-1100000,B92-1950000)))))),0)</f>
        <v/>
      </c>
      <c r="L92" s="18">
        <f>IF(K92&gt;23500000,NA(),IF(C92&gt;=2026,IF(K92&lt;=4890000,1040000,IF(K92&lt;=6550000,670000,620000)),IF(K92&lt;=1320000,950000,IF(K92&lt;=3360000,880000,IF(K92&lt;=4890000,680000,IF(K92&lt;=6550000,630000,580000))))))</f>
        <v/>
      </c>
      <c r="M92" s="18">
        <f>MIN(100000,ROUNDDOWN(K92*0.05,0))</f>
        <v/>
      </c>
      <c r="N92" s="18">
        <f>MIN(2000000,MAX(0,D92-E92-M92))</f>
        <v/>
      </c>
      <c r="O92" s="18">
        <f>IF(G92="はい",MIN(88000,MAX(0,F92-12000)),0)</f>
        <v/>
      </c>
      <c r="P92" s="18">
        <f>MAX(0,ROUNDDOWN(K92-H92-L92-I92-0,-3))</f>
        <v/>
      </c>
      <c r="Q92" s="18">
        <f>MAX(0,ROUNDDOWN(K92-H92-L92-I92-N92,-3))</f>
        <v/>
      </c>
      <c r="R92" s="18">
        <f>MAX(0,ROUNDDOWN(K92-H92-L92-I92-O92,-3))</f>
        <v/>
      </c>
      <c r="S92" s="18">
        <f>IF(P92&lt;=0,0,ROUNDDOWN((P92*LOOKUP(P92,{0,1950001,3300001,6950001,9000001,18000001,40000001},{0.05,0.1,0.2,0.23,0.33,0.4,0.45})-LOOKUP(P92,{0,1950001,3300001,6950001,9000001,18000001,40000001},{0,97500,427500,636000,1536000,2796000,4796000}))*1.021,-2))</f>
        <v/>
      </c>
      <c r="T92" s="18">
        <f>IF(Q92&lt;=0,0,ROUNDDOWN((Q92*LOOKUP(Q92,{0,1950001,3300001,6950001,9000001,18000001,40000001},{0.05,0.1,0.2,0.23,0.33,0.4,0.45})-LOOKUP(Q92,{0,1950001,3300001,6950001,9000001,18000001,40000001},{0,97500,427500,636000,1536000,2796000,4796000}))*1.021,-2))</f>
        <v/>
      </c>
      <c r="U92" s="18">
        <f>IF(R92&lt;=0,0,ROUNDDOWN((R92*LOOKUP(R92,{0,1950001,3300001,6950001,9000001,18000001,40000001},{0.05,0.1,0.2,0.23,0.33,0.4,0.45})-LOOKUP(R92,{0,1950001,3300001,6950001,9000001,18000001,40000001},{0,97500,427500,636000,1536000,2796000,4796000}))*1.021,-2))</f>
        <v/>
      </c>
      <c r="V92" s="18">
        <f>MAX(0,ROUNDDOWN(K92-H92-430000-J92-0,-3))</f>
        <v/>
      </c>
      <c r="W92" s="18">
        <f>MAX(0,ROUNDDOWN(K92-H92-430000-J92-N92,-3))</f>
        <v/>
      </c>
      <c r="X92" s="18">
        <f>MAX(0,ROUNDDOWN(K92-H92-430000-J92-O92,-3))</f>
        <v/>
      </c>
      <c r="Y92" s="18">
        <f>IF(K92&lt;=450000,0,MAX(0,ROUNDDOWN(V92*0.06-MIN(50000,V92)*0.03,-2))+MAX(0,ROUNDDOWN(V92*0.04-MIN(50000,V92)*0.02,-2)))</f>
        <v/>
      </c>
      <c r="Z92" s="18">
        <f>IF(K92&lt;=450000,0,MAX(0,ROUNDDOWN(W92*0.06-MIN(50000,W92)*0.03,-2))+MAX(0,ROUNDDOWN(W92*0.04-MIN(50000,W92)*0.02,-2)))</f>
        <v/>
      </c>
      <c r="AA92" s="18">
        <f>IF(K92&lt;=450000,0,MAX(0,ROUNDDOWN(X92*0.06-MIN(50000,X92)*0.03,-2))+MAX(0,ROUNDDOWN(X92*0.04-MIN(50000,X92)*0.02,-2)))</f>
        <v/>
      </c>
      <c r="AB92" s="18">
        <f>AE92+Y92-Z92</f>
        <v/>
      </c>
      <c r="AC92" s="18">
        <f>AF92+Y92-AA92</f>
        <v/>
      </c>
      <c r="AD92" s="20">
        <f>AB92-AC92</f>
        <v/>
      </c>
      <c r="AE92" s="18">
        <f>S92-T92</f>
        <v/>
      </c>
      <c r="AF92" s="18">
        <f>S92-U92</f>
        <v/>
      </c>
      <c r="AG92" s="21">
        <f>IF(P92&lt;=0,0,LOOKUP(P92,{0,1950001,3300001,6950001,9000001,18000001,40000001},{0.05,0.1,0.2,0.23,0.33,0.4,0.45}))</f>
        <v/>
      </c>
    </row>
    <row r="93">
      <c r="A93" t="inlineStr">
        <is>
          <t>組み合わせ</t>
        </is>
      </c>
      <c r="B93" s="18">
        <f>'3_組み合わせ'!$B$3</f>
        <v/>
      </c>
      <c r="C93" s="19" t="n">
        <v>2026</v>
      </c>
      <c r="D93" s="18">
        <f>'3_組み合わせ'!$A8+'3_組み合わせ'!K$4</f>
        <v/>
      </c>
      <c r="E93" s="18" t="n">
        <v>0</v>
      </c>
      <c r="F93" s="18">
        <f>'3_組み合わせ'!$A8</f>
        <v/>
      </c>
      <c r="G93" t="inlineStr">
        <is>
          <t>はい</t>
        </is>
      </c>
      <c r="H93" s="18">
        <f>ROUND(MIN(B93/12,650000)*12*0.0915+MIN(B93/12,1390000)*12*(0.0504+0)+B93*0.005,0)</f>
        <v/>
      </c>
      <c r="I93" s="18" t="n">
        <v>0</v>
      </c>
      <c r="J93" s="18" t="n">
        <v>0</v>
      </c>
      <c r="K93" s="18">
        <f>ROUND(IF(C93&gt;=2026,IF(B93&lt;741000,0,IF(B93&lt;2191000,B93-740000,IF(B93&lt;2193000,1451000,IF(B93&lt;2196000,1453000,IF(B93&lt;2200000,1456000,IF(B93&lt;3600000,ROUNDDOWN(B93/4,-3)*2.8-80000,IF(B93&lt;6600000,ROUNDDOWN(B93/4,-3)*3.2-440000,IF(B93&lt;8500000,ROUNDDOWN(B93*0.9,0)-1100000,B93-1950000)))))))),IF(B93&lt;651000,0,IF(B93&lt;1900000,B93-650000,IF(B93&lt;3600000,ROUNDDOWN(B93/4,-3)*2.8-80000,IF(B93&lt;6600000,ROUNDDOWN(B93/4,-3)*3.2-440000,IF(B93&lt;8500000,ROUNDDOWN(B93*0.9,0)-1100000,B93-1950000)))))),0)</f>
        <v/>
      </c>
      <c r="L93" s="18">
        <f>IF(K93&gt;23500000,NA(),IF(C93&gt;=2026,IF(K93&lt;=4890000,1040000,IF(K93&lt;=6550000,670000,620000)),IF(K93&lt;=1320000,950000,IF(K93&lt;=3360000,880000,IF(K93&lt;=4890000,680000,IF(K93&lt;=6550000,630000,580000))))))</f>
        <v/>
      </c>
      <c r="M93" s="18">
        <f>MIN(100000,ROUNDDOWN(K93*0.05,0))</f>
        <v/>
      </c>
      <c r="N93" s="18">
        <f>MIN(2000000,MAX(0,D93-E93-M93))</f>
        <v/>
      </c>
      <c r="O93" s="18">
        <f>IF(G93="はい",MIN(88000,MAX(0,F93-12000)),0)</f>
        <v/>
      </c>
      <c r="P93" s="18">
        <f>MAX(0,ROUNDDOWN(K93-H93-L93-I93-0,-3))</f>
        <v/>
      </c>
      <c r="Q93" s="18">
        <f>MAX(0,ROUNDDOWN(K93-H93-L93-I93-N93,-3))</f>
        <v/>
      </c>
      <c r="R93" s="18">
        <f>MAX(0,ROUNDDOWN(K93-H93-L93-I93-O93,-3))</f>
        <v/>
      </c>
      <c r="S93" s="18">
        <f>IF(P93&lt;=0,0,ROUNDDOWN((P93*LOOKUP(P93,{0,1950001,3300001,6950001,9000001,18000001,40000001},{0.05,0.1,0.2,0.23,0.33,0.4,0.45})-LOOKUP(P93,{0,1950001,3300001,6950001,9000001,18000001,40000001},{0,97500,427500,636000,1536000,2796000,4796000}))*1.021,-2))</f>
        <v/>
      </c>
      <c r="T93" s="18">
        <f>IF(Q93&lt;=0,0,ROUNDDOWN((Q93*LOOKUP(Q93,{0,1950001,3300001,6950001,9000001,18000001,40000001},{0.05,0.1,0.2,0.23,0.33,0.4,0.45})-LOOKUP(Q93,{0,1950001,3300001,6950001,9000001,18000001,40000001},{0,97500,427500,636000,1536000,2796000,4796000}))*1.021,-2))</f>
        <v/>
      </c>
      <c r="U93" s="18">
        <f>IF(R93&lt;=0,0,ROUNDDOWN((R93*LOOKUP(R93,{0,1950001,3300001,6950001,9000001,18000001,40000001},{0.05,0.1,0.2,0.23,0.33,0.4,0.45})-LOOKUP(R93,{0,1950001,3300001,6950001,9000001,18000001,40000001},{0,97500,427500,636000,1536000,2796000,4796000}))*1.021,-2))</f>
        <v/>
      </c>
      <c r="V93" s="18">
        <f>MAX(0,ROUNDDOWN(K93-H93-430000-J93-0,-3))</f>
        <v/>
      </c>
      <c r="W93" s="18">
        <f>MAX(0,ROUNDDOWN(K93-H93-430000-J93-N93,-3))</f>
        <v/>
      </c>
      <c r="X93" s="18">
        <f>MAX(0,ROUNDDOWN(K93-H93-430000-J93-O93,-3))</f>
        <v/>
      </c>
      <c r="Y93" s="18">
        <f>IF(K93&lt;=450000,0,MAX(0,ROUNDDOWN(V93*0.06-MIN(50000,V93)*0.03,-2))+MAX(0,ROUNDDOWN(V93*0.04-MIN(50000,V93)*0.02,-2)))</f>
        <v/>
      </c>
      <c r="Z93" s="18">
        <f>IF(K93&lt;=450000,0,MAX(0,ROUNDDOWN(W93*0.06-MIN(50000,W93)*0.03,-2))+MAX(0,ROUNDDOWN(W93*0.04-MIN(50000,W93)*0.02,-2)))</f>
        <v/>
      </c>
      <c r="AA93" s="18">
        <f>IF(K93&lt;=450000,0,MAX(0,ROUNDDOWN(X93*0.06-MIN(50000,X93)*0.03,-2))+MAX(0,ROUNDDOWN(X93*0.04-MIN(50000,X93)*0.02,-2)))</f>
        <v/>
      </c>
      <c r="AB93" s="18">
        <f>AE93+Y93-Z93</f>
        <v/>
      </c>
      <c r="AC93" s="18">
        <f>AF93+Y93-AA93</f>
        <v/>
      </c>
      <c r="AD93" s="20">
        <f>AB93-AC93</f>
        <v/>
      </c>
      <c r="AE93" s="18">
        <f>S93-T93</f>
        <v/>
      </c>
      <c r="AF93" s="18">
        <f>S93-U93</f>
        <v/>
      </c>
      <c r="AG93" s="21">
        <f>IF(P93&lt;=0,0,LOOKUP(P93,{0,1950001,3300001,6950001,9000001,18000001,40000001},{0.05,0.1,0.2,0.23,0.33,0.4,0.45}))</f>
        <v/>
      </c>
    </row>
    <row r="94">
      <c r="A94" t="inlineStr">
        <is>
          <t>組み合わせ</t>
        </is>
      </c>
      <c r="B94" s="18">
        <f>'3_組み合わせ'!$B$3</f>
        <v/>
      </c>
      <c r="C94" s="19" t="n">
        <v>2026</v>
      </c>
      <c r="D94" s="18">
        <f>'3_組み合わせ'!$A9+'3_組み合わせ'!B$4</f>
        <v/>
      </c>
      <c r="E94" s="18" t="n">
        <v>0</v>
      </c>
      <c r="F94" s="18">
        <f>'3_組み合わせ'!$A9</f>
        <v/>
      </c>
      <c r="G94" t="inlineStr">
        <is>
          <t>はい</t>
        </is>
      </c>
      <c r="H94" s="18">
        <f>ROUND(MIN(B94/12,650000)*12*0.0915+MIN(B94/12,1390000)*12*(0.0504+0)+B94*0.005,0)</f>
        <v/>
      </c>
      <c r="I94" s="18" t="n">
        <v>0</v>
      </c>
      <c r="J94" s="18" t="n">
        <v>0</v>
      </c>
      <c r="K94" s="18">
        <f>ROUND(IF(C94&gt;=2026,IF(B94&lt;741000,0,IF(B94&lt;2191000,B94-740000,IF(B94&lt;2193000,1451000,IF(B94&lt;2196000,1453000,IF(B94&lt;2200000,1456000,IF(B94&lt;3600000,ROUNDDOWN(B94/4,-3)*2.8-80000,IF(B94&lt;6600000,ROUNDDOWN(B94/4,-3)*3.2-440000,IF(B94&lt;8500000,ROUNDDOWN(B94*0.9,0)-1100000,B94-1950000)))))))),IF(B94&lt;651000,0,IF(B94&lt;1900000,B94-650000,IF(B94&lt;3600000,ROUNDDOWN(B94/4,-3)*2.8-80000,IF(B94&lt;6600000,ROUNDDOWN(B94/4,-3)*3.2-440000,IF(B94&lt;8500000,ROUNDDOWN(B94*0.9,0)-1100000,B94-1950000)))))),0)</f>
        <v/>
      </c>
      <c r="L94" s="18">
        <f>IF(K94&gt;23500000,NA(),IF(C94&gt;=2026,IF(K94&lt;=4890000,1040000,IF(K94&lt;=6550000,670000,620000)),IF(K94&lt;=1320000,950000,IF(K94&lt;=3360000,880000,IF(K94&lt;=4890000,680000,IF(K94&lt;=6550000,630000,580000))))))</f>
        <v/>
      </c>
      <c r="M94" s="18">
        <f>MIN(100000,ROUNDDOWN(K94*0.05,0))</f>
        <v/>
      </c>
      <c r="N94" s="18">
        <f>MIN(2000000,MAX(0,D94-E94-M94))</f>
        <v/>
      </c>
      <c r="O94" s="18">
        <f>IF(G94="はい",MIN(88000,MAX(0,F94-12000)),0)</f>
        <v/>
      </c>
      <c r="P94" s="18">
        <f>MAX(0,ROUNDDOWN(K94-H94-L94-I94-0,-3))</f>
        <v/>
      </c>
      <c r="Q94" s="18">
        <f>MAX(0,ROUNDDOWN(K94-H94-L94-I94-N94,-3))</f>
        <v/>
      </c>
      <c r="R94" s="18">
        <f>MAX(0,ROUNDDOWN(K94-H94-L94-I94-O94,-3))</f>
        <v/>
      </c>
      <c r="S94" s="18">
        <f>IF(P94&lt;=0,0,ROUNDDOWN((P94*LOOKUP(P94,{0,1950001,3300001,6950001,9000001,18000001,40000001},{0.05,0.1,0.2,0.23,0.33,0.4,0.45})-LOOKUP(P94,{0,1950001,3300001,6950001,9000001,18000001,40000001},{0,97500,427500,636000,1536000,2796000,4796000}))*1.021,-2))</f>
        <v/>
      </c>
      <c r="T94" s="18">
        <f>IF(Q94&lt;=0,0,ROUNDDOWN((Q94*LOOKUP(Q94,{0,1950001,3300001,6950001,9000001,18000001,40000001},{0.05,0.1,0.2,0.23,0.33,0.4,0.45})-LOOKUP(Q94,{0,1950001,3300001,6950001,9000001,18000001,40000001},{0,97500,427500,636000,1536000,2796000,4796000}))*1.021,-2))</f>
        <v/>
      </c>
      <c r="U94" s="18">
        <f>IF(R94&lt;=0,0,ROUNDDOWN((R94*LOOKUP(R94,{0,1950001,3300001,6950001,9000001,18000001,40000001},{0.05,0.1,0.2,0.23,0.33,0.4,0.45})-LOOKUP(R94,{0,1950001,3300001,6950001,9000001,18000001,40000001},{0,97500,427500,636000,1536000,2796000,4796000}))*1.021,-2))</f>
        <v/>
      </c>
      <c r="V94" s="18">
        <f>MAX(0,ROUNDDOWN(K94-H94-430000-J94-0,-3))</f>
        <v/>
      </c>
      <c r="W94" s="18">
        <f>MAX(0,ROUNDDOWN(K94-H94-430000-J94-N94,-3))</f>
        <v/>
      </c>
      <c r="X94" s="18">
        <f>MAX(0,ROUNDDOWN(K94-H94-430000-J94-O94,-3))</f>
        <v/>
      </c>
      <c r="Y94" s="18">
        <f>IF(K94&lt;=450000,0,MAX(0,ROUNDDOWN(V94*0.06-MIN(50000,V94)*0.03,-2))+MAX(0,ROUNDDOWN(V94*0.04-MIN(50000,V94)*0.02,-2)))</f>
        <v/>
      </c>
      <c r="Z94" s="18">
        <f>IF(K94&lt;=450000,0,MAX(0,ROUNDDOWN(W94*0.06-MIN(50000,W94)*0.03,-2))+MAX(0,ROUNDDOWN(W94*0.04-MIN(50000,W94)*0.02,-2)))</f>
        <v/>
      </c>
      <c r="AA94" s="18">
        <f>IF(K94&lt;=450000,0,MAX(0,ROUNDDOWN(X94*0.06-MIN(50000,X94)*0.03,-2))+MAX(0,ROUNDDOWN(X94*0.04-MIN(50000,X94)*0.02,-2)))</f>
        <v/>
      </c>
      <c r="AB94" s="18">
        <f>AE94+Y94-Z94</f>
        <v/>
      </c>
      <c r="AC94" s="18">
        <f>AF94+Y94-AA94</f>
        <v/>
      </c>
      <c r="AD94" s="20">
        <f>AB94-AC94</f>
        <v/>
      </c>
      <c r="AE94" s="18">
        <f>S94-T94</f>
        <v/>
      </c>
      <c r="AF94" s="18">
        <f>S94-U94</f>
        <v/>
      </c>
      <c r="AG94" s="21">
        <f>IF(P94&lt;=0,0,LOOKUP(P94,{0,1950001,3300001,6950001,9000001,18000001,40000001},{0.05,0.1,0.2,0.23,0.33,0.4,0.45}))</f>
        <v/>
      </c>
    </row>
    <row r="95">
      <c r="A95" t="inlineStr">
        <is>
          <t>組み合わせ</t>
        </is>
      </c>
      <c r="B95" s="18">
        <f>'3_組み合わせ'!$B$3</f>
        <v/>
      </c>
      <c r="C95" s="19" t="n">
        <v>2026</v>
      </c>
      <c r="D95" s="18">
        <f>'3_組み合わせ'!$A9+'3_組み合わせ'!C$4</f>
        <v/>
      </c>
      <c r="E95" s="18" t="n">
        <v>0</v>
      </c>
      <c r="F95" s="18">
        <f>'3_組み合わせ'!$A9</f>
        <v/>
      </c>
      <c r="G95" t="inlineStr">
        <is>
          <t>はい</t>
        </is>
      </c>
      <c r="H95" s="18">
        <f>ROUND(MIN(B95/12,650000)*12*0.0915+MIN(B95/12,1390000)*12*(0.0504+0)+B95*0.005,0)</f>
        <v/>
      </c>
      <c r="I95" s="18" t="n">
        <v>0</v>
      </c>
      <c r="J95" s="18" t="n">
        <v>0</v>
      </c>
      <c r="K95" s="18">
        <f>ROUND(IF(C95&gt;=2026,IF(B95&lt;741000,0,IF(B95&lt;2191000,B95-740000,IF(B95&lt;2193000,1451000,IF(B95&lt;2196000,1453000,IF(B95&lt;2200000,1456000,IF(B95&lt;3600000,ROUNDDOWN(B95/4,-3)*2.8-80000,IF(B95&lt;6600000,ROUNDDOWN(B95/4,-3)*3.2-440000,IF(B95&lt;8500000,ROUNDDOWN(B95*0.9,0)-1100000,B95-1950000)))))))),IF(B95&lt;651000,0,IF(B95&lt;1900000,B95-650000,IF(B95&lt;3600000,ROUNDDOWN(B95/4,-3)*2.8-80000,IF(B95&lt;6600000,ROUNDDOWN(B95/4,-3)*3.2-440000,IF(B95&lt;8500000,ROUNDDOWN(B95*0.9,0)-1100000,B95-1950000)))))),0)</f>
        <v/>
      </c>
      <c r="L95" s="18">
        <f>IF(K95&gt;23500000,NA(),IF(C95&gt;=2026,IF(K95&lt;=4890000,1040000,IF(K95&lt;=6550000,670000,620000)),IF(K95&lt;=1320000,950000,IF(K95&lt;=3360000,880000,IF(K95&lt;=4890000,680000,IF(K95&lt;=6550000,630000,580000))))))</f>
        <v/>
      </c>
      <c r="M95" s="18">
        <f>MIN(100000,ROUNDDOWN(K95*0.05,0))</f>
        <v/>
      </c>
      <c r="N95" s="18">
        <f>MIN(2000000,MAX(0,D95-E95-M95))</f>
        <v/>
      </c>
      <c r="O95" s="18">
        <f>IF(G95="はい",MIN(88000,MAX(0,F95-12000)),0)</f>
        <v/>
      </c>
      <c r="P95" s="18">
        <f>MAX(0,ROUNDDOWN(K95-H95-L95-I95-0,-3))</f>
        <v/>
      </c>
      <c r="Q95" s="18">
        <f>MAX(0,ROUNDDOWN(K95-H95-L95-I95-N95,-3))</f>
        <v/>
      </c>
      <c r="R95" s="18">
        <f>MAX(0,ROUNDDOWN(K95-H95-L95-I95-O95,-3))</f>
        <v/>
      </c>
      <c r="S95" s="18">
        <f>IF(P95&lt;=0,0,ROUNDDOWN((P95*LOOKUP(P95,{0,1950001,3300001,6950001,9000001,18000001,40000001},{0.05,0.1,0.2,0.23,0.33,0.4,0.45})-LOOKUP(P95,{0,1950001,3300001,6950001,9000001,18000001,40000001},{0,97500,427500,636000,1536000,2796000,4796000}))*1.021,-2))</f>
        <v/>
      </c>
      <c r="T95" s="18">
        <f>IF(Q95&lt;=0,0,ROUNDDOWN((Q95*LOOKUP(Q95,{0,1950001,3300001,6950001,9000001,18000001,40000001},{0.05,0.1,0.2,0.23,0.33,0.4,0.45})-LOOKUP(Q95,{0,1950001,3300001,6950001,9000001,18000001,40000001},{0,97500,427500,636000,1536000,2796000,4796000}))*1.021,-2))</f>
        <v/>
      </c>
      <c r="U95" s="18">
        <f>IF(R95&lt;=0,0,ROUNDDOWN((R95*LOOKUP(R95,{0,1950001,3300001,6950001,9000001,18000001,40000001},{0.05,0.1,0.2,0.23,0.33,0.4,0.45})-LOOKUP(R95,{0,1950001,3300001,6950001,9000001,18000001,40000001},{0,97500,427500,636000,1536000,2796000,4796000}))*1.021,-2))</f>
        <v/>
      </c>
      <c r="V95" s="18">
        <f>MAX(0,ROUNDDOWN(K95-H95-430000-J95-0,-3))</f>
        <v/>
      </c>
      <c r="W95" s="18">
        <f>MAX(0,ROUNDDOWN(K95-H95-430000-J95-N95,-3))</f>
        <v/>
      </c>
      <c r="X95" s="18">
        <f>MAX(0,ROUNDDOWN(K95-H95-430000-J95-O95,-3))</f>
        <v/>
      </c>
      <c r="Y95" s="18">
        <f>IF(K95&lt;=450000,0,MAX(0,ROUNDDOWN(V95*0.06-MIN(50000,V95)*0.03,-2))+MAX(0,ROUNDDOWN(V95*0.04-MIN(50000,V95)*0.02,-2)))</f>
        <v/>
      </c>
      <c r="Z95" s="18">
        <f>IF(K95&lt;=450000,0,MAX(0,ROUNDDOWN(W95*0.06-MIN(50000,W95)*0.03,-2))+MAX(0,ROUNDDOWN(W95*0.04-MIN(50000,W95)*0.02,-2)))</f>
        <v/>
      </c>
      <c r="AA95" s="18">
        <f>IF(K95&lt;=450000,0,MAX(0,ROUNDDOWN(X95*0.06-MIN(50000,X95)*0.03,-2))+MAX(0,ROUNDDOWN(X95*0.04-MIN(50000,X95)*0.02,-2)))</f>
        <v/>
      </c>
      <c r="AB95" s="18">
        <f>AE95+Y95-Z95</f>
        <v/>
      </c>
      <c r="AC95" s="18">
        <f>AF95+Y95-AA95</f>
        <v/>
      </c>
      <c r="AD95" s="20">
        <f>AB95-AC95</f>
        <v/>
      </c>
      <c r="AE95" s="18">
        <f>S95-T95</f>
        <v/>
      </c>
      <c r="AF95" s="18">
        <f>S95-U95</f>
        <v/>
      </c>
      <c r="AG95" s="21">
        <f>IF(P95&lt;=0,0,LOOKUP(P95,{0,1950001,3300001,6950001,9000001,18000001,40000001},{0.05,0.1,0.2,0.23,0.33,0.4,0.45}))</f>
        <v/>
      </c>
    </row>
    <row r="96">
      <c r="A96" t="inlineStr">
        <is>
          <t>組み合わせ</t>
        </is>
      </c>
      <c r="B96" s="18">
        <f>'3_組み合わせ'!$B$3</f>
        <v/>
      </c>
      <c r="C96" s="19" t="n">
        <v>2026</v>
      </c>
      <c r="D96" s="18">
        <f>'3_組み合わせ'!$A9+'3_組み合わせ'!D$4</f>
        <v/>
      </c>
      <c r="E96" s="18" t="n">
        <v>0</v>
      </c>
      <c r="F96" s="18">
        <f>'3_組み合わせ'!$A9</f>
        <v/>
      </c>
      <c r="G96" t="inlineStr">
        <is>
          <t>はい</t>
        </is>
      </c>
      <c r="H96" s="18">
        <f>ROUND(MIN(B96/12,650000)*12*0.0915+MIN(B96/12,1390000)*12*(0.0504+0)+B96*0.005,0)</f>
        <v/>
      </c>
      <c r="I96" s="18" t="n">
        <v>0</v>
      </c>
      <c r="J96" s="18" t="n">
        <v>0</v>
      </c>
      <c r="K96" s="18">
        <f>ROUND(IF(C96&gt;=2026,IF(B96&lt;741000,0,IF(B96&lt;2191000,B96-740000,IF(B96&lt;2193000,1451000,IF(B96&lt;2196000,1453000,IF(B96&lt;2200000,1456000,IF(B96&lt;3600000,ROUNDDOWN(B96/4,-3)*2.8-80000,IF(B96&lt;6600000,ROUNDDOWN(B96/4,-3)*3.2-440000,IF(B96&lt;8500000,ROUNDDOWN(B96*0.9,0)-1100000,B96-1950000)))))))),IF(B96&lt;651000,0,IF(B96&lt;1900000,B96-650000,IF(B96&lt;3600000,ROUNDDOWN(B96/4,-3)*2.8-80000,IF(B96&lt;6600000,ROUNDDOWN(B96/4,-3)*3.2-440000,IF(B96&lt;8500000,ROUNDDOWN(B96*0.9,0)-1100000,B96-1950000)))))),0)</f>
        <v/>
      </c>
      <c r="L96" s="18">
        <f>IF(K96&gt;23500000,NA(),IF(C96&gt;=2026,IF(K96&lt;=4890000,1040000,IF(K96&lt;=6550000,670000,620000)),IF(K96&lt;=1320000,950000,IF(K96&lt;=3360000,880000,IF(K96&lt;=4890000,680000,IF(K96&lt;=6550000,630000,580000))))))</f>
        <v/>
      </c>
      <c r="M96" s="18">
        <f>MIN(100000,ROUNDDOWN(K96*0.05,0))</f>
        <v/>
      </c>
      <c r="N96" s="18">
        <f>MIN(2000000,MAX(0,D96-E96-M96))</f>
        <v/>
      </c>
      <c r="O96" s="18">
        <f>IF(G96="はい",MIN(88000,MAX(0,F96-12000)),0)</f>
        <v/>
      </c>
      <c r="P96" s="18">
        <f>MAX(0,ROUNDDOWN(K96-H96-L96-I96-0,-3))</f>
        <v/>
      </c>
      <c r="Q96" s="18">
        <f>MAX(0,ROUNDDOWN(K96-H96-L96-I96-N96,-3))</f>
        <v/>
      </c>
      <c r="R96" s="18">
        <f>MAX(0,ROUNDDOWN(K96-H96-L96-I96-O96,-3))</f>
        <v/>
      </c>
      <c r="S96" s="18">
        <f>IF(P96&lt;=0,0,ROUNDDOWN((P96*LOOKUP(P96,{0,1950001,3300001,6950001,9000001,18000001,40000001},{0.05,0.1,0.2,0.23,0.33,0.4,0.45})-LOOKUP(P96,{0,1950001,3300001,6950001,9000001,18000001,40000001},{0,97500,427500,636000,1536000,2796000,4796000}))*1.021,-2))</f>
        <v/>
      </c>
      <c r="T96" s="18">
        <f>IF(Q96&lt;=0,0,ROUNDDOWN((Q96*LOOKUP(Q96,{0,1950001,3300001,6950001,9000001,18000001,40000001},{0.05,0.1,0.2,0.23,0.33,0.4,0.45})-LOOKUP(Q96,{0,1950001,3300001,6950001,9000001,18000001,40000001},{0,97500,427500,636000,1536000,2796000,4796000}))*1.021,-2))</f>
        <v/>
      </c>
      <c r="U96" s="18">
        <f>IF(R96&lt;=0,0,ROUNDDOWN((R96*LOOKUP(R96,{0,1950001,3300001,6950001,9000001,18000001,40000001},{0.05,0.1,0.2,0.23,0.33,0.4,0.45})-LOOKUP(R96,{0,1950001,3300001,6950001,9000001,18000001,40000001},{0,97500,427500,636000,1536000,2796000,4796000}))*1.021,-2))</f>
        <v/>
      </c>
      <c r="V96" s="18">
        <f>MAX(0,ROUNDDOWN(K96-H96-430000-J96-0,-3))</f>
        <v/>
      </c>
      <c r="W96" s="18">
        <f>MAX(0,ROUNDDOWN(K96-H96-430000-J96-N96,-3))</f>
        <v/>
      </c>
      <c r="X96" s="18">
        <f>MAX(0,ROUNDDOWN(K96-H96-430000-J96-O96,-3))</f>
        <v/>
      </c>
      <c r="Y96" s="18">
        <f>IF(K96&lt;=450000,0,MAX(0,ROUNDDOWN(V96*0.06-MIN(50000,V96)*0.03,-2))+MAX(0,ROUNDDOWN(V96*0.04-MIN(50000,V96)*0.02,-2)))</f>
        <v/>
      </c>
      <c r="Z96" s="18">
        <f>IF(K96&lt;=450000,0,MAX(0,ROUNDDOWN(W96*0.06-MIN(50000,W96)*0.03,-2))+MAX(0,ROUNDDOWN(W96*0.04-MIN(50000,W96)*0.02,-2)))</f>
        <v/>
      </c>
      <c r="AA96" s="18">
        <f>IF(K96&lt;=450000,0,MAX(0,ROUNDDOWN(X96*0.06-MIN(50000,X96)*0.03,-2))+MAX(0,ROUNDDOWN(X96*0.04-MIN(50000,X96)*0.02,-2)))</f>
        <v/>
      </c>
      <c r="AB96" s="18">
        <f>AE96+Y96-Z96</f>
        <v/>
      </c>
      <c r="AC96" s="18">
        <f>AF96+Y96-AA96</f>
        <v/>
      </c>
      <c r="AD96" s="20">
        <f>AB96-AC96</f>
        <v/>
      </c>
      <c r="AE96" s="18">
        <f>S96-T96</f>
        <v/>
      </c>
      <c r="AF96" s="18">
        <f>S96-U96</f>
        <v/>
      </c>
      <c r="AG96" s="21">
        <f>IF(P96&lt;=0,0,LOOKUP(P96,{0,1950001,3300001,6950001,9000001,18000001,40000001},{0.05,0.1,0.2,0.23,0.33,0.4,0.45}))</f>
        <v/>
      </c>
    </row>
    <row r="97">
      <c r="A97" t="inlineStr">
        <is>
          <t>組み合わせ</t>
        </is>
      </c>
      <c r="B97" s="18">
        <f>'3_組み合わせ'!$B$3</f>
        <v/>
      </c>
      <c r="C97" s="19" t="n">
        <v>2026</v>
      </c>
      <c r="D97" s="18">
        <f>'3_組み合わせ'!$A9+'3_組み合わせ'!E$4</f>
        <v/>
      </c>
      <c r="E97" s="18" t="n">
        <v>0</v>
      </c>
      <c r="F97" s="18">
        <f>'3_組み合わせ'!$A9</f>
        <v/>
      </c>
      <c r="G97" t="inlineStr">
        <is>
          <t>はい</t>
        </is>
      </c>
      <c r="H97" s="18">
        <f>ROUND(MIN(B97/12,650000)*12*0.0915+MIN(B97/12,1390000)*12*(0.0504+0)+B97*0.005,0)</f>
        <v/>
      </c>
      <c r="I97" s="18" t="n">
        <v>0</v>
      </c>
      <c r="J97" s="18" t="n">
        <v>0</v>
      </c>
      <c r="K97" s="18">
        <f>ROUND(IF(C97&gt;=2026,IF(B97&lt;741000,0,IF(B97&lt;2191000,B97-740000,IF(B97&lt;2193000,1451000,IF(B97&lt;2196000,1453000,IF(B97&lt;2200000,1456000,IF(B97&lt;3600000,ROUNDDOWN(B97/4,-3)*2.8-80000,IF(B97&lt;6600000,ROUNDDOWN(B97/4,-3)*3.2-440000,IF(B97&lt;8500000,ROUNDDOWN(B97*0.9,0)-1100000,B97-1950000)))))))),IF(B97&lt;651000,0,IF(B97&lt;1900000,B97-650000,IF(B97&lt;3600000,ROUNDDOWN(B97/4,-3)*2.8-80000,IF(B97&lt;6600000,ROUNDDOWN(B97/4,-3)*3.2-440000,IF(B97&lt;8500000,ROUNDDOWN(B97*0.9,0)-1100000,B97-1950000)))))),0)</f>
        <v/>
      </c>
      <c r="L97" s="18">
        <f>IF(K97&gt;23500000,NA(),IF(C97&gt;=2026,IF(K97&lt;=4890000,1040000,IF(K97&lt;=6550000,670000,620000)),IF(K97&lt;=1320000,950000,IF(K97&lt;=3360000,880000,IF(K97&lt;=4890000,680000,IF(K97&lt;=6550000,630000,580000))))))</f>
        <v/>
      </c>
      <c r="M97" s="18">
        <f>MIN(100000,ROUNDDOWN(K97*0.05,0))</f>
        <v/>
      </c>
      <c r="N97" s="18">
        <f>MIN(2000000,MAX(0,D97-E97-M97))</f>
        <v/>
      </c>
      <c r="O97" s="18">
        <f>IF(G97="はい",MIN(88000,MAX(0,F97-12000)),0)</f>
        <v/>
      </c>
      <c r="P97" s="18">
        <f>MAX(0,ROUNDDOWN(K97-H97-L97-I97-0,-3))</f>
        <v/>
      </c>
      <c r="Q97" s="18">
        <f>MAX(0,ROUNDDOWN(K97-H97-L97-I97-N97,-3))</f>
        <v/>
      </c>
      <c r="R97" s="18">
        <f>MAX(0,ROUNDDOWN(K97-H97-L97-I97-O97,-3))</f>
        <v/>
      </c>
      <c r="S97" s="18">
        <f>IF(P97&lt;=0,0,ROUNDDOWN((P97*LOOKUP(P97,{0,1950001,3300001,6950001,9000001,18000001,40000001},{0.05,0.1,0.2,0.23,0.33,0.4,0.45})-LOOKUP(P97,{0,1950001,3300001,6950001,9000001,18000001,40000001},{0,97500,427500,636000,1536000,2796000,4796000}))*1.021,-2))</f>
        <v/>
      </c>
      <c r="T97" s="18">
        <f>IF(Q97&lt;=0,0,ROUNDDOWN((Q97*LOOKUP(Q97,{0,1950001,3300001,6950001,9000001,18000001,40000001},{0.05,0.1,0.2,0.23,0.33,0.4,0.45})-LOOKUP(Q97,{0,1950001,3300001,6950001,9000001,18000001,40000001},{0,97500,427500,636000,1536000,2796000,4796000}))*1.021,-2))</f>
        <v/>
      </c>
      <c r="U97" s="18">
        <f>IF(R97&lt;=0,0,ROUNDDOWN((R97*LOOKUP(R97,{0,1950001,3300001,6950001,9000001,18000001,40000001},{0.05,0.1,0.2,0.23,0.33,0.4,0.45})-LOOKUP(R97,{0,1950001,3300001,6950001,9000001,18000001,40000001},{0,97500,427500,636000,1536000,2796000,4796000}))*1.021,-2))</f>
        <v/>
      </c>
      <c r="V97" s="18">
        <f>MAX(0,ROUNDDOWN(K97-H97-430000-J97-0,-3))</f>
        <v/>
      </c>
      <c r="W97" s="18">
        <f>MAX(0,ROUNDDOWN(K97-H97-430000-J97-N97,-3))</f>
        <v/>
      </c>
      <c r="X97" s="18">
        <f>MAX(0,ROUNDDOWN(K97-H97-430000-J97-O97,-3))</f>
        <v/>
      </c>
      <c r="Y97" s="18">
        <f>IF(K97&lt;=450000,0,MAX(0,ROUNDDOWN(V97*0.06-MIN(50000,V97)*0.03,-2))+MAX(0,ROUNDDOWN(V97*0.04-MIN(50000,V97)*0.02,-2)))</f>
        <v/>
      </c>
      <c r="Z97" s="18">
        <f>IF(K97&lt;=450000,0,MAX(0,ROUNDDOWN(W97*0.06-MIN(50000,W97)*0.03,-2))+MAX(0,ROUNDDOWN(W97*0.04-MIN(50000,W97)*0.02,-2)))</f>
        <v/>
      </c>
      <c r="AA97" s="18">
        <f>IF(K97&lt;=450000,0,MAX(0,ROUNDDOWN(X97*0.06-MIN(50000,X97)*0.03,-2))+MAX(0,ROUNDDOWN(X97*0.04-MIN(50000,X97)*0.02,-2)))</f>
        <v/>
      </c>
      <c r="AB97" s="18">
        <f>AE97+Y97-Z97</f>
        <v/>
      </c>
      <c r="AC97" s="18">
        <f>AF97+Y97-AA97</f>
        <v/>
      </c>
      <c r="AD97" s="20">
        <f>AB97-AC97</f>
        <v/>
      </c>
      <c r="AE97" s="18">
        <f>S97-T97</f>
        <v/>
      </c>
      <c r="AF97" s="18">
        <f>S97-U97</f>
        <v/>
      </c>
      <c r="AG97" s="21">
        <f>IF(P97&lt;=0,0,LOOKUP(P97,{0,1950001,3300001,6950001,9000001,18000001,40000001},{0.05,0.1,0.2,0.23,0.33,0.4,0.45}))</f>
        <v/>
      </c>
    </row>
    <row r="98">
      <c r="A98" t="inlineStr">
        <is>
          <t>組み合わせ</t>
        </is>
      </c>
      <c r="B98" s="18">
        <f>'3_組み合わせ'!$B$3</f>
        <v/>
      </c>
      <c r="C98" s="19" t="n">
        <v>2026</v>
      </c>
      <c r="D98" s="18">
        <f>'3_組み合わせ'!$A9+'3_組み合わせ'!F$4</f>
        <v/>
      </c>
      <c r="E98" s="18" t="n">
        <v>0</v>
      </c>
      <c r="F98" s="18">
        <f>'3_組み合わせ'!$A9</f>
        <v/>
      </c>
      <c r="G98" t="inlineStr">
        <is>
          <t>はい</t>
        </is>
      </c>
      <c r="H98" s="18">
        <f>ROUND(MIN(B98/12,650000)*12*0.0915+MIN(B98/12,1390000)*12*(0.0504+0)+B98*0.005,0)</f>
        <v/>
      </c>
      <c r="I98" s="18" t="n">
        <v>0</v>
      </c>
      <c r="J98" s="18" t="n">
        <v>0</v>
      </c>
      <c r="K98" s="18">
        <f>ROUND(IF(C98&gt;=2026,IF(B98&lt;741000,0,IF(B98&lt;2191000,B98-740000,IF(B98&lt;2193000,1451000,IF(B98&lt;2196000,1453000,IF(B98&lt;2200000,1456000,IF(B98&lt;3600000,ROUNDDOWN(B98/4,-3)*2.8-80000,IF(B98&lt;6600000,ROUNDDOWN(B98/4,-3)*3.2-440000,IF(B98&lt;8500000,ROUNDDOWN(B98*0.9,0)-1100000,B98-1950000)))))))),IF(B98&lt;651000,0,IF(B98&lt;1900000,B98-650000,IF(B98&lt;3600000,ROUNDDOWN(B98/4,-3)*2.8-80000,IF(B98&lt;6600000,ROUNDDOWN(B98/4,-3)*3.2-440000,IF(B98&lt;8500000,ROUNDDOWN(B98*0.9,0)-1100000,B98-1950000)))))),0)</f>
        <v/>
      </c>
      <c r="L98" s="18">
        <f>IF(K98&gt;23500000,NA(),IF(C98&gt;=2026,IF(K98&lt;=4890000,1040000,IF(K98&lt;=6550000,670000,620000)),IF(K98&lt;=1320000,950000,IF(K98&lt;=3360000,880000,IF(K98&lt;=4890000,680000,IF(K98&lt;=6550000,630000,580000))))))</f>
        <v/>
      </c>
      <c r="M98" s="18">
        <f>MIN(100000,ROUNDDOWN(K98*0.05,0))</f>
        <v/>
      </c>
      <c r="N98" s="18">
        <f>MIN(2000000,MAX(0,D98-E98-M98))</f>
        <v/>
      </c>
      <c r="O98" s="18">
        <f>IF(G98="はい",MIN(88000,MAX(0,F98-12000)),0)</f>
        <v/>
      </c>
      <c r="P98" s="18">
        <f>MAX(0,ROUNDDOWN(K98-H98-L98-I98-0,-3))</f>
        <v/>
      </c>
      <c r="Q98" s="18">
        <f>MAX(0,ROUNDDOWN(K98-H98-L98-I98-N98,-3))</f>
        <v/>
      </c>
      <c r="R98" s="18">
        <f>MAX(0,ROUNDDOWN(K98-H98-L98-I98-O98,-3))</f>
        <v/>
      </c>
      <c r="S98" s="18">
        <f>IF(P98&lt;=0,0,ROUNDDOWN((P98*LOOKUP(P98,{0,1950001,3300001,6950001,9000001,18000001,40000001},{0.05,0.1,0.2,0.23,0.33,0.4,0.45})-LOOKUP(P98,{0,1950001,3300001,6950001,9000001,18000001,40000001},{0,97500,427500,636000,1536000,2796000,4796000}))*1.021,-2))</f>
        <v/>
      </c>
      <c r="T98" s="18">
        <f>IF(Q98&lt;=0,0,ROUNDDOWN((Q98*LOOKUP(Q98,{0,1950001,3300001,6950001,9000001,18000001,40000001},{0.05,0.1,0.2,0.23,0.33,0.4,0.45})-LOOKUP(Q98,{0,1950001,3300001,6950001,9000001,18000001,40000001},{0,97500,427500,636000,1536000,2796000,4796000}))*1.021,-2))</f>
        <v/>
      </c>
      <c r="U98" s="18">
        <f>IF(R98&lt;=0,0,ROUNDDOWN((R98*LOOKUP(R98,{0,1950001,3300001,6950001,9000001,18000001,40000001},{0.05,0.1,0.2,0.23,0.33,0.4,0.45})-LOOKUP(R98,{0,1950001,3300001,6950001,9000001,18000001,40000001},{0,97500,427500,636000,1536000,2796000,4796000}))*1.021,-2))</f>
        <v/>
      </c>
      <c r="V98" s="18">
        <f>MAX(0,ROUNDDOWN(K98-H98-430000-J98-0,-3))</f>
        <v/>
      </c>
      <c r="W98" s="18">
        <f>MAX(0,ROUNDDOWN(K98-H98-430000-J98-N98,-3))</f>
        <v/>
      </c>
      <c r="X98" s="18">
        <f>MAX(0,ROUNDDOWN(K98-H98-430000-J98-O98,-3))</f>
        <v/>
      </c>
      <c r="Y98" s="18">
        <f>IF(K98&lt;=450000,0,MAX(0,ROUNDDOWN(V98*0.06-MIN(50000,V98)*0.03,-2))+MAX(0,ROUNDDOWN(V98*0.04-MIN(50000,V98)*0.02,-2)))</f>
        <v/>
      </c>
      <c r="Z98" s="18">
        <f>IF(K98&lt;=450000,0,MAX(0,ROUNDDOWN(W98*0.06-MIN(50000,W98)*0.03,-2))+MAX(0,ROUNDDOWN(W98*0.04-MIN(50000,W98)*0.02,-2)))</f>
        <v/>
      </c>
      <c r="AA98" s="18">
        <f>IF(K98&lt;=450000,0,MAX(0,ROUNDDOWN(X98*0.06-MIN(50000,X98)*0.03,-2))+MAX(0,ROUNDDOWN(X98*0.04-MIN(50000,X98)*0.02,-2)))</f>
        <v/>
      </c>
      <c r="AB98" s="18">
        <f>AE98+Y98-Z98</f>
        <v/>
      </c>
      <c r="AC98" s="18">
        <f>AF98+Y98-AA98</f>
        <v/>
      </c>
      <c r="AD98" s="20">
        <f>AB98-AC98</f>
        <v/>
      </c>
      <c r="AE98" s="18">
        <f>S98-T98</f>
        <v/>
      </c>
      <c r="AF98" s="18">
        <f>S98-U98</f>
        <v/>
      </c>
      <c r="AG98" s="21">
        <f>IF(P98&lt;=0,0,LOOKUP(P98,{0,1950001,3300001,6950001,9000001,18000001,40000001},{0.05,0.1,0.2,0.23,0.33,0.4,0.45}))</f>
        <v/>
      </c>
    </row>
    <row r="99">
      <c r="A99" t="inlineStr">
        <is>
          <t>組み合わせ</t>
        </is>
      </c>
      <c r="B99" s="18">
        <f>'3_組み合わせ'!$B$3</f>
        <v/>
      </c>
      <c r="C99" s="19" t="n">
        <v>2026</v>
      </c>
      <c r="D99" s="18">
        <f>'3_組み合わせ'!$A9+'3_組み合わせ'!G$4</f>
        <v/>
      </c>
      <c r="E99" s="18" t="n">
        <v>0</v>
      </c>
      <c r="F99" s="18">
        <f>'3_組み合わせ'!$A9</f>
        <v/>
      </c>
      <c r="G99" t="inlineStr">
        <is>
          <t>はい</t>
        </is>
      </c>
      <c r="H99" s="18">
        <f>ROUND(MIN(B99/12,650000)*12*0.0915+MIN(B99/12,1390000)*12*(0.0504+0)+B99*0.005,0)</f>
        <v/>
      </c>
      <c r="I99" s="18" t="n">
        <v>0</v>
      </c>
      <c r="J99" s="18" t="n">
        <v>0</v>
      </c>
      <c r="K99" s="18">
        <f>ROUND(IF(C99&gt;=2026,IF(B99&lt;741000,0,IF(B99&lt;2191000,B99-740000,IF(B99&lt;2193000,1451000,IF(B99&lt;2196000,1453000,IF(B99&lt;2200000,1456000,IF(B99&lt;3600000,ROUNDDOWN(B99/4,-3)*2.8-80000,IF(B99&lt;6600000,ROUNDDOWN(B99/4,-3)*3.2-440000,IF(B99&lt;8500000,ROUNDDOWN(B99*0.9,0)-1100000,B99-1950000)))))))),IF(B99&lt;651000,0,IF(B99&lt;1900000,B99-650000,IF(B99&lt;3600000,ROUNDDOWN(B99/4,-3)*2.8-80000,IF(B99&lt;6600000,ROUNDDOWN(B99/4,-3)*3.2-440000,IF(B99&lt;8500000,ROUNDDOWN(B99*0.9,0)-1100000,B99-1950000)))))),0)</f>
        <v/>
      </c>
      <c r="L99" s="18">
        <f>IF(K99&gt;23500000,NA(),IF(C99&gt;=2026,IF(K99&lt;=4890000,1040000,IF(K99&lt;=6550000,670000,620000)),IF(K99&lt;=1320000,950000,IF(K99&lt;=3360000,880000,IF(K99&lt;=4890000,680000,IF(K99&lt;=6550000,630000,580000))))))</f>
        <v/>
      </c>
      <c r="M99" s="18">
        <f>MIN(100000,ROUNDDOWN(K99*0.05,0))</f>
        <v/>
      </c>
      <c r="N99" s="18">
        <f>MIN(2000000,MAX(0,D99-E99-M99))</f>
        <v/>
      </c>
      <c r="O99" s="18">
        <f>IF(G99="はい",MIN(88000,MAX(0,F99-12000)),0)</f>
        <v/>
      </c>
      <c r="P99" s="18">
        <f>MAX(0,ROUNDDOWN(K99-H99-L99-I99-0,-3))</f>
        <v/>
      </c>
      <c r="Q99" s="18">
        <f>MAX(0,ROUNDDOWN(K99-H99-L99-I99-N99,-3))</f>
        <v/>
      </c>
      <c r="R99" s="18">
        <f>MAX(0,ROUNDDOWN(K99-H99-L99-I99-O99,-3))</f>
        <v/>
      </c>
      <c r="S99" s="18">
        <f>IF(P99&lt;=0,0,ROUNDDOWN((P99*LOOKUP(P99,{0,1950001,3300001,6950001,9000001,18000001,40000001},{0.05,0.1,0.2,0.23,0.33,0.4,0.45})-LOOKUP(P99,{0,1950001,3300001,6950001,9000001,18000001,40000001},{0,97500,427500,636000,1536000,2796000,4796000}))*1.021,-2))</f>
        <v/>
      </c>
      <c r="T99" s="18">
        <f>IF(Q99&lt;=0,0,ROUNDDOWN((Q99*LOOKUP(Q99,{0,1950001,3300001,6950001,9000001,18000001,40000001},{0.05,0.1,0.2,0.23,0.33,0.4,0.45})-LOOKUP(Q99,{0,1950001,3300001,6950001,9000001,18000001,40000001},{0,97500,427500,636000,1536000,2796000,4796000}))*1.021,-2))</f>
        <v/>
      </c>
      <c r="U99" s="18">
        <f>IF(R99&lt;=0,0,ROUNDDOWN((R99*LOOKUP(R99,{0,1950001,3300001,6950001,9000001,18000001,40000001},{0.05,0.1,0.2,0.23,0.33,0.4,0.45})-LOOKUP(R99,{0,1950001,3300001,6950001,9000001,18000001,40000001},{0,97500,427500,636000,1536000,2796000,4796000}))*1.021,-2))</f>
        <v/>
      </c>
      <c r="V99" s="18">
        <f>MAX(0,ROUNDDOWN(K99-H99-430000-J99-0,-3))</f>
        <v/>
      </c>
      <c r="W99" s="18">
        <f>MAX(0,ROUNDDOWN(K99-H99-430000-J99-N99,-3))</f>
        <v/>
      </c>
      <c r="X99" s="18">
        <f>MAX(0,ROUNDDOWN(K99-H99-430000-J99-O99,-3))</f>
        <v/>
      </c>
      <c r="Y99" s="18">
        <f>IF(K99&lt;=450000,0,MAX(0,ROUNDDOWN(V99*0.06-MIN(50000,V99)*0.03,-2))+MAX(0,ROUNDDOWN(V99*0.04-MIN(50000,V99)*0.02,-2)))</f>
        <v/>
      </c>
      <c r="Z99" s="18">
        <f>IF(K99&lt;=450000,0,MAX(0,ROUNDDOWN(W99*0.06-MIN(50000,W99)*0.03,-2))+MAX(0,ROUNDDOWN(W99*0.04-MIN(50000,W99)*0.02,-2)))</f>
        <v/>
      </c>
      <c r="AA99" s="18">
        <f>IF(K99&lt;=450000,0,MAX(0,ROUNDDOWN(X99*0.06-MIN(50000,X99)*0.03,-2))+MAX(0,ROUNDDOWN(X99*0.04-MIN(50000,X99)*0.02,-2)))</f>
        <v/>
      </c>
      <c r="AB99" s="18">
        <f>AE99+Y99-Z99</f>
        <v/>
      </c>
      <c r="AC99" s="18">
        <f>AF99+Y99-AA99</f>
        <v/>
      </c>
      <c r="AD99" s="20">
        <f>AB99-AC99</f>
        <v/>
      </c>
      <c r="AE99" s="18">
        <f>S99-T99</f>
        <v/>
      </c>
      <c r="AF99" s="18">
        <f>S99-U99</f>
        <v/>
      </c>
      <c r="AG99" s="21">
        <f>IF(P99&lt;=0,0,LOOKUP(P99,{0,1950001,3300001,6950001,9000001,18000001,40000001},{0.05,0.1,0.2,0.23,0.33,0.4,0.45}))</f>
        <v/>
      </c>
    </row>
    <row r="100">
      <c r="A100" t="inlineStr">
        <is>
          <t>組み合わせ</t>
        </is>
      </c>
      <c r="B100" s="18">
        <f>'3_組み合わせ'!$B$3</f>
        <v/>
      </c>
      <c r="C100" s="19" t="n">
        <v>2026</v>
      </c>
      <c r="D100" s="18">
        <f>'3_組み合わせ'!$A9+'3_組み合わせ'!H$4</f>
        <v/>
      </c>
      <c r="E100" s="18" t="n">
        <v>0</v>
      </c>
      <c r="F100" s="18">
        <f>'3_組み合わせ'!$A9</f>
        <v/>
      </c>
      <c r="G100" t="inlineStr">
        <is>
          <t>はい</t>
        </is>
      </c>
      <c r="H100" s="18">
        <f>ROUND(MIN(B100/12,650000)*12*0.0915+MIN(B100/12,1390000)*12*(0.0504+0)+B100*0.005,0)</f>
        <v/>
      </c>
      <c r="I100" s="18" t="n">
        <v>0</v>
      </c>
      <c r="J100" s="18" t="n">
        <v>0</v>
      </c>
      <c r="K100" s="18">
        <f>ROUND(IF(C100&gt;=2026,IF(B100&lt;741000,0,IF(B100&lt;2191000,B100-740000,IF(B100&lt;2193000,1451000,IF(B100&lt;2196000,1453000,IF(B100&lt;2200000,1456000,IF(B100&lt;3600000,ROUNDDOWN(B100/4,-3)*2.8-80000,IF(B100&lt;6600000,ROUNDDOWN(B100/4,-3)*3.2-440000,IF(B100&lt;8500000,ROUNDDOWN(B100*0.9,0)-1100000,B100-1950000)))))))),IF(B100&lt;651000,0,IF(B100&lt;1900000,B100-650000,IF(B100&lt;3600000,ROUNDDOWN(B100/4,-3)*2.8-80000,IF(B100&lt;6600000,ROUNDDOWN(B100/4,-3)*3.2-440000,IF(B100&lt;8500000,ROUNDDOWN(B100*0.9,0)-1100000,B100-1950000)))))),0)</f>
        <v/>
      </c>
      <c r="L100" s="18">
        <f>IF(K100&gt;23500000,NA(),IF(C100&gt;=2026,IF(K100&lt;=4890000,1040000,IF(K100&lt;=6550000,670000,620000)),IF(K100&lt;=1320000,950000,IF(K100&lt;=3360000,880000,IF(K100&lt;=4890000,680000,IF(K100&lt;=6550000,630000,580000))))))</f>
        <v/>
      </c>
      <c r="M100" s="18">
        <f>MIN(100000,ROUNDDOWN(K100*0.05,0))</f>
        <v/>
      </c>
      <c r="N100" s="18">
        <f>MIN(2000000,MAX(0,D100-E100-M100))</f>
        <v/>
      </c>
      <c r="O100" s="18">
        <f>IF(G100="はい",MIN(88000,MAX(0,F100-12000)),0)</f>
        <v/>
      </c>
      <c r="P100" s="18">
        <f>MAX(0,ROUNDDOWN(K100-H100-L100-I100-0,-3))</f>
        <v/>
      </c>
      <c r="Q100" s="18">
        <f>MAX(0,ROUNDDOWN(K100-H100-L100-I100-N100,-3))</f>
        <v/>
      </c>
      <c r="R100" s="18">
        <f>MAX(0,ROUNDDOWN(K100-H100-L100-I100-O100,-3))</f>
        <v/>
      </c>
      <c r="S100" s="18">
        <f>IF(P100&lt;=0,0,ROUNDDOWN((P100*LOOKUP(P100,{0,1950001,3300001,6950001,9000001,18000001,40000001},{0.05,0.1,0.2,0.23,0.33,0.4,0.45})-LOOKUP(P100,{0,1950001,3300001,6950001,9000001,18000001,40000001},{0,97500,427500,636000,1536000,2796000,4796000}))*1.021,-2))</f>
        <v/>
      </c>
      <c r="T100" s="18">
        <f>IF(Q100&lt;=0,0,ROUNDDOWN((Q100*LOOKUP(Q100,{0,1950001,3300001,6950001,9000001,18000001,40000001},{0.05,0.1,0.2,0.23,0.33,0.4,0.45})-LOOKUP(Q100,{0,1950001,3300001,6950001,9000001,18000001,40000001},{0,97500,427500,636000,1536000,2796000,4796000}))*1.021,-2))</f>
        <v/>
      </c>
      <c r="U100" s="18">
        <f>IF(R100&lt;=0,0,ROUNDDOWN((R100*LOOKUP(R100,{0,1950001,3300001,6950001,9000001,18000001,40000001},{0.05,0.1,0.2,0.23,0.33,0.4,0.45})-LOOKUP(R100,{0,1950001,3300001,6950001,9000001,18000001,40000001},{0,97500,427500,636000,1536000,2796000,4796000}))*1.021,-2))</f>
        <v/>
      </c>
      <c r="V100" s="18">
        <f>MAX(0,ROUNDDOWN(K100-H100-430000-J100-0,-3))</f>
        <v/>
      </c>
      <c r="W100" s="18">
        <f>MAX(0,ROUNDDOWN(K100-H100-430000-J100-N100,-3))</f>
        <v/>
      </c>
      <c r="X100" s="18">
        <f>MAX(0,ROUNDDOWN(K100-H100-430000-J100-O100,-3))</f>
        <v/>
      </c>
      <c r="Y100" s="18">
        <f>IF(K100&lt;=450000,0,MAX(0,ROUNDDOWN(V100*0.06-MIN(50000,V100)*0.03,-2))+MAX(0,ROUNDDOWN(V100*0.04-MIN(50000,V100)*0.02,-2)))</f>
        <v/>
      </c>
      <c r="Z100" s="18">
        <f>IF(K100&lt;=450000,0,MAX(0,ROUNDDOWN(W100*0.06-MIN(50000,W100)*0.03,-2))+MAX(0,ROUNDDOWN(W100*0.04-MIN(50000,W100)*0.02,-2)))</f>
        <v/>
      </c>
      <c r="AA100" s="18">
        <f>IF(K100&lt;=450000,0,MAX(0,ROUNDDOWN(X100*0.06-MIN(50000,X100)*0.03,-2))+MAX(0,ROUNDDOWN(X100*0.04-MIN(50000,X100)*0.02,-2)))</f>
        <v/>
      </c>
      <c r="AB100" s="18">
        <f>AE100+Y100-Z100</f>
        <v/>
      </c>
      <c r="AC100" s="18">
        <f>AF100+Y100-AA100</f>
        <v/>
      </c>
      <c r="AD100" s="20">
        <f>AB100-AC100</f>
        <v/>
      </c>
      <c r="AE100" s="18">
        <f>S100-T100</f>
        <v/>
      </c>
      <c r="AF100" s="18">
        <f>S100-U100</f>
        <v/>
      </c>
      <c r="AG100" s="21">
        <f>IF(P100&lt;=0,0,LOOKUP(P100,{0,1950001,3300001,6950001,9000001,18000001,40000001},{0.05,0.1,0.2,0.23,0.33,0.4,0.45}))</f>
        <v/>
      </c>
    </row>
    <row r="101">
      <c r="A101" t="inlineStr">
        <is>
          <t>組み合わせ</t>
        </is>
      </c>
      <c r="B101" s="18">
        <f>'3_組み合わせ'!$B$3</f>
        <v/>
      </c>
      <c r="C101" s="19" t="n">
        <v>2026</v>
      </c>
      <c r="D101" s="18">
        <f>'3_組み合わせ'!$A9+'3_組み合わせ'!I$4</f>
        <v/>
      </c>
      <c r="E101" s="18" t="n">
        <v>0</v>
      </c>
      <c r="F101" s="18">
        <f>'3_組み合わせ'!$A9</f>
        <v/>
      </c>
      <c r="G101" t="inlineStr">
        <is>
          <t>はい</t>
        </is>
      </c>
      <c r="H101" s="18">
        <f>ROUND(MIN(B101/12,650000)*12*0.0915+MIN(B101/12,1390000)*12*(0.0504+0)+B101*0.005,0)</f>
        <v/>
      </c>
      <c r="I101" s="18" t="n">
        <v>0</v>
      </c>
      <c r="J101" s="18" t="n">
        <v>0</v>
      </c>
      <c r="K101" s="18">
        <f>ROUND(IF(C101&gt;=2026,IF(B101&lt;741000,0,IF(B101&lt;2191000,B101-740000,IF(B101&lt;2193000,1451000,IF(B101&lt;2196000,1453000,IF(B101&lt;2200000,1456000,IF(B101&lt;3600000,ROUNDDOWN(B101/4,-3)*2.8-80000,IF(B101&lt;6600000,ROUNDDOWN(B101/4,-3)*3.2-440000,IF(B101&lt;8500000,ROUNDDOWN(B101*0.9,0)-1100000,B101-1950000)))))))),IF(B101&lt;651000,0,IF(B101&lt;1900000,B101-650000,IF(B101&lt;3600000,ROUNDDOWN(B101/4,-3)*2.8-80000,IF(B101&lt;6600000,ROUNDDOWN(B101/4,-3)*3.2-440000,IF(B101&lt;8500000,ROUNDDOWN(B101*0.9,0)-1100000,B101-1950000)))))),0)</f>
        <v/>
      </c>
      <c r="L101" s="18">
        <f>IF(K101&gt;23500000,NA(),IF(C101&gt;=2026,IF(K101&lt;=4890000,1040000,IF(K101&lt;=6550000,670000,620000)),IF(K101&lt;=1320000,950000,IF(K101&lt;=3360000,880000,IF(K101&lt;=4890000,680000,IF(K101&lt;=6550000,630000,580000))))))</f>
        <v/>
      </c>
      <c r="M101" s="18">
        <f>MIN(100000,ROUNDDOWN(K101*0.05,0))</f>
        <v/>
      </c>
      <c r="N101" s="18">
        <f>MIN(2000000,MAX(0,D101-E101-M101))</f>
        <v/>
      </c>
      <c r="O101" s="18">
        <f>IF(G101="はい",MIN(88000,MAX(0,F101-12000)),0)</f>
        <v/>
      </c>
      <c r="P101" s="18">
        <f>MAX(0,ROUNDDOWN(K101-H101-L101-I101-0,-3))</f>
        <v/>
      </c>
      <c r="Q101" s="18">
        <f>MAX(0,ROUNDDOWN(K101-H101-L101-I101-N101,-3))</f>
        <v/>
      </c>
      <c r="R101" s="18">
        <f>MAX(0,ROUNDDOWN(K101-H101-L101-I101-O101,-3))</f>
        <v/>
      </c>
      <c r="S101" s="18">
        <f>IF(P101&lt;=0,0,ROUNDDOWN((P101*LOOKUP(P101,{0,1950001,3300001,6950001,9000001,18000001,40000001},{0.05,0.1,0.2,0.23,0.33,0.4,0.45})-LOOKUP(P101,{0,1950001,3300001,6950001,9000001,18000001,40000001},{0,97500,427500,636000,1536000,2796000,4796000}))*1.021,-2))</f>
        <v/>
      </c>
      <c r="T101" s="18">
        <f>IF(Q101&lt;=0,0,ROUNDDOWN((Q101*LOOKUP(Q101,{0,1950001,3300001,6950001,9000001,18000001,40000001},{0.05,0.1,0.2,0.23,0.33,0.4,0.45})-LOOKUP(Q101,{0,1950001,3300001,6950001,9000001,18000001,40000001},{0,97500,427500,636000,1536000,2796000,4796000}))*1.021,-2))</f>
        <v/>
      </c>
      <c r="U101" s="18">
        <f>IF(R101&lt;=0,0,ROUNDDOWN((R101*LOOKUP(R101,{0,1950001,3300001,6950001,9000001,18000001,40000001},{0.05,0.1,0.2,0.23,0.33,0.4,0.45})-LOOKUP(R101,{0,1950001,3300001,6950001,9000001,18000001,40000001},{0,97500,427500,636000,1536000,2796000,4796000}))*1.021,-2))</f>
        <v/>
      </c>
      <c r="V101" s="18">
        <f>MAX(0,ROUNDDOWN(K101-H101-430000-J101-0,-3))</f>
        <v/>
      </c>
      <c r="W101" s="18">
        <f>MAX(0,ROUNDDOWN(K101-H101-430000-J101-N101,-3))</f>
        <v/>
      </c>
      <c r="X101" s="18">
        <f>MAX(0,ROUNDDOWN(K101-H101-430000-J101-O101,-3))</f>
        <v/>
      </c>
      <c r="Y101" s="18">
        <f>IF(K101&lt;=450000,0,MAX(0,ROUNDDOWN(V101*0.06-MIN(50000,V101)*0.03,-2))+MAX(0,ROUNDDOWN(V101*0.04-MIN(50000,V101)*0.02,-2)))</f>
        <v/>
      </c>
      <c r="Z101" s="18">
        <f>IF(K101&lt;=450000,0,MAX(0,ROUNDDOWN(W101*0.06-MIN(50000,W101)*0.03,-2))+MAX(0,ROUNDDOWN(W101*0.04-MIN(50000,W101)*0.02,-2)))</f>
        <v/>
      </c>
      <c r="AA101" s="18">
        <f>IF(K101&lt;=450000,0,MAX(0,ROUNDDOWN(X101*0.06-MIN(50000,X101)*0.03,-2))+MAX(0,ROUNDDOWN(X101*0.04-MIN(50000,X101)*0.02,-2)))</f>
        <v/>
      </c>
      <c r="AB101" s="18">
        <f>AE101+Y101-Z101</f>
        <v/>
      </c>
      <c r="AC101" s="18">
        <f>AF101+Y101-AA101</f>
        <v/>
      </c>
      <c r="AD101" s="20">
        <f>AB101-AC101</f>
        <v/>
      </c>
      <c r="AE101" s="18">
        <f>S101-T101</f>
        <v/>
      </c>
      <c r="AF101" s="18">
        <f>S101-U101</f>
        <v/>
      </c>
      <c r="AG101" s="21">
        <f>IF(P101&lt;=0,0,LOOKUP(P101,{0,1950001,3300001,6950001,9000001,18000001,40000001},{0.05,0.1,0.2,0.23,0.33,0.4,0.45}))</f>
        <v/>
      </c>
    </row>
    <row r="102">
      <c r="A102" t="inlineStr">
        <is>
          <t>組み合わせ</t>
        </is>
      </c>
      <c r="B102" s="18">
        <f>'3_組み合わせ'!$B$3</f>
        <v/>
      </c>
      <c r="C102" s="19" t="n">
        <v>2026</v>
      </c>
      <c r="D102" s="18">
        <f>'3_組み合わせ'!$A9+'3_組み合わせ'!J$4</f>
        <v/>
      </c>
      <c r="E102" s="18" t="n">
        <v>0</v>
      </c>
      <c r="F102" s="18">
        <f>'3_組み合わせ'!$A9</f>
        <v/>
      </c>
      <c r="G102" t="inlineStr">
        <is>
          <t>はい</t>
        </is>
      </c>
      <c r="H102" s="18">
        <f>ROUND(MIN(B102/12,650000)*12*0.0915+MIN(B102/12,1390000)*12*(0.0504+0)+B102*0.005,0)</f>
        <v/>
      </c>
      <c r="I102" s="18" t="n">
        <v>0</v>
      </c>
      <c r="J102" s="18" t="n">
        <v>0</v>
      </c>
      <c r="K102" s="18">
        <f>ROUND(IF(C102&gt;=2026,IF(B102&lt;741000,0,IF(B102&lt;2191000,B102-740000,IF(B102&lt;2193000,1451000,IF(B102&lt;2196000,1453000,IF(B102&lt;2200000,1456000,IF(B102&lt;3600000,ROUNDDOWN(B102/4,-3)*2.8-80000,IF(B102&lt;6600000,ROUNDDOWN(B102/4,-3)*3.2-440000,IF(B102&lt;8500000,ROUNDDOWN(B102*0.9,0)-1100000,B102-1950000)))))))),IF(B102&lt;651000,0,IF(B102&lt;1900000,B102-650000,IF(B102&lt;3600000,ROUNDDOWN(B102/4,-3)*2.8-80000,IF(B102&lt;6600000,ROUNDDOWN(B102/4,-3)*3.2-440000,IF(B102&lt;8500000,ROUNDDOWN(B102*0.9,0)-1100000,B102-1950000)))))),0)</f>
        <v/>
      </c>
      <c r="L102" s="18">
        <f>IF(K102&gt;23500000,NA(),IF(C102&gt;=2026,IF(K102&lt;=4890000,1040000,IF(K102&lt;=6550000,670000,620000)),IF(K102&lt;=1320000,950000,IF(K102&lt;=3360000,880000,IF(K102&lt;=4890000,680000,IF(K102&lt;=6550000,630000,580000))))))</f>
        <v/>
      </c>
      <c r="M102" s="18">
        <f>MIN(100000,ROUNDDOWN(K102*0.05,0))</f>
        <v/>
      </c>
      <c r="N102" s="18">
        <f>MIN(2000000,MAX(0,D102-E102-M102))</f>
        <v/>
      </c>
      <c r="O102" s="18">
        <f>IF(G102="はい",MIN(88000,MAX(0,F102-12000)),0)</f>
        <v/>
      </c>
      <c r="P102" s="18">
        <f>MAX(0,ROUNDDOWN(K102-H102-L102-I102-0,-3))</f>
        <v/>
      </c>
      <c r="Q102" s="18">
        <f>MAX(0,ROUNDDOWN(K102-H102-L102-I102-N102,-3))</f>
        <v/>
      </c>
      <c r="R102" s="18">
        <f>MAX(0,ROUNDDOWN(K102-H102-L102-I102-O102,-3))</f>
        <v/>
      </c>
      <c r="S102" s="18">
        <f>IF(P102&lt;=0,0,ROUNDDOWN((P102*LOOKUP(P102,{0,1950001,3300001,6950001,9000001,18000001,40000001},{0.05,0.1,0.2,0.23,0.33,0.4,0.45})-LOOKUP(P102,{0,1950001,3300001,6950001,9000001,18000001,40000001},{0,97500,427500,636000,1536000,2796000,4796000}))*1.021,-2))</f>
        <v/>
      </c>
      <c r="T102" s="18">
        <f>IF(Q102&lt;=0,0,ROUNDDOWN((Q102*LOOKUP(Q102,{0,1950001,3300001,6950001,9000001,18000001,40000001},{0.05,0.1,0.2,0.23,0.33,0.4,0.45})-LOOKUP(Q102,{0,1950001,3300001,6950001,9000001,18000001,40000001},{0,97500,427500,636000,1536000,2796000,4796000}))*1.021,-2))</f>
        <v/>
      </c>
      <c r="U102" s="18">
        <f>IF(R102&lt;=0,0,ROUNDDOWN((R102*LOOKUP(R102,{0,1950001,3300001,6950001,9000001,18000001,40000001},{0.05,0.1,0.2,0.23,0.33,0.4,0.45})-LOOKUP(R102,{0,1950001,3300001,6950001,9000001,18000001,40000001},{0,97500,427500,636000,1536000,2796000,4796000}))*1.021,-2))</f>
        <v/>
      </c>
      <c r="V102" s="18">
        <f>MAX(0,ROUNDDOWN(K102-H102-430000-J102-0,-3))</f>
        <v/>
      </c>
      <c r="W102" s="18">
        <f>MAX(0,ROUNDDOWN(K102-H102-430000-J102-N102,-3))</f>
        <v/>
      </c>
      <c r="X102" s="18">
        <f>MAX(0,ROUNDDOWN(K102-H102-430000-J102-O102,-3))</f>
        <v/>
      </c>
      <c r="Y102" s="18">
        <f>IF(K102&lt;=450000,0,MAX(0,ROUNDDOWN(V102*0.06-MIN(50000,V102)*0.03,-2))+MAX(0,ROUNDDOWN(V102*0.04-MIN(50000,V102)*0.02,-2)))</f>
        <v/>
      </c>
      <c r="Z102" s="18">
        <f>IF(K102&lt;=450000,0,MAX(0,ROUNDDOWN(W102*0.06-MIN(50000,W102)*0.03,-2))+MAX(0,ROUNDDOWN(W102*0.04-MIN(50000,W102)*0.02,-2)))</f>
        <v/>
      </c>
      <c r="AA102" s="18">
        <f>IF(K102&lt;=450000,0,MAX(0,ROUNDDOWN(X102*0.06-MIN(50000,X102)*0.03,-2))+MAX(0,ROUNDDOWN(X102*0.04-MIN(50000,X102)*0.02,-2)))</f>
        <v/>
      </c>
      <c r="AB102" s="18">
        <f>AE102+Y102-Z102</f>
        <v/>
      </c>
      <c r="AC102" s="18">
        <f>AF102+Y102-AA102</f>
        <v/>
      </c>
      <c r="AD102" s="20">
        <f>AB102-AC102</f>
        <v/>
      </c>
      <c r="AE102" s="18">
        <f>S102-T102</f>
        <v/>
      </c>
      <c r="AF102" s="18">
        <f>S102-U102</f>
        <v/>
      </c>
      <c r="AG102" s="21">
        <f>IF(P102&lt;=0,0,LOOKUP(P102,{0,1950001,3300001,6950001,9000001,18000001,40000001},{0.05,0.1,0.2,0.23,0.33,0.4,0.45}))</f>
        <v/>
      </c>
    </row>
    <row r="103">
      <c r="A103" t="inlineStr">
        <is>
          <t>組み合わせ</t>
        </is>
      </c>
      <c r="B103" s="18">
        <f>'3_組み合わせ'!$B$3</f>
        <v/>
      </c>
      <c r="C103" s="19" t="n">
        <v>2026</v>
      </c>
      <c r="D103" s="18">
        <f>'3_組み合わせ'!$A9+'3_組み合わせ'!K$4</f>
        <v/>
      </c>
      <c r="E103" s="18" t="n">
        <v>0</v>
      </c>
      <c r="F103" s="18">
        <f>'3_組み合わせ'!$A9</f>
        <v/>
      </c>
      <c r="G103" t="inlineStr">
        <is>
          <t>はい</t>
        </is>
      </c>
      <c r="H103" s="18">
        <f>ROUND(MIN(B103/12,650000)*12*0.0915+MIN(B103/12,1390000)*12*(0.0504+0)+B103*0.005,0)</f>
        <v/>
      </c>
      <c r="I103" s="18" t="n">
        <v>0</v>
      </c>
      <c r="J103" s="18" t="n">
        <v>0</v>
      </c>
      <c r="K103" s="18">
        <f>ROUND(IF(C103&gt;=2026,IF(B103&lt;741000,0,IF(B103&lt;2191000,B103-740000,IF(B103&lt;2193000,1451000,IF(B103&lt;2196000,1453000,IF(B103&lt;2200000,1456000,IF(B103&lt;3600000,ROUNDDOWN(B103/4,-3)*2.8-80000,IF(B103&lt;6600000,ROUNDDOWN(B103/4,-3)*3.2-440000,IF(B103&lt;8500000,ROUNDDOWN(B103*0.9,0)-1100000,B103-1950000)))))))),IF(B103&lt;651000,0,IF(B103&lt;1900000,B103-650000,IF(B103&lt;3600000,ROUNDDOWN(B103/4,-3)*2.8-80000,IF(B103&lt;6600000,ROUNDDOWN(B103/4,-3)*3.2-440000,IF(B103&lt;8500000,ROUNDDOWN(B103*0.9,0)-1100000,B103-1950000)))))),0)</f>
        <v/>
      </c>
      <c r="L103" s="18">
        <f>IF(K103&gt;23500000,NA(),IF(C103&gt;=2026,IF(K103&lt;=4890000,1040000,IF(K103&lt;=6550000,670000,620000)),IF(K103&lt;=1320000,950000,IF(K103&lt;=3360000,880000,IF(K103&lt;=4890000,680000,IF(K103&lt;=6550000,630000,580000))))))</f>
        <v/>
      </c>
      <c r="M103" s="18">
        <f>MIN(100000,ROUNDDOWN(K103*0.05,0))</f>
        <v/>
      </c>
      <c r="N103" s="18">
        <f>MIN(2000000,MAX(0,D103-E103-M103))</f>
        <v/>
      </c>
      <c r="O103" s="18">
        <f>IF(G103="はい",MIN(88000,MAX(0,F103-12000)),0)</f>
        <v/>
      </c>
      <c r="P103" s="18">
        <f>MAX(0,ROUNDDOWN(K103-H103-L103-I103-0,-3))</f>
        <v/>
      </c>
      <c r="Q103" s="18">
        <f>MAX(0,ROUNDDOWN(K103-H103-L103-I103-N103,-3))</f>
        <v/>
      </c>
      <c r="R103" s="18">
        <f>MAX(0,ROUNDDOWN(K103-H103-L103-I103-O103,-3))</f>
        <v/>
      </c>
      <c r="S103" s="18">
        <f>IF(P103&lt;=0,0,ROUNDDOWN((P103*LOOKUP(P103,{0,1950001,3300001,6950001,9000001,18000001,40000001},{0.05,0.1,0.2,0.23,0.33,0.4,0.45})-LOOKUP(P103,{0,1950001,3300001,6950001,9000001,18000001,40000001},{0,97500,427500,636000,1536000,2796000,4796000}))*1.021,-2))</f>
        <v/>
      </c>
      <c r="T103" s="18">
        <f>IF(Q103&lt;=0,0,ROUNDDOWN((Q103*LOOKUP(Q103,{0,1950001,3300001,6950001,9000001,18000001,40000001},{0.05,0.1,0.2,0.23,0.33,0.4,0.45})-LOOKUP(Q103,{0,1950001,3300001,6950001,9000001,18000001,40000001},{0,97500,427500,636000,1536000,2796000,4796000}))*1.021,-2))</f>
        <v/>
      </c>
      <c r="U103" s="18">
        <f>IF(R103&lt;=0,0,ROUNDDOWN((R103*LOOKUP(R103,{0,1950001,3300001,6950001,9000001,18000001,40000001},{0.05,0.1,0.2,0.23,0.33,0.4,0.45})-LOOKUP(R103,{0,1950001,3300001,6950001,9000001,18000001,40000001},{0,97500,427500,636000,1536000,2796000,4796000}))*1.021,-2))</f>
        <v/>
      </c>
      <c r="V103" s="18">
        <f>MAX(0,ROUNDDOWN(K103-H103-430000-J103-0,-3))</f>
        <v/>
      </c>
      <c r="W103" s="18">
        <f>MAX(0,ROUNDDOWN(K103-H103-430000-J103-N103,-3))</f>
        <v/>
      </c>
      <c r="X103" s="18">
        <f>MAX(0,ROUNDDOWN(K103-H103-430000-J103-O103,-3))</f>
        <v/>
      </c>
      <c r="Y103" s="18">
        <f>IF(K103&lt;=450000,0,MAX(0,ROUNDDOWN(V103*0.06-MIN(50000,V103)*0.03,-2))+MAX(0,ROUNDDOWN(V103*0.04-MIN(50000,V103)*0.02,-2)))</f>
        <v/>
      </c>
      <c r="Z103" s="18">
        <f>IF(K103&lt;=450000,0,MAX(0,ROUNDDOWN(W103*0.06-MIN(50000,W103)*0.03,-2))+MAX(0,ROUNDDOWN(W103*0.04-MIN(50000,W103)*0.02,-2)))</f>
        <v/>
      </c>
      <c r="AA103" s="18">
        <f>IF(K103&lt;=450000,0,MAX(0,ROUNDDOWN(X103*0.06-MIN(50000,X103)*0.03,-2))+MAX(0,ROUNDDOWN(X103*0.04-MIN(50000,X103)*0.02,-2)))</f>
        <v/>
      </c>
      <c r="AB103" s="18">
        <f>AE103+Y103-Z103</f>
        <v/>
      </c>
      <c r="AC103" s="18">
        <f>AF103+Y103-AA103</f>
        <v/>
      </c>
      <c r="AD103" s="20">
        <f>AB103-AC103</f>
        <v/>
      </c>
      <c r="AE103" s="18">
        <f>S103-T103</f>
        <v/>
      </c>
      <c r="AF103" s="18">
        <f>S103-U103</f>
        <v/>
      </c>
      <c r="AG103" s="21">
        <f>IF(P103&lt;=0,0,LOOKUP(P103,{0,1950001,3300001,6950001,9000001,18000001,40000001},{0.05,0.1,0.2,0.23,0.33,0.4,0.45}))</f>
        <v/>
      </c>
    </row>
    <row r="104">
      <c r="A104" t="inlineStr">
        <is>
          <t>組み合わせ</t>
        </is>
      </c>
      <c r="B104" s="18">
        <f>'3_組み合わせ'!$B$3</f>
        <v/>
      </c>
      <c r="C104" s="19" t="n">
        <v>2026</v>
      </c>
      <c r="D104" s="18">
        <f>'3_組み合わせ'!$A10+'3_組み合わせ'!B$4</f>
        <v/>
      </c>
      <c r="E104" s="18" t="n">
        <v>0</v>
      </c>
      <c r="F104" s="18">
        <f>'3_組み合わせ'!$A10</f>
        <v/>
      </c>
      <c r="G104" t="inlineStr">
        <is>
          <t>はい</t>
        </is>
      </c>
      <c r="H104" s="18">
        <f>ROUND(MIN(B104/12,650000)*12*0.0915+MIN(B104/12,1390000)*12*(0.0504+0)+B104*0.005,0)</f>
        <v/>
      </c>
      <c r="I104" s="18" t="n">
        <v>0</v>
      </c>
      <c r="J104" s="18" t="n">
        <v>0</v>
      </c>
      <c r="K104" s="18">
        <f>ROUND(IF(C104&gt;=2026,IF(B104&lt;741000,0,IF(B104&lt;2191000,B104-740000,IF(B104&lt;2193000,1451000,IF(B104&lt;2196000,1453000,IF(B104&lt;2200000,1456000,IF(B104&lt;3600000,ROUNDDOWN(B104/4,-3)*2.8-80000,IF(B104&lt;6600000,ROUNDDOWN(B104/4,-3)*3.2-440000,IF(B104&lt;8500000,ROUNDDOWN(B104*0.9,0)-1100000,B104-1950000)))))))),IF(B104&lt;651000,0,IF(B104&lt;1900000,B104-650000,IF(B104&lt;3600000,ROUNDDOWN(B104/4,-3)*2.8-80000,IF(B104&lt;6600000,ROUNDDOWN(B104/4,-3)*3.2-440000,IF(B104&lt;8500000,ROUNDDOWN(B104*0.9,0)-1100000,B104-1950000)))))),0)</f>
        <v/>
      </c>
      <c r="L104" s="18">
        <f>IF(K104&gt;23500000,NA(),IF(C104&gt;=2026,IF(K104&lt;=4890000,1040000,IF(K104&lt;=6550000,670000,620000)),IF(K104&lt;=1320000,950000,IF(K104&lt;=3360000,880000,IF(K104&lt;=4890000,680000,IF(K104&lt;=6550000,630000,580000))))))</f>
        <v/>
      </c>
      <c r="M104" s="18">
        <f>MIN(100000,ROUNDDOWN(K104*0.05,0))</f>
        <v/>
      </c>
      <c r="N104" s="18">
        <f>MIN(2000000,MAX(0,D104-E104-M104))</f>
        <v/>
      </c>
      <c r="O104" s="18">
        <f>IF(G104="はい",MIN(88000,MAX(0,F104-12000)),0)</f>
        <v/>
      </c>
      <c r="P104" s="18">
        <f>MAX(0,ROUNDDOWN(K104-H104-L104-I104-0,-3))</f>
        <v/>
      </c>
      <c r="Q104" s="18">
        <f>MAX(0,ROUNDDOWN(K104-H104-L104-I104-N104,-3))</f>
        <v/>
      </c>
      <c r="R104" s="18">
        <f>MAX(0,ROUNDDOWN(K104-H104-L104-I104-O104,-3))</f>
        <v/>
      </c>
      <c r="S104" s="18">
        <f>IF(P104&lt;=0,0,ROUNDDOWN((P104*LOOKUP(P104,{0,1950001,3300001,6950001,9000001,18000001,40000001},{0.05,0.1,0.2,0.23,0.33,0.4,0.45})-LOOKUP(P104,{0,1950001,3300001,6950001,9000001,18000001,40000001},{0,97500,427500,636000,1536000,2796000,4796000}))*1.021,-2))</f>
        <v/>
      </c>
      <c r="T104" s="18">
        <f>IF(Q104&lt;=0,0,ROUNDDOWN((Q104*LOOKUP(Q104,{0,1950001,3300001,6950001,9000001,18000001,40000001},{0.05,0.1,0.2,0.23,0.33,0.4,0.45})-LOOKUP(Q104,{0,1950001,3300001,6950001,9000001,18000001,40000001},{0,97500,427500,636000,1536000,2796000,4796000}))*1.021,-2))</f>
        <v/>
      </c>
      <c r="U104" s="18">
        <f>IF(R104&lt;=0,0,ROUNDDOWN((R104*LOOKUP(R104,{0,1950001,3300001,6950001,9000001,18000001,40000001},{0.05,0.1,0.2,0.23,0.33,0.4,0.45})-LOOKUP(R104,{0,1950001,3300001,6950001,9000001,18000001,40000001},{0,97500,427500,636000,1536000,2796000,4796000}))*1.021,-2))</f>
        <v/>
      </c>
      <c r="V104" s="18">
        <f>MAX(0,ROUNDDOWN(K104-H104-430000-J104-0,-3))</f>
        <v/>
      </c>
      <c r="W104" s="18">
        <f>MAX(0,ROUNDDOWN(K104-H104-430000-J104-N104,-3))</f>
        <v/>
      </c>
      <c r="X104" s="18">
        <f>MAX(0,ROUNDDOWN(K104-H104-430000-J104-O104,-3))</f>
        <v/>
      </c>
      <c r="Y104" s="18">
        <f>IF(K104&lt;=450000,0,MAX(0,ROUNDDOWN(V104*0.06-MIN(50000,V104)*0.03,-2))+MAX(0,ROUNDDOWN(V104*0.04-MIN(50000,V104)*0.02,-2)))</f>
        <v/>
      </c>
      <c r="Z104" s="18">
        <f>IF(K104&lt;=450000,0,MAX(0,ROUNDDOWN(W104*0.06-MIN(50000,W104)*0.03,-2))+MAX(0,ROUNDDOWN(W104*0.04-MIN(50000,W104)*0.02,-2)))</f>
        <v/>
      </c>
      <c r="AA104" s="18">
        <f>IF(K104&lt;=450000,0,MAX(0,ROUNDDOWN(X104*0.06-MIN(50000,X104)*0.03,-2))+MAX(0,ROUNDDOWN(X104*0.04-MIN(50000,X104)*0.02,-2)))</f>
        <v/>
      </c>
      <c r="AB104" s="18">
        <f>AE104+Y104-Z104</f>
        <v/>
      </c>
      <c r="AC104" s="18">
        <f>AF104+Y104-AA104</f>
        <v/>
      </c>
      <c r="AD104" s="20">
        <f>AB104-AC104</f>
        <v/>
      </c>
      <c r="AE104" s="18">
        <f>S104-T104</f>
        <v/>
      </c>
      <c r="AF104" s="18">
        <f>S104-U104</f>
        <v/>
      </c>
      <c r="AG104" s="21">
        <f>IF(P104&lt;=0,0,LOOKUP(P104,{0,1950001,3300001,6950001,9000001,18000001,40000001},{0.05,0.1,0.2,0.23,0.33,0.4,0.45}))</f>
        <v/>
      </c>
    </row>
    <row r="105">
      <c r="A105" t="inlineStr">
        <is>
          <t>組み合わせ</t>
        </is>
      </c>
      <c r="B105" s="18">
        <f>'3_組み合わせ'!$B$3</f>
        <v/>
      </c>
      <c r="C105" s="19" t="n">
        <v>2026</v>
      </c>
      <c r="D105" s="18">
        <f>'3_組み合わせ'!$A10+'3_組み合わせ'!C$4</f>
        <v/>
      </c>
      <c r="E105" s="18" t="n">
        <v>0</v>
      </c>
      <c r="F105" s="18">
        <f>'3_組み合わせ'!$A10</f>
        <v/>
      </c>
      <c r="G105" t="inlineStr">
        <is>
          <t>はい</t>
        </is>
      </c>
      <c r="H105" s="18">
        <f>ROUND(MIN(B105/12,650000)*12*0.0915+MIN(B105/12,1390000)*12*(0.0504+0)+B105*0.005,0)</f>
        <v/>
      </c>
      <c r="I105" s="18" t="n">
        <v>0</v>
      </c>
      <c r="J105" s="18" t="n">
        <v>0</v>
      </c>
      <c r="K105" s="18">
        <f>ROUND(IF(C105&gt;=2026,IF(B105&lt;741000,0,IF(B105&lt;2191000,B105-740000,IF(B105&lt;2193000,1451000,IF(B105&lt;2196000,1453000,IF(B105&lt;2200000,1456000,IF(B105&lt;3600000,ROUNDDOWN(B105/4,-3)*2.8-80000,IF(B105&lt;6600000,ROUNDDOWN(B105/4,-3)*3.2-440000,IF(B105&lt;8500000,ROUNDDOWN(B105*0.9,0)-1100000,B105-1950000)))))))),IF(B105&lt;651000,0,IF(B105&lt;1900000,B105-650000,IF(B105&lt;3600000,ROUNDDOWN(B105/4,-3)*2.8-80000,IF(B105&lt;6600000,ROUNDDOWN(B105/4,-3)*3.2-440000,IF(B105&lt;8500000,ROUNDDOWN(B105*0.9,0)-1100000,B105-1950000)))))),0)</f>
        <v/>
      </c>
      <c r="L105" s="18">
        <f>IF(K105&gt;23500000,NA(),IF(C105&gt;=2026,IF(K105&lt;=4890000,1040000,IF(K105&lt;=6550000,670000,620000)),IF(K105&lt;=1320000,950000,IF(K105&lt;=3360000,880000,IF(K105&lt;=4890000,680000,IF(K105&lt;=6550000,630000,580000))))))</f>
        <v/>
      </c>
      <c r="M105" s="18">
        <f>MIN(100000,ROUNDDOWN(K105*0.05,0))</f>
        <v/>
      </c>
      <c r="N105" s="18">
        <f>MIN(2000000,MAX(0,D105-E105-M105))</f>
        <v/>
      </c>
      <c r="O105" s="18">
        <f>IF(G105="はい",MIN(88000,MAX(0,F105-12000)),0)</f>
        <v/>
      </c>
      <c r="P105" s="18">
        <f>MAX(0,ROUNDDOWN(K105-H105-L105-I105-0,-3))</f>
        <v/>
      </c>
      <c r="Q105" s="18">
        <f>MAX(0,ROUNDDOWN(K105-H105-L105-I105-N105,-3))</f>
        <v/>
      </c>
      <c r="R105" s="18">
        <f>MAX(0,ROUNDDOWN(K105-H105-L105-I105-O105,-3))</f>
        <v/>
      </c>
      <c r="S105" s="18">
        <f>IF(P105&lt;=0,0,ROUNDDOWN((P105*LOOKUP(P105,{0,1950001,3300001,6950001,9000001,18000001,40000001},{0.05,0.1,0.2,0.23,0.33,0.4,0.45})-LOOKUP(P105,{0,1950001,3300001,6950001,9000001,18000001,40000001},{0,97500,427500,636000,1536000,2796000,4796000}))*1.021,-2))</f>
        <v/>
      </c>
      <c r="T105" s="18">
        <f>IF(Q105&lt;=0,0,ROUNDDOWN((Q105*LOOKUP(Q105,{0,1950001,3300001,6950001,9000001,18000001,40000001},{0.05,0.1,0.2,0.23,0.33,0.4,0.45})-LOOKUP(Q105,{0,1950001,3300001,6950001,9000001,18000001,40000001},{0,97500,427500,636000,1536000,2796000,4796000}))*1.021,-2))</f>
        <v/>
      </c>
      <c r="U105" s="18">
        <f>IF(R105&lt;=0,0,ROUNDDOWN((R105*LOOKUP(R105,{0,1950001,3300001,6950001,9000001,18000001,40000001},{0.05,0.1,0.2,0.23,0.33,0.4,0.45})-LOOKUP(R105,{0,1950001,3300001,6950001,9000001,18000001,40000001},{0,97500,427500,636000,1536000,2796000,4796000}))*1.021,-2))</f>
        <v/>
      </c>
      <c r="V105" s="18">
        <f>MAX(0,ROUNDDOWN(K105-H105-430000-J105-0,-3))</f>
        <v/>
      </c>
      <c r="W105" s="18">
        <f>MAX(0,ROUNDDOWN(K105-H105-430000-J105-N105,-3))</f>
        <v/>
      </c>
      <c r="X105" s="18">
        <f>MAX(0,ROUNDDOWN(K105-H105-430000-J105-O105,-3))</f>
        <v/>
      </c>
      <c r="Y105" s="18">
        <f>IF(K105&lt;=450000,0,MAX(0,ROUNDDOWN(V105*0.06-MIN(50000,V105)*0.03,-2))+MAX(0,ROUNDDOWN(V105*0.04-MIN(50000,V105)*0.02,-2)))</f>
        <v/>
      </c>
      <c r="Z105" s="18">
        <f>IF(K105&lt;=450000,0,MAX(0,ROUNDDOWN(W105*0.06-MIN(50000,W105)*0.03,-2))+MAX(0,ROUNDDOWN(W105*0.04-MIN(50000,W105)*0.02,-2)))</f>
        <v/>
      </c>
      <c r="AA105" s="18">
        <f>IF(K105&lt;=450000,0,MAX(0,ROUNDDOWN(X105*0.06-MIN(50000,X105)*0.03,-2))+MAX(0,ROUNDDOWN(X105*0.04-MIN(50000,X105)*0.02,-2)))</f>
        <v/>
      </c>
      <c r="AB105" s="18">
        <f>AE105+Y105-Z105</f>
        <v/>
      </c>
      <c r="AC105" s="18">
        <f>AF105+Y105-AA105</f>
        <v/>
      </c>
      <c r="AD105" s="20">
        <f>AB105-AC105</f>
        <v/>
      </c>
      <c r="AE105" s="18">
        <f>S105-T105</f>
        <v/>
      </c>
      <c r="AF105" s="18">
        <f>S105-U105</f>
        <v/>
      </c>
      <c r="AG105" s="21">
        <f>IF(P105&lt;=0,0,LOOKUP(P105,{0,1950001,3300001,6950001,9000001,18000001,40000001},{0.05,0.1,0.2,0.23,0.33,0.4,0.45}))</f>
        <v/>
      </c>
    </row>
    <row r="106">
      <c r="A106" t="inlineStr">
        <is>
          <t>組み合わせ</t>
        </is>
      </c>
      <c r="B106" s="18">
        <f>'3_組み合わせ'!$B$3</f>
        <v/>
      </c>
      <c r="C106" s="19" t="n">
        <v>2026</v>
      </c>
      <c r="D106" s="18">
        <f>'3_組み合わせ'!$A10+'3_組み合わせ'!D$4</f>
        <v/>
      </c>
      <c r="E106" s="18" t="n">
        <v>0</v>
      </c>
      <c r="F106" s="18">
        <f>'3_組み合わせ'!$A10</f>
        <v/>
      </c>
      <c r="G106" t="inlineStr">
        <is>
          <t>はい</t>
        </is>
      </c>
      <c r="H106" s="18">
        <f>ROUND(MIN(B106/12,650000)*12*0.0915+MIN(B106/12,1390000)*12*(0.0504+0)+B106*0.005,0)</f>
        <v/>
      </c>
      <c r="I106" s="18" t="n">
        <v>0</v>
      </c>
      <c r="J106" s="18" t="n">
        <v>0</v>
      </c>
      <c r="K106" s="18">
        <f>ROUND(IF(C106&gt;=2026,IF(B106&lt;741000,0,IF(B106&lt;2191000,B106-740000,IF(B106&lt;2193000,1451000,IF(B106&lt;2196000,1453000,IF(B106&lt;2200000,1456000,IF(B106&lt;3600000,ROUNDDOWN(B106/4,-3)*2.8-80000,IF(B106&lt;6600000,ROUNDDOWN(B106/4,-3)*3.2-440000,IF(B106&lt;8500000,ROUNDDOWN(B106*0.9,0)-1100000,B106-1950000)))))))),IF(B106&lt;651000,0,IF(B106&lt;1900000,B106-650000,IF(B106&lt;3600000,ROUNDDOWN(B106/4,-3)*2.8-80000,IF(B106&lt;6600000,ROUNDDOWN(B106/4,-3)*3.2-440000,IF(B106&lt;8500000,ROUNDDOWN(B106*0.9,0)-1100000,B106-1950000)))))),0)</f>
        <v/>
      </c>
      <c r="L106" s="18">
        <f>IF(K106&gt;23500000,NA(),IF(C106&gt;=2026,IF(K106&lt;=4890000,1040000,IF(K106&lt;=6550000,670000,620000)),IF(K106&lt;=1320000,950000,IF(K106&lt;=3360000,880000,IF(K106&lt;=4890000,680000,IF(K106&lt;=6550000,630000,580000))))))</f>
        <v/>
      </c>
      <c r="M106" s="18">
        <f>MIN(100000,ROUNDDOWN(K106*0.05,0))</f>
        <v/>
      </c>
      <c r="N106" s="18">
        <f>MIN(2000000,MAX(0,D106-E106-M106))</f>
        <v/>
      </c>
      <c r="O106" s="18">
        <f>IF(G106="はい",MIN(88000,MAX(0,F106-12000)),0)</f>
        <v/>
      </c>
      <c r="P106" s="18">
        <f>MAX(0,ROUNDDOWN(K106-H106-L106-I106-0,-3))</f>
        <v/>
      </c>
      <c r="Q106" s="18">
        <f>MAX(0,ROUNDDOWN(K106-H106-L106-I106-N106,-3))</f>
        <v/>
      </c>
      <c r="R106" s="18">
        <f>MAX(0,ROUNDDOWN(K106-H106-L106-I106-O106,-3))</f>
        <v/>
      </c>
      <c r="S106" s="18">
        <f>IF(P106&lt;=0,0,ROUNDDOWN((P106*LOOKUP(P106,{0,1950001,3300001,6950001,9000001,18000001,40000001},{0.05,0.1,0.2,0.23,0.33,0.4,0.45})-LOOKUP(P106,{0,1950001,3300001,6950001,9000001,18000001,40000001},{0,97500,427500,636000,1536000,2796000,4796000}))*1.021,-2))</f>
        <v/>
      </c>
      <c r="T106" s="18">
        <f>IF(Q106&lt;=0,0,ROUNDDOWN((Q106*LOOKUP(Q106,{0,1950001,3300001,6950001,9000001,18000001,40000001},{0.05,0.1,0.2,0.23,0.33,0.4,0.45})-LOOKUP(Q106,{0,1950001,3300001,6950001,9000001,18000001,40000001},{0,97500,427500,636000,1536000,2796000,4796000}))*1.021,-2))</f>
        <v/>
      </c>
      <c r="U106" s="18">
        <f>IF(R106&lt;=0,0,ROUNDDOWN((R106*LOOKUP(R106,{0,1950001,3300001,6950001,9000001,18000001,40000001},{0.05,0.1,0.2,0.23,0.33,0.4,0.45})-LOOKUP(R106,{0,1950001,3300001,6950001,9000001,18000001,40000001},{0,97500,427500,636000,1536000,2796000,4796000}))*1.021,-2))</f>
        <v/>
      </c>
      <c r="V106" s="18">
        <f>MAX(0,ROUNDDOWN(K106-H106-430000-J106-0,-3))</f>
        <v/>
      </c>
      <c r="W106" s="18">
        <f>MAX(0,ROUNDDOWN(K106-H106-430000-J106-N106,-3))</f>
        <v/>
      </c>
      <c r="X106" s="18">
        <f>MAX(0,ROUNDDOWN(K106-H106-430000-J106-O106,-3))</f>
        <v/>
      </c>
      <c r="Y106" s="18">
        <f>IF(K106&lt;=450000,0,MAX(0,ROUNDDOWN(V106*0.06-MIN(50000,V106)*0.03,-2))+MAX(0,ROUNDDOWN(V106*0.04-MIN(50000,V106)*0.02,-2)))</f>
        <v/>
      </c>
      <c r="Z106" s="18">
        <f>IF(K106&lt;=450000,0,MAX(0,ROUNDDOWN(W106*0.06-MIN(50000,W106)*0.03,-2))+MAX(0,ROUNDDOWN(W106*0.04-MIN(50000,W106)*0.02,-2)))</f>
        <v/>
      </c>
      <c r="AA106" s="18">
        <f>IF(K106&lt;=450000,0,MAX(0,ROUNDDOWN(X106*0.06-MIN(50000,X106)*0.03,-2))+MAX(0,ROUNDDOWN(X106*0.04-MIN(50000,X106)*0.02,-2)))</f>
        <v/>
      </c>
      <c r="AB106" s="18">
        <f>AE106+Y106-Z106</f>
        <v/>
      </c>
      <c r="AC106" s="18">
        <f>AF106+Y106-AA106</f>
        <v/>
      </c>
      <c r="AD106" s="20">
        <f>AB106-AC106</f>
        <v/>
      </c>
      <c r="AE106" s="18">
        <f>S106-T106</f>
        <v/>
      </c>
      <c r="AF106" s="18">
        <f>S106-U106</f>
        <v/>
      </c>
      <c r="AG106" s="21">
        <f>IF(P106&lt;=0,0,LOOKUP(P106,{0,1950001,3300001,6950001,9000001,18000001,40000001},{0.05,0.1,0.2,0.23,0.33,0.4,0.45}))</f>
        <v/>
      </c>
    </row>
    <row r="107">
      <c r="A107" t="inlineStr">
        <is>
          <t>組み合わせ</t>
        </is>
      </c>
      <c r="B107" s="18">
        <f>'3_組み合わせ'!$B$3</f>
        <v/>
      </c>
      <c r="C107" s="19" t="n">
        <v>2026</v>
      </c>
      <c r="D107" s="18">
        <f>'3_組み合わせ'!$A10+'3_組み合わせ'!E$4</f>
        <v/>
      </c>
      <c r="E107" s="18" t="n">
        <v>0</v>
      </c>
      <c r="F107" s="18">
        <f>'3_組み合わせ'!$A10</f>
        <v/>
      </c>
      <c r="G107" t="inlineStr">
        <is>
          <t>はい</t>
        </is>
      </c>
      <c r="H107" s="18">
        <f>ROUND(MIN(B107/12,650000)*12*0.0915+MIN(B107/12,1390000)*12*(0.0504+0)+B107*0.005,0)</f>
        <v/>
      </c>
      <c r="I107" s="18" t="n">
        <v>0</v>
      </c>
      <c r="J107" s="18" t="n">
        <v>0</v>
      </c>
      <c r="K107" s="18">
        <f>ROUND(IF(C107&gt;=2026,IF(B107&lt;741000,0,IF(B107&lt;2191000,B107-740000,IF(B107&lt;2193000,1451000,IF(B107&lt;2196000,1453000,IF(B107&lt;2200000,1456000,IF(B107&lt;3600000,ROUNDDOWN(B107/4,-3)*2.8-80000,IF(B107&lt;6600000,ROUNDDOWN(B107/4,-3)*3.2-440000,IF(B107&lt;8500000,ROUNDDOWN(B107*0.9,0)-1100000,B107-1950000)))))))),IF(B107&lt;651000,0,IF(B107&lt;1900000,B107-650000,IF(B107&lt;3600000,ROUNDDOWN(B107/4,-3)*2.8-80000,IF(B107&lt;6600000,ROUNDDOWN(B107/4,-3)*3.2-440000,IF(B107&lt;8500000,ROUNDDOWN(B107*0.9,0)-1100000,B107-1950000)))))),0)</f>
        <v/>
      </c>
      <c r="L107" s="18">
        <f>IF(K107&gt;23500000,NA(),IF(C107&gt;=2026,IF(K107&lt;=4890000,1040000,IF(K107&lt;=6550000,670000,620000)),IF(K107&lt;=1320000,950000,IF(K107&lt;=3360000,880000,IF(K107&lt;=4890000,680000,IF(K107&lt;=6550000,630000,580000))))))</f>
        <v/>
      </c>
      <c r="M107" s="18">
        <f>MIN(100000,ROUNDDOWN(K107*0.05,0))</f>
        <v/>
      </c>
      <c r="N107" s="18">
        <f>MIN(2000000,MAX(0,D107-E107-M107))</f>
        <v/>
      </c>
      <c r="O107" s="18">
        <f>IF(G107="はい",MIN(88000,MAX(0,F107-12000)),0)</f>
        <v/>
      </c>
      <c r="P107" s="18">
        <f>MAX(0,ROUNDDOWN(K107-H107-L107-I107-0,-3))</f>
        <v/>
      </c>
      <c r="Q107" s="18">
        <f>MAX(0,ROUNDDOWN(K107-H107-L107-I107-N107,-3))</f>
        <v/>
      </c>
      <c r="R107" s="18">
        <f>MAX(0,ROUNDDOWN(K107-H107-L107-I107-O107,-3))</f>
        <v/>
      </c>
      <c r="S107" s="18">
        <f>IF(P107&lt;=0,0,ROUNDDOWN((P107*LOOKUP(P107,{0,1950001,3300001,6950001,9000001,18000001,40000001},{0.05,0.1,0.2,0.23,0.33,0.4,0.45})-LOOKUP(P107,{0,1950001,3300001,6950001,9000001,18000001,40000001},{0,97500,427500,636000,1536000,2796000,4796000}))*1.021,-2))</f>
        <v/>
      </c>
      <c r="T107" s="18">
        <f>IF(Q107&lt;=0,0,ROUNDDOWN((Q107*LOOKUP(Q107,{0,1950001,3300001,6950001,9000001,18000001,40000001},{0.05,0.1,0.2,0.23,0.33,0.4,0.45})-LOOKUP(Q107,{0,1950001,3300001,6950001,9000001,18000001,40000001},{0,97500,427500,636000,1536000,2796000,4796000}))*1.021,-2))</f>
        <v/>
      </c>
      <c r="U107" s="18">
        <f>IF(R107&lt;=0,0,ROUNDDOWN((R107*LOOKUP(R107,{0,1950001,3300001,6950001,9000001,18000001,40000001},{0.05,0.1,0.2,0.23,0.33,0.4,0.45})-LOOKUP(R107,{0,1950001,3300001,6950001,9000001,18000001,40000001},{0,97500,427500,636000,1536000,2796000,4796000}))*1.021,-2))</f>
        <v/>
      </c>
      <c r="V107" s="18">
        <f>MAX(0,ROUNDDOWN(K107-H107-430000-J107-0,-3))</f>
        <v/>
      </c>
      <c r="W107" s="18">
        <f>MAX(0,ROUNDDOWN(K107-H107-430000-J107-N107,-3))</f>
        <v/>
      </c>
      <c r="X107" s="18">
        <f>MAX(0,ROUNDDOWN(K107-H107-430000-J107-O107,-3))</f>
        <v/>
      </c>
      <c r="Y107" s="18">
        <f>IF(K107&lt;=450000,0,MAX(0,ROUNDDOWN(V107*0.06-MIN(50000,V107)*0.03,-2))+MAX(0,ROUNDDOWN(V107*0.04-MIN(50000,V107)*0.02,-2)))</f>
        <v/>
      </c>
      <c r="Z107" s="18">
        <f>IF(K107&lt;=450000,0,MAX(0,ROUNDDOWN(W107*0.06-MIN(50000,W107)*0.03,-2))+MAX(0,ROUNDDOWN(W107*0.04-MIN(50000,W107)*0.02,-2)))</f>
        <v/>
      </c>
      <c r="AA107" s="18">
        <f>IF(K107&lt;=450000,0,MAX(0,ROUNDDOWN(X107*0.06-MIN(50000,X107)*0.03,-2))+MAX(0,ROUNDDOWN(X107*0.04-MIN(50000,X107)*0.02,-2)))</f>
        <v/>
      </c>
      <c r="AB107" s="18">
        <f>AE107+Y107-Z107</f>
        <v/>
      </c>
      <c r="AC107" s="18">
        <f>AF107+Y107-AA107</f>
        <v/>
      </c>
      <c r="AD107" s="20">
        <f>AB107-AC107</f>
        <v/>
      </c>
      <c r="AE107" s="18">
        <f>S107-T107</f>
        <v/>
      </c>
      <c r="AF107" s="18">
        <f>S107-U107</f>
        <v/>
      </c>
      <c r="AG107" s="21">
        <f>IF(P107&lt;=0,0,LOOKUP(P107,{0,1950001,3300001,6950001,9000001,18000001,40000001},{0.05,0.1,0.2,0.23,0.33,0.4,0.45}))</f>
        <v/>
      </c>
    </row>
    <row r="108">
      <c r="A108" t="inlineStr">
        <is>
          <t>組み合わせ</t>
        </is>
      </c>
      <c r="B108" s="18">
        <f>'3_組み合わせ'!$B$3</f>
        <v/>
      </c>
      <c r="C108" s="19" t="n">
        <v>2026</v>
      </c>
      <c r="D108" s="18">
        <f>'3_組み合わせ'!$A10+'3_組み合わせ'!F$4</f>
        <v/>
      </c>
      <c r="E108" s="18" t="n">
        <v>0</v>
      </c>
      <c r="F108" s="18">
        <f>'3_組み合わせ'!$A10</f>
        <v/>
      </c>
      <c r="G108" t="inlineStr">
        <is>
          <t>はい</t>
        </is>
      </c>
      <c r="H108" s="18">
        <f>ROUND(MIN(B108/12,650000)*12*0.0915+MIN(B108/12,1390000)*12*(0.0504+0)+B108*0.005,0)</f>
        <v/>
      </c>
      <c r="I108" s="18" t="n">
        <v>0</v>
      </c>
      <c r="J108" s="18" t="n">
        <v>0</v>
      </c>
      <c r="K108" s="18">
        <f>ROUND(IF(C108&gt;=2026,IF(B108&lt;741000,0,IF(B108&lt;2191000,B108-740000,IF(B108&lt;2193000,1451000,IF(B108&lt;2196000,1453000,IF(B108&lt;2200000,1456000,IF(B108&lt;3600000,ROUNDDOWN(B108/4,-3)*2.8-80000,IF(B108&lt;6600000,ROUNDDOWN(B108/4,-3)*3.2-440000,IF(B108&lt;8500000,ROUNDDOWN(B108*0.9,0)-1100000,B108-1950000)))))))),IF(B108&lt;651000,0,IF(B108&lt;1900000,B108-650000,IF(B108&lt;3600000,ROUNDDOWN(B108/4,-3)*2.8-80000,IF(B108&lt;6600000,ROUNDDOWN(B108/4,-3)*3.2-440000,IF(B108&lt;8500000,ROUNDDOWN(B108*0.9,0)-1100000,B108-1950000)))))),0)</f>
        <v/>
      </c>
      <c r="L108" s="18">
        <f>IF(K108&gt;23500000,NA(),IF(C108&gt;=2026,IF(K108&lt;=4890000,1040000,IF(K108&lt;=6550000,670000,620000)),IF(K108&lt;=1320000,950000,IF(K108&lt;=3360000,880000,IF(K108&lt;=4890000,680000,IF(K108&lt;=6550000,630000,580000))))))</f>
        <v/>
      </c>
      <c r="M108" s="18">
        <f>MIN(100000,ROUNDDOWN(K108*0.05,0))</f>
        <v/>
      </c>
      <c r="N108" s="18">
        <f>MIN(2000000,MAX(0,D108-E108-M108))</f>
        <v/>
      </c>
      <c r="O108" s="18">
        <f>IF(G108="はい",MIN(88000,MAX(0,F108-12000)),0)</f>
        <v/>
      </c>
      <c r="P108" s="18">
        <f>MAX(0,ROUNDDOWN(K108-H108-L108-I108-0,-3))</f>
        <v/>
      </c>
      <c r="Q108" s="18">
        <f>MAX(0,ROUNDDOWN(K108-H108-L108-I108-N108,-3))</f>
        <v/>
      </c>
      <c r="R108" s="18">
        <f>MAX(0,ROUNDDOWN(K108-H108-L108-I108-O108,-3))</f>
        <v/>
      </c>
      <c r="S108" s="18">
        <f>IF(P108&lt;=0,0,ROUNDDOWN((P108*LOOKUP(P108,{0,1950001,3300001,6950001,9000001,18000001,40000001},{0.05,0.1,0.2,0.23,0.33,0.4,0.45})-LOOKUP(P108,{0,1950001,3300001,6950001,9000001,18000001,40000001},{0,97500,427500,636000,1536000,2796000,4796000}))*1.021,-2))</f>
        <v/>
      </c>
      <c r="T108" s="18">
        <f>IF(Q108&lt;=0,0,ROUNDDOWN((Q108*LOOKUP(Q108,{0,1950001,3300001,6950001,9000001,18000001,40000001},{0.05,0.1,0.2,0.23,0.33,0.4,0.45})-LOOKUP(Q108,{0,1950001,3300001,6950001,9000001,18000001,40000001},{0,97500,427500,636000,1536000,2796000,4796000}))*1.021,-2))</f>
        <v/>
      </c>
      <c r="U108" s="18">
        <f>IF(R108&lt;=0,0,ROUNDDOWN((R108*LOOKUP(R108,{0,1950001,3300001,6950001,9000001,18000001,40000001},{0.05,0.1,0.2,0.23,0.33,0.4,0.45})-LOOKUP(R108,{0,1950001,3300001,6950001,9000001,18000001,40000001},{0,97500,427500,636000,1536000,2796000,4796000}))*1.021,-2))</f>
        <v/>
      </c>
      <c r="V108" s="18">
        <f>MAX(0,ROUNDDOWN(K108-H108-430000-J108-0,-3))</f>
        <v/>
      </c>
      <c r="W108" s="18">
        <f>MAX(0,ROUNDDOWN(K108-H108-430000-J108-N108,-3))</f>
        <v/>
      </c>
      <c r="X108" s="18">
        <f>MAX(0,ROUNDDOWN(K108-H108-430000-J108-O108,-3))</f>
        <v/>
      </c>
      <c r="Y108" s="18">
        <f>IF(K108&lt;=450000,0,MAX(0,ROUNDDOWN(V108*0.06-MIN(50000,V108)*0.03,-2))+MAX(0,ROUNDDOWN(V108*0.04-MIN(50000,V108)*0.02,-2)))</f>
        <v/>
      </c>
      <c r="Z108" s="18">
        <f>IF(K108&lt;=450000,0,MAX(0,ROUNDDOWN(W108*0.06-MIN(50000,W108)*0.03,-2))+MAX(0,ROUNDDOWN(W108*0.04-MIN(50000,W108)*0.02,-2)))</f>
        <v/>
      </c>
      <c r="AA108" s="18">
        <f>IF(K108&lt;=450000,0,MAX(0,ROUNDDOWN(X108*0.06-MIN(50000,X108)*0.03,-2))+MAX(0,ROUNDDOWN(X108*0.04-MIN(50000,X108)*0.02,-2)))</f>
        <v/>
      </c>
      <c r="AB108" s="18">
        <f>AE108+Y108-Z108</f>
        <v/>
      </c>
      <c r="AC108" s="18">
        <f>AF108+Y108-AA108</f>
        <v/>
      </c>
      <c r="AD108" s="20">
        <f>AB108-AC108</f>
        <v/>
      </c>
      <c r="AE108" s="18">
        <f>S108-T108</f>
        <v/>
      </c>
      <c r="AF108" s="18">
        <f>S108-U108</f>
        <v/>
      </c>
      <c r="AG108" s="21">
        <f>IF(P108&lt;=0,0,LOOKUP(P108,{0,1950001,3300001,6950001,9000001,18000001,40000001},{0.05,0.1,0.2,0.23,0.33,0.4,0.45}))</f>
        <v/>
      </c>
    </row>
    <row r="109">
      <c r="A109" t="inlineStr">
        <is>
          <t>組み合わせ</t>
        </is>
      </c>
      <c r="B109" s="18">
        <f>'3_組み合わせ'!$B$3</f>
        <v/>
      </c>
      <c r="C109" s="19" t="n">
        <v>2026</v>
      </c>
      <c r="D109" s="18">
        <f>'3_組み合わせ'!$A10+'3_組み合わせ'!G$4</f>
        <v/>
      </c>
      <c r="E109" s="18" t="n">
        <v>0</v>
      </c>
      <c r="F109" s="18">
        <f>'3_組み合わせ'!$A10</f>
        <v/>
      </c>
      <c r="G109" t="inlineStr">
        <is>
          <t>はい</t>
        </is>
      </c>
      <c r="H109" s="18">
        <f>ROUND(MIN(B109/12,650000)*12*0.0915+MIN(B109/12,1390000)*12*(0.0504+0)+B109*0.005,0)</f>
        <v/>
      </c>
      <c r="I109" s="18" t="n">
        <v>0</v>
      </c>
      <c r="J109" s="18" t="n">
        <v>0</v>
      </c>
      <c r="K109" s="18">
        <f>ROUND(IF(C109&gt;=2026,IF(B109&lt;741000,0,IF(B109&lt;2191000,B109-740000,IF(B109&lt;2193000,1451000,IF(B109&lt;2196000,1453000,IF(B109&lt;2200000,1456000,IF(B109&lt;3600000,ROUNDDOWN(B109/4,-3)*2.8-80000,IF(B109&lt;6600000,ROUNDDOWN(B109/4,-3)*3.2-440000,IF(B109&lt;8500000,ROUNDDOWN(B109*0.9,0)-1100000,B109-1950000)))))))),IF(B109&lt;651000,0,IF(B109&lt;1900000,B109-650000,IF(B109&lt;3600000,ROUNDDOWN(B109/4,-3)*2.8-80000,IF(B109&lt;6600000,ROUNDDOWN(B109/4,-3)*3.2-440000,IF(B109&lt;8500000,ROUNDDOWN(B109*0.9,0)-1100000,B109-1950000)))))),0)</f>
        <v/>
      </c>
      <c r="L109" s="18">
        <f>IF(K109&gt;23500000,NA(),IF(C109&gt;=2026,IF(K109&lt;=4890000,1040000,IF(K109&lt;=6550000,670000,620000)),IF(K109&lt;=1320000,950000,IF(K109&lt;=3360000,880000,IF(K109&lt;=4890000,680000,IF(K109&lt;=6550000,630000,580000))))))</f>
        <v/>
      </c>
      <c r="M109" s="18">
        <f>MIN(100000,ROUNDDOWN(K109*0.05,0))</f>
        <v/>
      </c>
      <c r="N109" s="18">
        <f>MIN(2000000,MAX(0,D109-E109-M109))</f>
        <v/>
      </c>
      <c r="O109" s="18">
        <f>IF(G109="はい",MIN(88000,MAX(0,F109-12000)),0)</f>
        <v/>
      </c>
      <c r="P109" s="18">
        <f>MAX(0,ROUNDDOWN(K109-H109-L109-I109-0,-3))</f>
        <v/>
      </c>
      <c r="Q109" s="18">
        <f>MAX(0,ROUNDDOWN(K109-H109-L109-I109-N109,-3))</f>
        <v/>
      </c>
      <c r="R109" s="18">
        <f>MAX(0,ROUNDDOWN(K109-H109-L109-I109-O109,-3))</f>
        <v/>
      </c>
      <c r="S109" s="18">
        <f>IF(P109&lt;=0,0,ROUNDDOWN((P109*LOOKUP(P109,{0,1950001,3300001,6950001,9000001,18000001,40000001},{0.05,0.1,0.2,0.23,0.33,0.4,0.45})-LOOKUP(P109,{0,1950001,3300001,6950001,9000001,18000001,40000001},{0,97500,427500,636000,1536000,2796000,4796000}))*1.021,-2))</f>
        <v/>
      </c>
      <c r="T109" s="18">
        <f>IF(Q109&lt;=0,0,ROUNDDOWN((Q109*LOOKUP(Q109,{0,1950001,3300001,6950001,9000001,18000001,40000001},{0.05,0.1,0.2,0.23,0.33,0.4,0.45})-LOOKUP(Q109,{0,1950001,3300001,6950001,9000001,18000001,40000001},{0,97500,427500,636000,1536000,2796000,4796000}))*1.021,-2))</f>
        <v/>
      </c>
      <c r="U109" s="18">
        <f>IF(R109&lt;=0,0,ROUNDDOWN((R109*LOOKUP(R109,{0,1950001,3300001,6950001,9000001,18000001,40000001},{0.05,0.1,0.2,0.23,0.33,0.4,0.45})-LOOKUP(R109,{0,1950001,3300001,6950001,9000001,18000001,40000001},{0,97500,427500,636000,1536000,2796000,4796000}))*1.021,-2))</f>
        <v/>
      </c>
      <c r="V109" s="18">
        <f>MAX(0,ROUNDDOWN(K109-H109-430000-J109-0,-3))</f>
        <v/>
      </c>
      <c r="W109" s="18">
        <f>MAX(0,ROUNDDOWN(K109-H109-430000-J109-N109,-3))</f>
        <v/>
      </c>
      <c r="X109" s="18">
        <f>MAX(0,ROUNDDOWN(K109-H109-430000-J109-O109,-3))</f>
        <v/>
      </c>
      <c r="Y109" s="18">
        <f>IF(K109&lt;=450000,0,MAX(0,ROUNDDOWN(V109*0.06-MIN(50000,V109)*0.03,-2))+MAX(0,ROUNDDOWN(V109*0.04-MIN(50000,V109)*0.02,-2)))</f>
        <v/>
      </c>
      <c r="Z109" s="18">
        <f>IF(K109&lt;=450000,0,MAX(0,ROUNDDOWN(W109*0.06-MIN(50000,W109)*0.03,-2))+MAX(0,ROUNDDOWN(W109*0.04-MIN(50000,W109)*0.02,-2)))</f>
        <v/>
      </c>
      <c r="AA109" s="18">
        <f>IF(K109&lt;=450000,0,MAX(0,ROUNDDOWN(X109*0.06-MIN(50000,X109)*0.03,-2))+MAX(0,ROUNDDOWN(X109*0.04-MIN(50000,X109)*0.02,-2)))</f>
        <v/>
      </c>
      <c r="AB109" s="18">
        <f>AE109+Y109-Z109</f>
        <v/>
      </c>
      <c r="AC109" s="18">
        <f>AF109+Y109-AA109</f>
        <v/>
      </c>
      <c r="AD109" s="20">
        <f>AB109-AC109</f>
        <v/>
      </c>
      <c r="AE109" s="18">
        <f>S109-T109</f>
        <v/>
      </c>
      <c r="AF109" s="18">
        <f>S109-U109</f>
        <v/>
      </c>
      <c r="AG109" s="21">
        <f>IF(P109&lt;=0,0,LOOKUP(P109,{0,1950001,3300001,6950001,9000001,18000001,40000001},{0.05,0.1,0.2,0.23,0.33,0.4,0.45}))</f>
        <v/>
      </c>
    </row>
    <row r="110">
      <c r="A110" t="inlineStr">
        <is>
          <t>組み合わせ</t>
        </is>
      </c>
      <c r="B110" s="18">
        <f>'3_組み合わせ'!$B$3</f>
        <v/>
      </c>
      <c r="C110" s="19" t="n">
        <v>2026</v>
      </c>
      <c r="D110" s="18">
        <f>'3_組み合わせ'!$A10+'3_組み合わせ'!H$4</f>
        <v/>
      </c>
      <c r="E110" s="18" t="n">
        <v>0</v>
      </c>
      <c r="F110" s="18">
        <f>'3_組み合わせ'!$A10</f>
        <v/>
      </c>
      <c r="G110" t="inlineStr">
        <is>
          <t>はい</t>
        </is>
      </c>
      <c r="H110" s="18">
        <f>ROUND(MIN(B110/12,650000)*12*0.0915+MIN(B110/12,1390000)*12*(0.0504+0)+B110*0.005,0)</f>
        <v/>
      </c>
      <c r="I110" s="18" t="n">
        <v>0</v>
      </c>
      <c r="J110" s="18" t="n">
        <v>0</v>
      </c>
      <c r="K110" s="18">
        <f>ROUND(IF(C110&gt;=2026,IF(B110&lt;741000,0,IF(B110&lt;2191000,B110-740000,IF(B110&lt;2193000,1451000,IF(B110&lt;2196000,1453000,IF(B110&lt;2200000,1456000,IF(B110&lt;3600000,ROUNDDOWN(B110/4,-3)*2.8-80000,IF(B110&lt;6600000,ROUNDDOWN(B110/4,-3)*3.2-440000,IF(B110&lt;8500000,ROUNDDOWN(B110*0.9,0)-1100000,B110-1950000)))))))),IF(B110&lt;651000,0,IF(B110&lt;1900000,B110-650000,IF(B110&lt;3600000,ROUNDDOWN(B110/4,-3)*2.8-80000,IF(B110&lt;6600000,ROUNDDOWN(B110/4,-3)*3.2-440000,IF(B110&lt;8500000,ROUNDDOWN(B110*0.9,0)-1100000,B110-1950000)))))),0)</f>
        <v/>
      </c>
      <c r="L110" s="18">
        <f>IF(K110&gt;23500000,NA(),IF(C110&gt;=2026,IF(K110&lt;=4890000,1040000,IF(K110&lt;=6550000,670000,620000)),IF(K110&lt;=1320000,950000,IF(K110&lt;=3360000,880000,IF(K110&lt;=4890000,680000,IF(K110&lt;=6550000,630000,580000))))))</f>
        <v/>
      </c>
      <c r="M110" s="18">
        <f>MIN(100000,ROUNDDOWN(K110*0.05,0))</f>
        <v/>
      </c>
      <c r="N110" s="18">
        <f>MIN(2000000,MAX(0,D110-E110-M110))</f>
        <v/>
      </c>
      <c r="O110" s="18">
        <f>IF(G110="はい",MIN(88000,MAX(0,F110-12000)),0)</f>
        <v/>
      </c>
      <c r="P110" s="18">
        <f>MAX(0,ROUNDDOWN(K110-H110-L110-I110-0,-3))</f>
        <v/>
      </c>
      <c r="Q110" s="18">
        <f>MAX(0,ROUNDDOWN(K110-H110-L110-I110-N110,-3))</f>
        <v/>
      </c>
      <c r="R110" s="18">
        <f>MAX(0,ROUNDDOWN(K110-H110-L110-I110-O110,-3))</f>
        <v/>
      </c>
      <c r="S110" s="18">
        <f>IF(P110&lt;=0,0,ROUNDDOWN((P110*LOOKUP(P110,{0,1950001,3300001,6950001,9000001,18000001,40000001},{0.05,0.1,0.2,0.23,0.33,0.4,0.45})-LOOKUP(P110,{0,1950001,3300001,6950001,9000001,18000001,40000001},{0,97500,427500,636000,1536000,2796000,4796000}))*1.021,-2))</f>
        <v/>
      </c>
      <c r="T110" s="18">
        <f>IF(Q110&lt;=0,0,ROUNDDOWN((Q110*LOOKUP(Q110,{0,1950001,3300001,6950001,9000001,18000001,40000001},{0.05,0.1,0.2,0.23,0.33,0.4,0.45})-LOOKUP(Q110,{0,1950001,3300001,6950001,9000001,18000001,40000001},{0,97500,427500,636000,1536000,2796000,4796000}))*1.021,-2))</f>
        <v/>
      </c>
      <c r="U110" s="18">
        <f>IF(R110&lt;=0,0,ROUNDDOWN((R110*LOOKUP(R110,{0,1950001,3300001,6950001,9000001,18000001,40000001},{0.05,0.1,0.2,0.23,0.33,0.4,0.45})-LOOKUP(R110,{0,1950001,3300001,6950001,9000001,18000001,40000001},{0,97500,427500,636000,1536000,2796000,4796000}))*1.021,-2))</f>
        <v/>
      </c>
      <c r="V110" s="18">
        <f>MAX(0,ROUNDDOWN(K110-H110-430000-J110-0,-3))</f>
        <v/>
      </c>
      <c r="W110" s="18">
        <f>MAX(0,ROUNDDOWN(K110-H110-430000-J110-N110,-3))</f>
        <v/>
      </c>
      <c r="X110" s="18">
        <f>MAX(0,ROUNDDOWN(K110-H110-430000-J110-O110,-3))</f>
        <v/>
      </c>
      <c r="Y110" s="18">
        <f>IF(K110&lt;=450000,0,MAX(0,ROUNDDOWN(V110*0.06-MIN(50000,V110)*0.03,-2))+MAX(0,ROUNDDOWN(V110*0.04-MIN(50000,V110)*0.02,-2)))</f>
        <v/>
      </c>
      <c r="Z110" s="18">
        <f>IF(K110&lt;=450000,0,MAX(0,ROUNDDOWN(W110*0.06-MIN(50000,W110)*0.03,-2))+MAX(0,ROUNDDOWN(W110*0.04-MIN(50000,W110)*0.02,-2)))</f>
        <v/>
      </c>
      <c r="AA110" s="18">
        <f>IF(K110&lt;=450000,0,MAX(0,ROUNDDOWN(X110*0.06-MIN(50000,X110)*0.03,-2))+MAX(0,ROUNDDOWN(X110*0.04-MIN(50000,X110)*0.02,-2)))</f>
        <v/>
      </c>
      <c r="AB110" s="18">
        <f>AE110+Y110-Z110</f>
        <v/>
      </c>
      <c r="AC110" s="18">
        <f>AF110+Y110-AA110</f>
        <v/>
      </c>
      <c r="AD110" s="20">
        <f>AB110-AC110</f>
        <v/>
      </c>
      <c r="AE110" s="18">
        <f>S110-T110</f>
        <v/>
      </c>
      <c r="AF110" s="18">
        <f>S110-U110</f>
        <v/>
      </c>
      <c r="AG110" s="21">
        <f>IF(P110&lt;=0,0,LOOKUP(P110,{0,1950001,3300001,6950001,9000001,18000001,40000001},{0.05,0.1,0.2,0.23,0.33,0.4,0.45}))</f>
        <v/>
      </c>
    </row>
    <row r="111">
      <c r="A111" t="inlineStr">
        <is>
          <t>組み合わせ</t>
        </is>
      </c>
      <c r="B111" s="18">
        <f>'3_組み合わせ'!$B$3</f>
        <v/>
      </c>
      <c r="C111" s="19" t="n">
        <v>2026</v>
      </c>
      <c r="D111" s="18">
        <f>'3_組み合わせ'!$A10+'3_組み合わせ'!I$4</f>
        <v/>
      </c>
      <c r="E111" s="18" t="n">
        <v>0</v>
      </c>
      <c r="F111" s="18">
        <f>'3_組み合わせ'!$A10</f>
        <v/>
      </c>
      <c r="G111" t="inlineStr">
        <is>
          <t>はい</t>
        </is>
      </c>
      <c r="H111" s="18">
        <f>ROUND(MIN(B111/12,650000)*12*0.0915+MIN(B111/12,1390000)*12*(0.0504+0)+B111*0.005,0)</f>
        <v/>
      </c>
      <c r="I111" s="18" t="n">
        <v>0</v>
      </c>
      <c r="J111" s="18" t="n">
        <v>0</v>
      </c>
      <c r="K111" s="18">
        <f>ROUND(IF(C111&gt;=2026,IF(B111&lt;741000,0,IF(B111&lt;2191000,B111-740000,IF(B111&lt;2193000,1451000,IF(B111&lt;2196000,1453000,IF(B111&lt;2200000,1456000,IF(B111&lt;3600000,ROUNDDOWN(B111/4,-3)*2.8-80000,IF(B111&lt;6600000,ROUNDDOWN(B111/4,-3)*3.2-440000,IF(B111&lt;8500000,ROUNDDOWN(B111*0.9,0)-1100000,B111-1950000)))))))),IF(B111&lt;651000,0,IF(B111&lt;1900000,B111-650000,IF(B111&lt;3600000,ROUNDDOWN(B111/4,-3)*2.8-80000,IF(B111&lt;6600000,ROUNDDOWN(B111/4,-3)*3.2-440000,IF(B111&lt;8500000,ROUNDDOWN(B111*0.9,0)-1100000,B111-1950000)))))),0)</f>
        <v/>
      </c>
      <c r="L111" s="18">
        <f>IF(K111&gt;23500000,NA(),IF(C111&gt;=2026,IF(K111&lt;=4890000,1040000,IF(K111&lt;=6550000,670000,620000)),IF(K111&lt;=1320000,950000,IF(K111&lt;=3360000,880000,IF(K111&lt;=4890000,680000,IF(K111&lt;=6550000,630000,580000))))))</f>
        <v/>
      </c>
      <c r="M111" s="18">
        <f>MIN(100000,ROUNDDOWN(K111*0.05,0))</f>
        <v/>
      </c>
      <c r="N111" s="18">
        <f>MIN(2000000,MAX(0,D111-E111-M111))</f>
        <v/>
      </c>
      <c r="O111" s="18">
        <f>IF(G111="はい",MIN(88000,MAX(0,F111-12000)),0)</f>
        <v/>
      </c>
      <c r="P111" s="18">
        <f>MAX(0,ROUNDDOWN(K111-H111-L111-I111-0,-3))</f>
        <v/>
      </c>
      <c r="Q111" s="18">
        <f>MAX(0,ROUNDDOWN(K111-H111-L111-I111-N111,-3))</f>
        <v/>
      </c>
      <c r="R111" s="18">
        <f>MAX(0,ROUNDDOWN(K111-H111-L111-I111-O111,-3))</f>
        <v/>
      </c>
      <c r="S111" s="18">
        <f>IF(P111&lt;=0,0,ROUNDDOWN((P111*LOOKUP(P111,{0,1950001,3300001,6950001,9000001,18000001,40000001},{0.05,0.1,0.2,0.23,0.33,0.4,0.45})-LOOKUP(P111,{0,1950001,3300001,6950001,9000001,18000001,40000001},{0,97500,427500,636000,1536000,2796000,4796000}))*1.021,-2))</f>
        <v/>
      </c>
      <c r="T111" s="18">
        <f>IF(Q111&lt;=0,0,ROUNDDOWN((Q111*LOOKUP(Q111,{0,1950001,3300001,6950001,9000001,18000001,40000001},{0.05,0.1,0.2,0.23,0.33,0.4,0.45})-LOOKUP(Q111,{0,1950001,3300001,6950001,9000001,18000001,40000001},{0,97500,427500,636000,1536000,2796000,4796000}))*1.021,-2))</f>
        <v/>
      </c>
      <c r="U111" s="18">
        <f>IF(R111&lt;=0,0,ROUNDDOWN((R111*LOOKUP(R111,{0,1950001,3300001,6950001,9000001,18000001,40000001},{0.05,0.1,0.2,0.23,0.33,0.4,0.45})-LOOKUP(R111,{0,1950001,3300001,6950001,9000001,18000001,40000001},{0,97500,427500,636000,1536000,2796000,4796000}))*1.021,-2))</f>
        <v/>
      </c>
      <c r="V111" s="18">
        <f>MAX(0,ROUNDDOWN(K111-H111-430000-J111-0,-3))</f>
        <v/>
      </c>
      <c r="W111" s="18">
        <f>MAX(0,ROUNDDOWN(K111-H111-430000-J111-N111,-3))</f>
        <v/>
      </c>
      <c r="X111" s="18">
        <f>MAX(0,ROUNDDOWN(K111-H111-430000-J111-O111,-3))</f>
        <v/>
      </c>
      <c r="Y111" s="18">
        <f>IF(K111&lt;=450000,0,MAX(0,ROUNDDOWN(V111*0.06-MIN(50000,V111)*0.03,-2))+MAX(0,ROUNDDOWN(V111*0.04-MIN(50000,V111)*0.02,-2)))</f>
        <v/>
      </c>
      <c r="Z111" s="18">
        <f>IF(K111&lt;=450000,0,MAX(0,ROUNDDOWN(W111*0.06-MIN(50000,W111)*0.03,-2))+MAX(0,ROUNDDOWN(W111*0.04-MIN(50000,W111)*0.02,-2)))</f>
        <v/>
      </c>
      <c r="AA111" s="18">
        <f>IF(K111&lt;=450000,0,MAX(0,ROUNDDOWN(X111*0.06-MIN(50000,X111)*0.03,-2))+MAX(0,ROUNDDOWN(X111*0.04-MIN(50000,X111)*0.02,-2)))</f>
        <v/>
      </c>
      <c r="AB111" s="18">
        <f>AE111+Y111-Z111</f>
        <v/>
      </c>
      <c r="AC111" s="18">
        <f>AF111+Y111-AA111</f>
        <v/>
      </c>
      <c r="AD111" s="20">
        <f>AB111-AC111</f>
        <v/>
      </c>
      <c r="AE111" s="18">
        <f>S111-T111</f>
        <v/>
      </c>
      <c r="AF111" s="18">
        <f>S111-U111</f>
        <v/>
      </c>
      <c r="AG111" s="21">
        <f>IF(P111&lt;=0,0,LOOKUP(P111,{0,1950001,3300001,6950001,9000001,18000001,40000001},{0.05,0.1,0.2,0.23,0.33,0.4,0.45}))</f>
        <v/>
      </c>
    </row>
    <row r="112">
      <c r="A112" t="inlineStr">
        <is>
          <t>組み合わせ</t>
        </is>
      </c>
      <c r="B112" s="18">
        <f>'3_組み合わせ'!$B$3</f>
        <v/>
      </c>
      <c r="C112" s="19" t="n">
        <v>2026</v>
      </c>
      <c r="D112" s="18">
        <f>'3_組み合わせ'!$A10+'3_組み合わせ'!J$4</f>
        <v/>
      </c>
      <c r="E112" s="18" t="n">
        <v>0</v>
      </c>
      <c r="F112" s="18">
        <f>'3_組み合わせ'!$A10</f>
        <v/>
      </c>
      <c r="G112" t="inlineStr">
        <is>
          <t>はい</t>
        </is>
      </c>
      <c r="H112" s="18">
        <f>ROUND(MIN(B112/12,650000)*12*0.0915+MIN(B112/12,1390000)*12*(0.0504+0)+B112*0.005,0)</f>
        <v/>
      </c>
      <c r="I112" s="18" t="n">
        <v>0</v>
      </c>
      <c r="J112" s="18" t="n">
        <v>0</v>
      </c>
      <c r="K112" s="18">
        <f>ROUND(IF(C112&gt;=2026,IF(B112&lt;741000,0,IF(B112&lt;2191000,B112-740000,IF(B112&lt;2193000,1451000,IF(B112&lt;2196000,1453000,IF(B112&lt;2200000,1456000,IF(B112&lt;3600000,ROUNDDOWN(B112/4,-3)*2.8-80000,IF(B112&lt;6600000,ROUNDDOWN(B112/4,-3)*3.2-440000,IF(B112&lt;8500000,ROUNDDOWN(B112*0.9,0)-1100000,B112-1950000)))))))),IF(B112&lt;651000,0,IF(B112&lt;1900000,B112-650000,IF(B112&lt;3600000,ROUNDDOWN(B112/4,-3)*2.8-80000,IF(B112&lt;6600000,ROUNDDOWN(B112/4,-3)*3.2-440000,IF(B112&lt;8500000,ROUNDDOWN(B112*0.9,0)-1100000,B112-1950000)))))),0)</f>
        <v/>
      </c>
      <c r="L112" s="18">
        <f>IF(K112&gt;23500000,NA(),IF(C112&gt;=2026,IF(K112&lt;=4890000,1040000,IF(K112&lt;=6550000,670000,620000)),IF(K112&lt;=1320000,950000,IF(K112&lt;=3360000,880000,IF(K112&lt;=4890000,680000,IF(K112&lt;=6550000,630000,580000))))))</f>
        <v/>
      </c>
      <c r="M112" s="18">
        <f>MIN(100000,ROUNDDOWN(K112*0.05,0))</f>
        <v/>
      </c>
      <c r="N112" s="18">
        <f>MIN(2000000,MAX(0,D112-E112-M112))</f>
        <v/>
      </c>
      <c r="O112" s="18">
        <f>IF(G112="はい",MIN(88000,MAX(0,F112-12000)),0)</f>
        <v/>
      </c>
      <c r="P112" s="18">
        <f>MAX(0,ROUNDDOWN(K112-H112-L112-I112-0,-3))</f>
        <v/>
      </c>
      <c r="Q112" s="18">
        <f>MAX(0,ROUNDDOWN(K112-H112-L112-I112-N112,-3))</f>
        <v/>
      </c>
      <c r="R112" s="18">
        <f>MAX(0,ROUNDDOWN(K112-H112-L112-I112-O112,-3))</f>
        <v/>
      </c>
      <c r="S112" s="18">
        <f>IF(P112&lt;=0,0,ROUNDDOWN((P112*LOOKUP(P112,{0,1950001,3300001,6950001,9000001,18000001,40000001},{0.05,0.1,0.2,0.23,0.33,0.4,0.45})-LOOKUP(P112,{0,1950001,3300001,6950001,9000001,18000001,40000001},{0,97500,427500,636000,1536000,2796000,4796000}))*1.021,-2))</f>
        <v/>
      </c>
      <c r="T112" s="18">
        <f>IF(Q112&lt;=0,0,ROUNDDOWN((Q112*LOOKUP(Q112,{0,1950001,3300001,6950001,9000001,18000001,40000001},{0.05,0.1,0.2,0.23,0.33,0.4,0.45})-LOOKUP(Q112,{0,1950001,3300001,6950001,9000001,18000001,40000001},{0,97500,427500,636000,1536000,2796000,4796000}))*1.021,-2))</f>
        <v/>
      </c>
      <c r="U112" s="18">
        <f>IF(R112&lt;=0,0,ROUNDDOWN((R112*LOOKUP(R112,{0,1950001,3300001,6950001,9000001,18000001,40000001},{0.05,0.1,0.2,0.23,0.33,0.4,0.45})-LOOKUP(R112,{0,1950001,3300001,6950001,9000001,18000001,40000001},{0,97500,427500,636000,1536000,2796000,4796000}))*1.021,-2))</f>
        <v/>
      </c>
      <c r="V112" s="18">
        <f>MAX(0,ROUNDDOWN(K112-H112-430000-J112-0,-3))</f>
        <v/>
      </c>
      <c r="W112" s="18">
        <f>MAX(0,ROUNDDOWN(K112-H112-430000-J112-N112,-3))</f>
        <v/>
      </c>
      <c r="X112" s="18">
        <f>MAX(0,ROUNDDOWN(K112-H112-430000-J112-O112,-3))</f>
        <v/>
      </c>
      <c r="Y112" s="18">
        <f>IF(K112&lt;=450000,0,MAX(0,ROUNDDOWN(V112*0.06-MIN(50000,V112)*0.03,-2))+MAX(0,ROUNDDOWN(V112*0.04-MIN(50000,V112)*0.02,-2)))</f>
        <v/>
      </c>
      <c r="Z112" s="18">
        <f>IF(K112&lt;=450000,0,MAX(0,ROUNDDOWN(W112*0.06-MIN(50000,W112)*0.03,-2))+MAX(0,ROUNDDOWN(W112*0.04-MIN(50000,W112)*0.02,-2)))</f>
        <v/>
      </c>
      <c r="AA112" s="18">
        <f>IF(K112&lt;=450000,0,MAX(0,ROUNDDOWN(X112*0.06-MIN(50000,X112)*0.03,-2))+MAX(0,ROUNDDOWN(X112*0.04-MIN(50000,X112)*0.02,-2)))</f>
        <v/>
      </c>
      <c r="AB112" s="18">
        <f>AE112+Y112-Z112</f>
        <v/>
      </c>
      <c r="AC112" s="18">
        <f>AF112+Y112-AA112</f>
        <v/>
      </c>
      <c r="AD112" s="20">
        <f>AB112-AC112</f>
        <v/>
      </c>
      <c r="AE112" s="18">
        <f>S112-T112</f>
        <v/>
      </c>
      <c r="AF112" s="18">
        <f>S112-U112</f>
        <v/>
      </c>
      <c r="AG112" s="21">
        <f>IF(P112&lt;=0,0,LOOKUP(P112,{0,1950001,3300001,6950001,9000001,18000001,40000001},{0.05,0.1,0.2,0.23,0.33,0.4,0.45}))</f>
        <v/>
      </c>
    </row>
    <row r="113">
      <c r="A113" t="inlineStr">
        <is>
          <t>組み合わせ</t>
        </is>
      </c>
      <c r="B113" s="18">
        <f>'3_組み合わせ'!$B$3</f>
        <v/>
      </c>
      <c r="C113" s="19" t="n">
        <v>2026</v>
      </c>
      <c r="D113" s="18">
        <f>'3_組み合わせ'!$A10+'3_組み合わせ'!K$4</f>
        <v/>
      </c>
      <c r="E113" s="18" t="n">
        <v>0</v>
      </c>
      <c r="F113" s="18">
        <f>'3_組み合わせ'!$A10</f>
        <v/>
      </c>
      <c r="G113" t="inlineStr">
        <is>
          <t>はい</t>
        </is>
      </c>
      <c r="H113" s="18">
        <f>ROUND(MIN(B113/12,650000)*12*0.0915+MIN(B113/12,1390000)*12*(0.0504+0)+B113*0.005,0)</f>
        <v/>
      </c>
      <c r="I113" s="18" t="n">
        <v>0</v>
      </c>
      <c r="J113" s="18" t="n">
        <v>0</v>
      </c>
      <c r="K113" s="18">
        <f>ROUND(IF(C113&gt;=2026,IF(B113&lt;741000,0,IF(B113&lt;2191000,B113-740000,IF(B113&lt;2193000,1451000,IF(B113&lt;2196000,1453000,IF(B113&lt;2200000,1456000,IF(B113&lt;3600000,ROUNDDOWN(B113/4,-3)*2.8-80000,IF(B113&lt;6600000,ROUNDDOWN(B113/4,-3)*3.2-440000,IF(B113&lt;8500000,ROUNDDOWN(B113*0.9,0)-1100000,B113-1950000)))))))),IF(B113&lt;651000,0,IF(B113&lt;1900000,B113-650000,IF(B113&lt;3600000,ROUNDDOWN(B113/4,-3)*2.8-80000,IF(B113&lt;6600000,ROUNDDOWN(B113/4,-3)*3.2-440000,IF(B113&lt;8500000,ROUNDDOWN(B113*0.9,0)-1100000,B113-1950000)))))),0)</f>
        <v/>
      </c>
      <c r="L113" s="18">
        <f>IF(K113&gt;23500000,NA(),IF(C113&gt;=2026,IF(K113&lt;=4890000,1040000,IF(K113&lt;=6550000,670000,620000)),IF(K113&lt;=1320000,950000,IF(K113&lt;=3360000,880000,IF(K113&lt;=4890000,680000,IF(K113&lt;=6550000,630000,580000))))))</f>
        <v/>
      </c>
      <c r="M113" s="18">
        <f>MIN(100000,ROUNDDOWN(K113*0.05,0))</f>
        <v/>
      </c>
      <c r="N113" s="18">
        <f>MIN(2000000,MAX(0,D113-E113-M113))</f>
        <v/>
      </c>
      <c r="O113" s="18">
        <f>IF(G113="はい",MIN(88000,MAX(0,F113-12000)),0)</f>
        <v/>
      </c>
      <c r="P113" s="18">
        <f>MAX(0,ROUNDDOWN(K113-H113-L113-I113-0,-3))</f>
        <v/>
      </c>
      <c r="Q113" s="18">
        <f>MAX(0,ROUNDDOWN(K113-H113-L113-I113-N113,-3))</f>
        <v/>
      </c>
      <c r="R113" s="18">
        <f>MAX(0,ROUNDDOWN(K113-H113-L113-I113-O113,-3))</f>
        <v/>
      </c>
      <c r="S113" s="18">
        <f>IF(P113&lt;=0,0,ROUNDDOWN((P113*LOOKUP(P113,{0,1950001,3300001,6950001,9000001,18000001,40000001},{0.05,0.1,0.2,0.23,0.33,0.4,0.45})-LOOKUP(P113,{0,1950001,3300001,6950001,9000001,18000001,40000001},{0,97500,427500,636000,1536000,2796000,4796000}))*1.021,-2))</f>
        <v/>
      </c>
      <c r="T113" s="18">
        <f>IF(Q113&lt;=0,0,ROUNDDOWN((Q113*LOOKUP(Q113,{0,1950001,3300001,6950001,9000001,18000001,40000001},{0.05,0.1,0.2,0.23,0.33,0.4,0.45})-LOOKUP(Q113,{0,1950001,3300001,6950001,9000001,18000001,40000001},{0,97500,427500,636000,1536000,2796000,4796000}))*1.021,-2))</f>
        <v/>
      </c>
      <c r="U113" s="18">
        <f>IF(R113&lt;=0,0,ROUNDDOWN((R113*LOOKUP(R113,{0,1950001,3300001,6950001,9000001,18000001,40000001},{0.05,0.1,0.2,0.23,0.33,0.4,0.45})-LOOKUP(R113,{0,1950001,3300001,6950001,9000001,18000001,40000001},{0,97500,427500,636000,1536000,2796000,4796000}))*1.021,-2))</f>
        <v/>
      </c>
      <c r="V113" s="18">
        <f>MAX(0,ROUNDDOWN(K113-H113-430000-J113-0,-3))</f>
        <v/>
      </c>
      <c r="W113" s="18">
        <f>MAX(0,ROUNDDOWN(K113-H113-430000-J113-N113,-3))</f>
        <v/>
      </c>
      <c r="X113" s="18">
        <f>MAX(0,ROUNDDOWN(K113-H113-430000-J113-O113,-3))</f>
        <v/>
      </c>
      <c r="Y113" s="18">
        <f>IF(K113&lt;=450000,0,MAX(0,ROUNDDOWN(V113*0.06-MIN(50000,V113)*0.03,-2))+MAX(0,ROUNDDOWN(V113*0.04-MIN(50000,V113)*0.02,-2)))</f>
        <v/>
      </c>
      <c r="Z113" s="18">
        <f>IF(K113&lt;=450000,0,MAX(0,ROUNDDOWN(W113*0.06-MIN(50000,W113)*0.03,-2))+MAX(0,ROUNDDOWN(W113*0.04-MIN(50000,W113)*0.02,-2)))</f>
        <v/>
      </c>
      <c r="AA113" s="18">
        <f>IF(K113&lt;=450000,0,MAX(0,ROUNDDOWN(X113*0.06-MIN(50000,X113)*0.03,-2))+MAX(0,ROUNDDOWN(X113*0.04-MIN(50000,X113)*0.02,-2)))</f>
        <v/>
      </c>
      <c r="AB113" s="18">
        <f>AE113+Y113-Z113</f>
        <v/>
      </c>
      <c r="AC113" s="18">
        <f>AF113+Y113-AA113</f>
        <v/>
      </c>
      <c r="AD113" s="20">
        <f>AB113-AC113</f>
        <v/>
      </c>
      <c r="AE113" s="18">
        <f>S113-T113</f>
        <v/>
      </c>
      <c r="AF113" s="18">
        <f>S113-U113</f>
        <v/>
      </c>
      <c r="AG113" s="21">
        <f>IF(P113&lt;=0,0,LOOKUP(P113,{0,1950001,3300001,6950001,9000001,18000001,40000001},{0.05,0.1,0.2,0.23,0.33,0.4,0.45}))</f>
        <v/>
      </c>
    </row>
    <row r="114">
      <c r="A114" t="inlineStr">
        <is>
          <t>組み合わせ</t>
        </is>
      </c>
      <c r="B114" s="18">
        <f>'3_組み合わせ'!$B$3</f>
        <v/>
      </c>
      <c r="C114" s="19" t="n">
        <v>2026</v>
      </c>
      <c r="D114" s="18">
        <f>'3_組み合わせ'!$A11+'3_組み合わせ'!B$4</f>
        <v/>
      </c>
      <c r="E114" s="18" t="n">
        <v>0</v>
      </c>
      <c r="F114" s="18">
        <f>'3_組み合わせ'!$A11</f>
        <v/>
      </c>
      <c r="G114" t="inlineStr">
        <is>
          <t>はい</t>
        </is>
      </c>
      <c r="H114" s="18">
        <f>ROUND(MIN(B114/12,650000)*12*0.0915+MIN(B114/12,1390000)*12*(0.0504+0)+B114*0.005,0)</f>
        <v/>
      </c>
      <c r="I114" s="18" t="n">
        <v>0</v>
      </c>
      <c r="J114" s="18" t="n">
        <v>0</v>
      </c>
      <c r="K114" s="18">
        <f>ROUND(IF(C114&gt;=2026,IF(B114&lt;741000,0,IF(B114&lt;2191000,B114-740000,IF(B114&lt;2193000,1451000,IF(B114&lt;2196000,1453000,IF(B114&lt;2200000,1456000,IF(B114&lt;3600000,ROUNDDOWN(B114/4,-3)*2.8-80000,IF(B114&lt;6600000,ROUNDDOWN(B114/4,-3)*3.2-440000,IF(B114&lt;8500000,ROUNDDOWN(B114*0.9,0)-1100000,B114-1950000)))))))),IF(B114&lt;651000,0,IF(B114&lt;1900000,B114-650000,IF(B114&lt;3600000,ROUNDDOWN(B114/4,-3)*2.8-80000,IF(B114&lt;6600000,ROUNDDOWN(B114/4,-3)*3.2-440000,IF(B114&lt;8500000,ROUNDDOWN(B114*0.9,0)-1100000,B114-1950000)))))),0)</f>
        <v/>
      </c>
      <c r="L114" s="18">
        <f>IF(K114&gt;23500000,NA(),IF(C114&gt;=2026,IF(K114&lt;=4890000,1040000,IF(K114&lt;=6550000,670000,620000)),IF(K114&lt;=1320000,950000,IF(K114&lt;=3360000,880000,IF(K114&lt;=4890000,680000,IF(K114&lt;=6550000,630000,580000))))))</f>
        <v/>
      </c>
      <c r="M114" s="18">
        <f>MIN(100000,ROUNDDOWN(K114*0.05,0))</f>
        <v/>
      </c>
      <c r="N114" s="18">
        <f>MIN(2000000,MAX(0,D114-E114-M114))</f>
        <v/>
      </c>
      <c r="O114" s="18">
        <f>IF(G114="はい",MIN(88000,MAX(0,F114-12000)),0)</f>
        <v/>
      </c>
      <c r="P114" s="18">
        <f>MAX(0,ROUNDDOWN(K114-H114-L114-I114-0,-3))</f>
        <v/>
      </c>
      <c r="Q114" s="18">
        <f>MAX(0,ROUNDDOWN(K114-H114-L114-I114-N114,-3))</f>
        <v/>
      </c>
      <c r="R114" s="18">
        <f>MAX(0,ROUNDDOWN(K114-H114-L114-I114-O114,-3))</f>
        <v/>
      </c>
      <c r="S114" s="18">
        <f>IF(P114&lt;=0,0,ROUNDDOWN((P114*LOOKUP(P114,{0,1950001,3300001,6950001,9000001,18000001,40000001},{0.05,0.1,0.2,0.23,0.33,0.4,0.45})-LOOKUP(P114,{0,1950001,3300001,6950001,9000001,18000001,40000001},{0,97500,427500,636000,1536000,2796000,4796000}))*1.021,-2))</f>
        <v/>
      </c>
      <c r="T114" s="18">
        <f>IF(Q114&lt;=0,0,ROUNDDOWN((Q114*LOOKUP(Q114,{0,1950001,3300001,6950001,9000001,18000001,40000001},{0.05,0.1,0.2,0.23,0.33,0.4,0.45})-LOOKUP(Q114,{0,1950001,3300001,6950001,9000001,18000001,40000001},{0,97500,427500,636000,1536000,2796000,4796000}))*1.021,-2))</f>
        <v/>
      </c>
      <c r="U114" s="18">
        <f>IF(R114&lt;=0,0,ROUNDDOWN((R114*LOOKUP(R114,{0,1950001,3300001,6950001,9000001,18000001,40000001},{0.05,0.1,0.2,0.23,0.33,0.4,0.45})-LOOKUP(R114,{0,1950001,3300001,6950001,9000001,18000001,40000001},{0,97500,427500,636000,1536000,2796000,4796000}))*1.021,-2))</f>
        <v/>
      </c>
      <c r="V114" s="18">
        <f>MAX(0,ROUNDDOWN(K114-H114-430000-J114-0,-3))</f>
        <v/>
      </c>
      <c r="W114" s="18">
        <f>MAX(0,ROUNDDOWN(K114-H114-430000-J114-N114,-3))</f>
        <v/>
      </c>
      <c r="X114" s="18">
        <f>MAX(0,ROUNDDOWN(K114-H114-430000-J114-O114,-3))</f>
        <v/>
      </c>
      <c r="Y114" s="18">
        <f>IF(K114&lt;=450000,0,MAX(0,ROUNDDOWN(V114*0.06-MIN(50000,V114)*0.03,-2))+MAX(0,ROUNDDOWN(V114*0.04-MIN(50000,V114)*0.02,-2)))</f>
        <v/>
      </c>
      <c r="Z114" s="18">
        <f>IF(K114&lt;=450000,0,MAX(0,ROUNDDOWN(W114*0.06-MIN(50000,W114)*0.03,-2))+MAX(0,ROUNDDOWN(W114*0.04-MIN(50000,W114)*0.02,-2)))</f>
        <v/>
      </c>
      <c r="AA114" s="18">
        <f>IF(K114&lt;=450000,0,MAX(0,ROUNDDOWN(X114*0.06-MIN(50000,X114)*0.03,-2))+MAX(0,ROUNDDOWN(X114*0.04-MIN(50000,X114)*0.02,-2)))</f>
        <v/>
      </c>
      <c r="AB114" s="18">
        <f>AE114+Y114-Z114</f>
        <v/>
      </c>
      <c r="AC114" s="18">
        <f>AF114+Y114-AA114</f>
        <v/>
      </c>
      <c r="AD114" s="20">
        <f>AB114-AC114</f>
        <v/>
      </c>
      <c r="AE114" s="18">
        <f>S114-T114</f>
        <v/>
      </c>
      <c r="AF114" s="18">
        <f>S114-U114</f>
        <v/>
      </c>
      <c r="AG114" s="21">
        <f>IF(P114&lt;=0,0,LOOKUP(P114,{0,1950001,3300001,6950001,9000001,18000001,40000001},{0.05,0.1,0.2,0.23,0.33,0.4,0.45}))</f>
        <v/>
      </c>
    </row>
    <row r="115">
      <c r="A115" t="inlineStr">
        <is>
          <t>組み合わせ</t>
        </is>
      </c>
      <c r="B115" s="18">
        <f>'3_組み合わせ'!$B$3</f>
        <v/>
      </c>
      <c r="C115" s="19" t="n">
        <v>2026</v>
      </c>
      <c r="D115" s="18">
        <f>'3_組み合わせ'!$A11+'3_組み合わせ'!C$4</f>
        <v/>
      </c>
      <c r="E115" s="18" t="n">
        <v>0</v>
      </c>
      <c r="F115" s="18">
        <f>'3_組み合わせ'!$A11</f>
        <v/>
      </c>
      <c r="G115" t="inlineStr">
        <is>
          <t>はい</t>
        </is>
      </c>
      <c r="H115" s="18">
        <f>ROUND(MIN(B115/12,650000)*12*0.0915+MIN(B115/12,1390000)*12*(0.0504+0)+B115*0.005,0)</f>
        <v/>
      </c>
      <c r="I115" s="18" t="n">
        <v>0</v>
      </c>
      <c r="J115" s="18" t="n">
        <v>0</v>
      </c>
      <c r="K115" s="18">
        <f>ROUND(IF(C115&gt;=2026,IF(B115&lt;741000,0,IF(B115&lt;2191000,B115-740000,IF(B115&lt;2193000,1451000,IF(B115&lt;2196000,1453000,IF(B115&lt;2200000,1456000,IF(B115&lt;3600000,ROUNDDOWN(B115/4,-3)*2.8-80000,IF(B115&lt;6600000,ROUNDDOWN(B115/4,-3)*3.2-440000,IF(B115&lt;8500000,ROUNDDOWN(B115*0.9,0)-1100000,B115-1950000)))))))),IF(B115&lt;651000,0,IF(B115&lt;1900000,B115-650000,IF(B115&lt;3600000,ROUNDDOWN(B115/4,-3)*2.8-80000,IF(B115&lt;6600000,ROUNDDOWN(B115/4,-3)*3.2-440000,IF(B115&lt;8500000,ROUNDDOWN(B115*0.9,0)-1100000,B115-1950000)))))),0)</f>
        <v/>
      </c>
      <c r="L115" s="18">
        <f>IF(K115&gt;23500000,NA(),IF(C115&gt;=2026,IF(K115&lt;=4890000,1040000,IF(K115&lt;=6550000,670000,620000)),IF(K115&lt;=1320000,950000,IF(K115&lt;=3360000,880000,IF(K115&lt;=4890000,680000,IF(K115&lt;=6550000,630000,580000))))))</f>
        <v/>
      </c>
      <c r="M115" s="18">
        <f>MIN(100000,ROUNDDOWN(K115*0.05,0))</f>
        <v/>
      </c>
      <c r="N115" s="18">
        <f>MIN(2000000,MAX(0,D115-E115-M115))</f>
        <v/>
      </c>
      <c r="O115" s="18">
        <f>IF(G115="はい",MIN(88000,MAX(0,F115-12000)),0)</f>
        <v/>
      </c>
      <c r="P115" s="18">
        <f>MAX(0,ROUNDDOWN(K115-H115-L115-I115-0,-3))</f>
        <v/>
      </c>
      <c r="Q115" s="18">
        <f>MAX(0,ROUNDDOWN(K115-H115-L115-I115-N115,-3))</f>
        <v/>
      </c>
      <c r="R115" s="18">
        <f>MAX(0,ROUNDDOWN(K115-H115-L115-I115-O115,-3))</f>
        <v/>
      </c>
      <c r="S115" s="18">
        <f>IF(P115&lt;=0,0,ROUNDDOWN((P115*LOOKUP(P115,{0,1950001,3300001,6950001,9000001,18000001,40000001},{0.05,0.1,0.2,0.23,0.33,0.4,0.45})-LOOKUP(P115,{0,1950001,3300001,6950001,9000001,18000001,40000001},{0,97500,427500,636000,1536000,2796000,4796000}))*1.021,-2))</f>
        <v/>
      </c>
      <c r="T115" s="18">
        <f>IF(Q115&lt;=0,0,ROUNDDOWN((Q115*LOOKUP(Q115,{0,1950001,3300001,6950001,9000001,18000001,40000001},{0.05,0.1,0.2,0.23,0.33,0.4,0.45})-LOOKUP(Q115,{0,1950001,3300001,6950001,9000001,18000001,40000001},{0,97500,427500,636000,1536000,2796000,4796000}))*1.021,-2))</f>
        <v/>
      </c>
      <c r="U115" s="18">
        <f>IF(R115&lt;=0,0,ROUNDDOWN((R115*LOOKUP(R115,{0,1950001,3300001,6950001,9000001,18000001,40000001},{0.05,0.1,0.2,0.23,0.33,0.4,0.45})-LOOKUP(R115,{0,1950001,3300001,6950001,9000001,18000001,40000001},{0,97500,427500,636000,1536000,2796000,4796000}))*1.021,-2))</f>
        <v/>
      </c>
      <c r="V115" s="18">
        <f>MAX(0,ROUNDDOWN(K115-H115-430000-J115-0,-3))</f>
        <v/>
      </c>
      <c r="W115" s="18">
        <f>MAX(0,ROUNDDOWN(K115-H115-430000-J115-N115,-3))</f>
        <v/>
      </c>
      <c r="X115" s="18">
        <f>MAX(0,ROUNDDOWN(K115-H115-430000-J115-O115,-3))</f>
        <v/>
      </c>
      <c r="Y115" s="18">
        <f>IF(K115&lt;=450000,0,MAX(0,ROUNDDOWN(V115*0.06-MIN(50000,V115)*0.03,-2))+MAX(0,ROUNDDOWN(V115*0.04-MIN(50000,V115)*0.02,-2)))</f>
        <v/>
      </c>
      <c r="Z115" s="18">
        <f>IF(K115&lt;=450000,0,MAX(0,ROUNDDOWN(W115*0.06-MIN(50000,W115)*0.03,-2))+MAX(0,ROUNDDOWN(W115*0.04-MIN(50000,W115)*0.02,-2)))</f>
        <v/>
      </c>
      <c r="AA115" s="18">
        <f>IF(K115&lt;=450000,0,MAX(0,ROUNDDOWN(X115*0.06-MIN(50000,X115)*0.03,-2))+MAX(0,ROUNDDOWN(X115*0.04-MIN(50000,X115)*0.02,-2)))</f>
        <v/>
      </c>
      <c r="AB115" s="18">
        <f>AE115+Y115-Z115</f>
        <v/>
      </c>
      <c r="AC115" s="18">
        <f>AF115+Y115-AA115</f>
        <v/>
      </c>
      <c r="AD115" s="20">
        <f>AB115-AC115</f>
        <v/>
      </c>
      <c r="AE115" s="18">
        <f>S115-T115</f>
        <v/>
      </c>
      <c r="AF115" s="18">
        <f>S115-U115</f>
        <v/>
      </c>
      <c r="AG115" s="21">
        <f>IF(P115&lt;=0,0,LOOKUP(P115,{0,1950001,3300001,6950001,9000001,18000001,40000001},{0.05,0.1,0.2,0.23,0.33,0.4,0.45}))</f>
        <v/>
      </c>
    </row>
    <row r="116">
      <c r="A116" t="inlineStr">
        <is>
          <t>組み合わせ</t>
        </is>
      </c>
      <c r="B116" s="18">
        <f>'3_組み合わせ'!$B$3</f>
        <v/>
      </c>
      <c r="C116" s="19" t="n">
        <v>2026</v>
      </c>
      <c r="D116" s="18">
        <f>'3_組み合わせ'!$A11+'3_組み合わせ'!D$4</f>
        <v/>
      </c>
      <c r="E116" s="18" t="n">
        <v>0</v>
      </c>
      <c r="F116" s="18">
        <f>'3_組み合わせ'!$A11</f>
        <v/>
      </c>
      <c r="G116" t="inlineStr">
        <is>
          <t>はい</t>
        </is>
      </c>
      <c r="H116" s="18">
        <f>ROUND(MIN(B116/12,650000)*12*0.0915+MIN(B116/12,1390000)*12*(0.0504+0)+B116*0.005,0)</f>
        <v/>
      </c>
      <c r="I116" s="18" t="n">
        <v>0</v>
      </c>
      <c r="J116" s="18" t="n">
        <v>0</v>
      </c>
      <c r="K116" s="18">
        <f>ROUND(IF(C116&gt;=2026,IF(B116&lt;741000,0,IF(B116&lt;2191000,B116-740000,IF(B116&lt;2193000,1451000,IF(B116&lt;2196000,1453000,IF(B116&lt;2200000,1456000,IF(B116&lt;3600000,ROUNDDOWN(B116/4,-3)*2.8-80000,IF(B116&lt;6600000,ROUNDDOWN(B116/4,-3)*3.2-440000,IF(B116&lt;8500000,ROUNDDOWN(B116*0.9,0)-1100000,B116-1950000)))))))),IF(B116&lt;651000,0,IF(B116&lt;1900000,B116-650000,IF(B116&lt;3600000,ROUNDDOWN(B116/4,-3)*2.8-80000,IF(B116&lt;6600000,ROUNDDOWN(B116/4,-3)*3.2-440000,IF(B116&lt;8500000,ROUNDDOWN(B116*0.9,0)-1100000,B116-1950000)))))),0)</f>
        <v/>
      </c>
      <c r="L116" s="18">
        <f>IF(K116&gt;23500000,NA(),IF(C116&gt;=2026,IF(K116&lt;=4890000,1040000,IF(K116&lt;=6550000,670000,620000)),IF(K116&lt;=1320000,950000,IF(K116&lt;=3360000,880000,IF(K116&lt;=4890000,680000,IF(K116&lt;=6550000,630000,580000))))))</f>
        <v/>
      </c>
      <c r="M116" s="18">
        <f>MIN(100000,ROUNDDOWN(K116*0.05,0))</f>
        <v/>
      </c>
      <c r="N116" s="18">
        <f>MIN(2000000,MAX(0,D116-E116-M116))</f>
        <v/>
      </c>
      <c r="O116" s="18">
        <f>IF(G116="はい",MIN(88000,MAX(0,F116-12000)),0)</f>
        <v/>
      </c>
      <c r="P116" s="18">
        <f>MAX(0,ROUNDDOWN(K116-H116-L116-I116-0,-3))</f>
        <v/>
      </c>
      <c r="Q116" s="18">
        <f>MAX(0,ROUNDDOWN(K116-H116-L116-I116-N116,-3))</f>
        <v/>
      </c>
      <c r="R116" s="18">
        <f>MAX(0,ROUNDDOWN(K116-H116-L116-I116-O116,-3))</f>
        <v/>
      </c>
      <c r="S116" s="18">
        <f>IF(P116&lt;=0,0,ROUNDDOWN((P116*LOOKUP(P116,{0,1950001,3300001,6950001,9000001,18000001,40000001},{0.05,0.1,0.2,0.23,0.33,0.4,0.45})-LOOKUP(P116,{0,1950001,3300001,6950001,9000001,18000001,40000001},{0,97500,427500,636000,1536000,2796000,4796000}))*1.021,-2))</f>
        <v/>
      </c>
      <c r="T116" s="18">
        <f>IF(Q116&lt;=0,0,ROUNDDOWN((Q116*LOOKUP(Q116,{0,1950001,3300001,6950001,9000001,18000001,40000001},{0.05,0.1,0.2,0.23,0.33,0.4,0.45})-LOOKUP(Q116,{0,1950001,3300001,6950001,9000001,18000001,40000001},{0,97500,427500,636000,1536000,2796000,4796000}))*1.021,-2))</f>
        <v/>
      </c>
      <c r="U116" s="18">
        <f>IF(R116&lt;=0,0,ROUNDDOWN((R116*LOOKUP(R116,{0,1950001,3300001,6950001,9000001,18000001,40000001},{0.05,0.1,0.2,0.23,0.33,0.4,0.45})-LOOKUP(R116,{0,1950001,3300001,6950001,9000001,18000001,40000001},{0,97500,427500,636000,1536000,2796000,4796000}))*1.021,-2))</f>
        <v/>
      </c>
      <c r="V116" s="18">
        <f>MAX(0,ROUNDDOWN(K116-H116-430000-J116-0,-3))</f>
        <v/>
      </c>
      <c r="W116" s="18">
        <f>MAX(0,ROUNDDOWN(K116-H116-430000-J116-N116,-3))</f>
        <v/>
      </c>
      <c r="X116" s="18">
        <f>MAX(0,ROUNDDOWN(K116-H116-430000-J116-O116,-3))</f>
        <v/>
      </c>
      <c r="Y116" s="18">
        <f>IF(K116&lt;=450000,0,MAX(0,ROUNDDOWN(V116*0.06-MIN(50000,V116)*0.03,-2))+MAX(0,ROUNDDOWN(V116*0.04-MIN(50000,V116)*0.02,-2)))</f>
        <v/>
      </c>
      <c r="Z116" s="18">
        <f>IF(K116&lt;=450000,0,MAX(0,ROUNDDOWN(W116*0.06-MIN(50000,W116)*0.03,-2))+MAX(0,ROUNDDOWN(W116*0.04-MIN(50000,W116)*0.02,-2)))</f>
        <v/>
      </c>
      <c r="AA116" s="18">
        <f>IF(K116&lt;=450000,0,MAX(0,ROUNDDOWN(X116*0.06-MIN(50000,X116)*0.03,-2))+MAX(0,ROUNDDOWN(X116*0.04-MIN(50000,X116)*0.02,-2)))</f>
        <v/>
      </c>
      <c r="AB116" s="18">
        <f>AE116+Y116-Z116</f>
        <v/>
      </c>
      <c r="AC116" s="18">
        <f>AF116+Y116-AA116</f>
        <v/>
      </c>
      <c r="AD116" s="20">
        <f>AB116-AC116</f>
        <v/>
      </c>
      <c r="AE116" s="18">
        <f>S116-T116</f>
        <v/>
      </c>
      <c r="AF116" s="18">
        <f>S116-U116</f>
        <v/>
      </c>
      <c r="AG116" s="21">
        <f>IF(P116&lt;=0,0,LOOKUP(P116,{0,1950001,3300001,6950001,9000001,18000001,40000001},{0.05,0.1,0.2,0.23,0.33,0.4,0.45}))</f>
        <v/>
      </c>
    </row>
    <row r="117">
      <c r="A117" t="inlineStr">
        <is>
          <t>組み合わせ</t>
        </is>
      </c>
      <c r="B117" s="18">
        <f>'3_組み合わせ'!$B$3</f>
        <v/>
      </c>
      <c r="C117" s="19" t="n">
        <v>2026</v>
      </c>
      <c r="D117" s="18">
        <f>'3_組み合わせ'!$A11+'3_組み合わせ'!E$4</f>
        <v/>
      </c>
      <c r="E117" s="18" t="n">
        <v>0</v>
      </c>
      <c r="F117" s="18">
        <f>'3_組み合わせ'!$A11</f>
        <v/>
      </c>
      <c r="G117" t="inlineStr">
        <is>
          <t>はい</t>
        </is>
      </c>
      <c r="H117" s="18">
        <f>ROUND(MIN(B117/12,650000)*12*0.0915+MIN(B117/12,1390000)*12*(0.0504+0)+B117*0.005,0)</f>
        <v/>
      </c>
      <c r="I117" s="18" t="n">
        <v>0</v>
      </c>
      <c r="J117" s="18" t="n">
        <v>0</v>
      </c>
      <c r="K117" s="18">
        <f>ROUND(IF(C117&gt;=2026,IF(B117&lt;741000,0,IF(B117&lt;2191000,B117-740000,IF(B117&lt;2193000,1451000,IF(B117&lt;2196000,1453000,IF(B117&lt;2200000,1456000,IF(B117&lt;3600000,ROUNDDOWN(B117/4,-3)*2.8-80000,IF(B117&lt;6600000,ROUNDDOWN(B117/4,-3)*3.2-440000,IF(B117&lt;8500000,ROUNDDOWN(B117*0.9,0)-1100000,B117-1950000)))))))),IF(B117&lt;651000,0,IF(B117&lt;1900000,B117-650000,IF(B117&lt;3600000,ROUNDDOWN(B117/4,-3)*2.8-80000,IF(B117&lt;6600000,ROUNDDOWN(B117/4,-3)*3.2-440000,IF(B117&lt;8500000,ROUNDDOWN(B117*0.9,0)-1100000,B117-1950000)))))),0)</f>
        <v/>
      </c>
      <c r="L117" s="18">
        <f>IF(K117&gt;23500000,NA(),IF(C117&gt;=2026,IF(K117&lt;=4890000,1040000,IF(K117&lt;=6550000,670000,620000)),IF(K117&lt;=1320000,950000,IF(K117&lt;=3360000,880000,IF(K117&lt;=4890000,680000,IF(K117&lt;=6550000,630000,580000))))))</f>
        <v/>
      </c>
      <c r="M117" s="18">
        <f>MIN(100000,ROUNDDOWN(K117*0.05,0))</f>
        <v/>
      </c>
      <c r="N117" s="18">
        <f>MIN(2000000,MAX(0,D117-E117-M117))</f>
        <v/>
      </c>
      <c r="O117" s="18">
        <f>IF(G117="はい",MIN(88000,MAX(0,F117-12000)),0)</f>
        <v/>
      </c>
      <c r="P117" s="18">
        <f>MAX(0,ROUNDDOWN(K117-H117-L117-I117-0,-3))</f>
        <v/>
      </c>
      <c r="Q117" s="18">
        <f>MAX(0,ROUNDDOWN(K117-H117-L117-I117-N117,-3))</f>
        <v/>
      </c>
      <c r="R117" s="18">
        <f>MAX(0,ROUNDDOWN(K117-H117-L117-I117-O117,-3))</f>
        <v/>
      </c>
      <c r="S117" s="18">
        <f>IF(P117&lt;=0,0,ROUNDDOWN((P117*LOOKUP(P117,{0,1950001,3300001,6950001,9000001,18000001,40000001},{0.05,0.1,0.2,0.23,0.33,0.4,0.45})-LOOKUP(P117,{0,1950001,3300001,6950001,9000001,18000001,40000001},{0,97500,427500,636000,1536000,2796000,4796000}))*1.021,-2))</f>
        <v/>
      </c>
      <c r="T117" s="18">
        <f>IF(Q117&lt;=0,0,ROUNDDOWN((Q117*LOOKUP(Q117,{0,1950001,3300001,6950001,9000001,18000001,40000001},{0.05,0.1,0.2,0.23,0.33,0.4,0.45})-LOOKUP(Q117,{0,1950001,3300001,6950001,9000001,18000001,40000001},{0,97500,427500,636000,1536000,2796000,4796000}))*1.021,-2))</f>
        <v/>
      </c>
      <c r="U117" s="18">
        <f>IF(R117&lt;=0,0,ROUNDDOWN((R117*LOOKUP(R117,{0,1950001,3300001,6950001,9000001,18000001,40000001},{0.05,0.1,0.2,0.23,0.33,0.4,0.45})-LOOKUP(R117,{0,1950001,3300001,6950001,9000001,18000001,40000001},{0,97500,427500,636000,1536000,2796000,4796000}))*1.021,-2))</f>
        <v/>
      </c>
      <c r="V117" s="18">
        <f>MAX(0,ROUNDDOWN(K117-H117-430000-J117-0,-3))</f>
        <v/>
      </c>
      <c r="W117" s="18">
        <f>MAX(0,ROUNDDOWN(K117-H117-430000-J117-N117,-3))</f>
        <v/>
      </c>
      <c r="X117" s="18">
        <f>MAX(0,ROUNDDOWN(K117-H117-430000-J117-O117,-3))</f>
        <v/>
      </c>
      <c r="Y117" s="18">
        <f>IF(K117&lt;=450000,0,MAX(0,ROUNDDOWN(V117*0.06-MIN(50000,V117)*0.03,-2))+MAX(0,ROUNDDOWN(V117*0.04-MIN(50000,V117)*0.02,-2)))</f>
        <v/>
      </c>
      <c r="Z117" s="18">
        <f>IF(K117&lt;=450000,0,MAX(0,ROUNDDOWN(W117*0.06-MIN(50000,W117)*0.03,-2))+MAX(0,ROUNDDOWN(W117*0.04-MIN(50000,W117)*0.02,-2)))</f>
        <v/>
      </c>
      <c r="AA117" s="18">
        <f>IF(K117&lt;=450000,0,MAX(0,ROUNDDOWN(X117*0.06-MIN(50000,X117)*0.03,-2))+MAX(0,ROUNDDOWN(X117*0.04-MIN(50000,X117)*0.02,-2)))</f>
        <v/>
      </c>
      <c r="AB117" s="18">
        <f>AE117+Y117-Z117</f>
        <v/>
      </c>
      <c r="AC117" s="18">
        <f>AF117+Y117-AA117</f>
        <v/>
      </c>
      <c r="AD117" s="20">
        <f>AB117-AC117</f>
        <v/>
      </c>
      <c r="AE117" s="18">
        <f>S117-T117</f>
        <v/>
      </c>
      <c r="AF117" s="18">
        <f>S117-U117</f>
        <v/>
      </c>
      <c r="AG117" s="21">
        <f>IF(P117&lt;=0,0,LOOKUP(P117,{0,1950001,3300001,6950001,9000001,18000001,40000001},{0.05,0.1,0.2,0.23,0.33,0.4,0.45}))</f>
        <v/>
      </c>
    </row>
    <row r="118">
      <c r="A118" t="inlineStr">
        <is>
          <t>組み合わせ</t>
        </is>
      </c>
      <c r="B118" s="18">
        <f>'3_組み合わせ'!$B$3</f>
        <v/>
      </c>
      <c r="C118" s="19" t="n">
        <v>2026</v>
      </c>
      <c r="D118" s="18">
        <f>'3_組み合わせ'!$A11+'3_組み合わせ'!F$4</f>
        <v/>
      </c>
      <c r="E118" s="18" t="n">
        <v>0</v>
      </c>
      <c r="F118" s="18">
        <f>'3_組み合わせ'!$A11</f>
        <v/>
      </c>
      <c r="G118" t="inlineStr">
        <is>
          <t>はい</t>
        </is>
      </c>
      <c r="H118" s="18">
        <f>ROUND(MIN(B118/12,650000)*12*0.0915+MIN(B118/12,1390000)*12*(0.0504+0)+B118*0.005,0)</f>
        <v/>
      </c>
      <c r="I118" s="18" t="n">
        <v>0</v>
      </c>
      <c r="J118" s="18" t="n">
        <v>0</v>
      </c>
      <c r="K118" s="18">
        <f>ROUND(IF(C118&gt;=2026,IF(B118&lt;741000,0,IF(B118&lt;2191000,B118-740000,IF(B118&lt;2193000,1451000,IF(B118&lt;2196000,1453000,IF(B118&lt;2200000,1456000,IF(B118&lt;3600000,ROUNDDOWN(B118/4,-3)*2.8-80000,IF(B118&lt;6600000,ROUNDDOWN(B118/4,-3)*3.2-440000,IF(B118&lt;8500000,ROUNDDOWN(B118*0.9,0)-1100000,B118-1950000)))))))),IF(B118&lt;651000,0,IF(B118&lt;1900000,B118-650000,IF(B118&lt;3600000,ROUNDDOWN(B118/4,-3)*2.8-80000,IF(B118&lt;6600000,ROUNDDOWN(B118/4,-3)*3.2-440000,IF(B118&lt;8500000,ROUNDDOWN(B118*0.9,0)-1100000,B118-1950000)))))),0)</f>
        <v/>
      </c>
      <c r="L118" s="18">
        <f>IF(K118&gt;23500000,NA(),IF(C118&gt;=2026,IF(K118&lt;=4890000,1040000,IF(K118&lt;=6550000,670000,620000)),IF(K118&lt;=1320000,950000,IF(K118&lt;=3360000,880000,IF(K118&lt;=4890000,680000,IF(K118&lt;=6550000,630000,580000))))))</f>
        <v/>
      </c>
      <c r="M118" s="18">
        <f>MIN(100000,ROUNDDOWN(K118*0.05,0))</f>
        <v/>
      </c>
      <c r="N118" s="18">
        <f>MIN(2000000,MAX(0,D118-E118-M118))</f>
        <v/>
      </c>
      <c r="O118" s="18">
        <f>IF(G118="はい",MIN(88000,MAX(0,F118-12000)),0)</f>
        <v/>
      </c>
      <c r="P118" s="18">
        <f>MAX(0,ROUNDDOWN(K118-H118-L118-I118-0,-3))</f>
        <v/>
      </c>
      <c r="Q118" s="18">
        <f>MAX(0,ROUNDDOWN(K118-H118-L118-I118-N118,-3))</f>
        <v/>
      </c>
      <c r="R118" s="18">
        <f>MAX(0,ROUNDDOWN(K118-H118-L118-I118-O118,-3))</f>
        <v/>
      </c>
      <c r="S118" s="18">
        <f>IF(P118&lt;=0,0,ROUNDDOWN((P118*LOOKUP(P118,{0,1950001,3300001,6950001,9000001,18000001,40000001},{0.05,0.1,0.2,0.23,0.33,0.4,0.45})-LOOKUP(P118,{0,1950001,3300001,6950001,9000001,18000001,40000001},{0,97500,427500,636000,1536000,2796000,4796000}))*1.021,-2))</f>
        <v/>
      </c>
      <c r="T118" s="18">
        <f>IF(Q118&lt;=0,0,ROUNDDOWN((Q118*LOOKUP(Q118,{0,1950001,3300001,6950001,9000001,18000001,40000001},{0.05,0.1,0.2,0.23,0.33,0.4,0.45})-LOOKUP(Q118,{0,1950001,3300001,6950001,9000001,18000001,40000001},{0,97500,427500,636000,1536000,2796000,4796000}))*1.021,-2))</f>
        <v/>
      </c>
      <c r="U118" s="18">
        <f>IF(R118&lt;=0,0,ROUNDDOWN((R118*LOOKUP(R118,{0,1950001,3300001,6950001,9000001,18000001,40000001},{0.05,0.1,0.2,0.23,0.33,0.4,0.45})-LOOKUP(R118,{0,1950001,3300001,6950001,9000001,18000001,40000001},{0,97500,427500,636000,1536000,2796000,4796000}))*1.021,-2))</f>
        <v/>
      </c>
      <c r="V118" s="18">
        <f>MAX(0,ROUNDDOWN(K118-H118-430000-J118-0,-3))</f>
        <v/>
      </c>
      <c r="W118" s="18">
        <f>MAX(0,ROUNDDOWN(K118-H118-430000-J118-N118,-3))</f>
        <v/>
      </c>
      <c r="X118" s="18">
        <f>MAX(0,ROUNDDOWN(K118-H118-430000-J118-O118,-3))</f>
        <v/>
      </c>
      <c r="Y118" s="18">
        <f>IF(K118&lt;=450000,0,MAX(0,ROUNDDOWN(V118*0.06-MIN(50000,V118)*0.03,-2))+MAX(0,ROUNDDOWN(V118*0.04-MIN(50000,V118)*0.02,-2)))</f>
        <v/>
      </c>
      <c r="Z118" s="18">
        <f>IF(K118&lt;=450000,0,MAX(0,ROUNDDOWN(W118*0.06-MIN(50000,W118)*0.03,-2))+MAX(0,ROUNDDOWN(W118*0.04-MIN(50000,W118)*0.02,-2)))</f>
        <v/>
      </c>
      <c r="AA118" s="18">
        <f>IF(K118&lt;=450000,0,MAX(0,ROUNDDOWN(X118*0.06-MIN(50000,X118)*0.03,-2))+MAX(0,ROUNDDOWN(X118*0.04-MIN(50000,X118)*0.02,-2)))</f>
        <v/>
      </c>
      <c r="AB118" s="18">
        <f>AE118+Y118-Z118</f>
        <v/>
      </c>
      <c r="AC118" s="18">
        <f>AF118+Y118-AA118</f>
        <v/>
      </c>
      <c r="AD118" s="20">
        <f>AB118-AC118</f>
        <v/>
      </c>
      <c r="AE118" s="18">
        <f>S118-T118</f>
        <v/>
      </c>
      <c r="AF118" s="18">
        <f>S118-U118</f>
        <v/>
      </c>
      <c r="AG118" s="21">
        <f>IF(P118&lt;=0,0,LOOKUP(P118,{0,1950001,3300001,6950001,9000001,18000001,40000001},{0.05,0.1,0.2,0.23,0.33,0.4,0.45}))</f>
        <v/>
      </c>
    </row>
    <row r="119">
      <c r="A119" t="inlineStr">
        <is>
          <t>組み合わせ</t>
        </is>
      </c>
      <c r="B119" s="18">
        <f>'3_組み合わせ'!$B$3</f>
        <v/>
      </c>
      <c r="C119" s="19" t="n">
        <v>2026</v>
      </c>
      <c r="D119" s="18">
        <f>'3_組み合わせ'!$A11+'3_組み合わせ'!G$4</f>
        <v/>
      </c>
      <c r="E119" s="18" t="n">
        <v>0</v>
      </c>
      <c r="F119" s="18">
        <f>'3_組み合わせ'!$A11</f>
        <v/>
      </c>
      <c r="G119" t="inlineStr">
        <is>
          <t>はい</t>
        </is>
      </c>
      <c r="H119" s="18">
        <f>ROUND(MIN(B119/12,650000)*12*0.0915+MIN(B119/12,1390000)*12*(0.0504+0)+B119*0.005,0)</f>
        <v/>
      </c>
      <c r="I119" s="18" t="n">
        <v>0</v>
      </c>
      <c r="J119" s="18" t="n">
        <v>0</v>
      </c>
      <c r="K119" s="18">
        <f>ROUND(IF(C119&gt;=2026,IF(B119&lt;741000,0,IF(B119&lt;2191000,B119-740000,IF(B119&lt;2193000,1451000,IF(B119&lt;2196000,1453000,IF(B119&lt;2200000,1456000,IF(B119&lt;3600000,ROUNDDOWN(B119/4,-3)*2.8-80000,IF(B119&lt;6600000,ROUNDDOWN(B119/4,-3)*3.2-440000,IF(B119&lt;8500000,ROUNDDOWN(B119*0.9,0)-1100000,B119-1950000)))))))),IF(B119&lt;651000,0,IF(B119&lt;1900000,B119-650000,IF(B119&lt;3600000,ROUNDDOWN(B119/4,-3)*2.8-80000,IF(B119&lt;6600000,ROUNDDOWN(B119/4,-3)*3.2-440000,IF(B119&lt;8500000,ROUNDDOWN(B119*0.9,0)-1100000,B119-1950000)))))),0)</f>
        <v/>
      </c>
      <c r="L119" s="18">
        <f>IF(K119&gt;23500000,NA(),IF(C119&gt;=2026,IF(K119&lt;=4890000,1040000,IF(K119&lt;=6550000,670000,620000)),IF(K119&lt;=1320000,950000,IF(K119&lt;=3360000,880000,IF(K119&lt;=4890000,680000,IF(K119&lt;=6550000,630000,580000))))))</f>
        <v/>
      </c>
      <c r="M119" s="18">
        <f>MIN(100000,ROUNDDOWN(K119*0.05,0))</f>
        <v/>
      </c>
      <c r="N119" s="18">
        <f>MIN(2000000,MAX(0,D119-E119-M119))</f>
        <v/>
      </c>
      <c r="O119" s="18">
        <f>IF(G119="はい",MIN(88000,MAX(0,F119-12000)),0)</f>
        <v/>
      </c>
      <c r="P119" s="18">
        <f>MAX(0,ROUNDDOWN(K119-H119-L119-I119-0,-3))</f>
        <v/>
      </c>
      <c r="Q119" s="18">
        <f>MAX(0,ROUNDDOWN(K119-H119-L119-I119-N119,-3))</f>
        <v/>
      </c>
      <c r="R119" s="18">
        <f>MAX(0,ROUNDDOWN(K119-H119-L119-I119-O119,-3))</f>
        <v/>
      </c>
      <c r="S119" s="18">
        <f>IF(P119&lt;=0,0,ROUNDDOWN((P119*LOOKUP(P119,{0,1950001,3300001,6950001,9000001,18000001,40000001},{0.05,0.1,0.2,0.23,0.33,0.4,0.45})-LOOKUP(P119,{0,1950001,3300001,6950001,9000001,18000001,40000001},{0,97500,427500,636000,1536000,2796000,4796000}))*1.021,-2))</f>
        <v/>
      </c>
      <c r="T119" s="18">
        <f>IF(Q119&lt;=0,0,ROUNDDOWN((Q119*LOOKUP(Q119,{0,1950001,3300001,6950001,9000001,18000001,40000001},{0.05,0.1,0.2,0.23,0.33,0.4,0.45})-LOOKUP(Q119,{0,1950001,3300001,6950001,9000001,18000001,40000001},{0,97500,427500,636000,1536000,2796000,4796000}))*1.021,-2))</f>
        <v/>
      </c>
      <c r="U119" s="18">
        <f>IF(R119&lt;=0,0,ROUNDDOWN((R119*LOOKUP(R119,{0,1950001,3300001,6950001,9000001,18000001,40000001},{0.05,0.1,0.2,0.23,0.33,0.4,0.45})-LOOKUP(R119,{0,1950001,3300001,6950001,9000001,18000001,40000001},{0,97500,427500,636000,1536000,2796000,4796000}))*1.021,-2))</f>
        <v/>
      </c>
      <c r="V119" s="18">
        <f>MAX(0,ROUNDDOWN(K119-H119-430000-J119-0,-3))</f>
        <v/>
      </c>
      <c r="W119" s="18">
        <f>MAX(0,ROUNDDOWN(K119-H119-430000-J119-N119,-3))</f>
        <v/>
      </c>
      <c r="X119" s="18">
        <f>MAX(0,ROUNDDOWN(K119-H119-430000-J119-O119,-3))</f>
        <v/>
      </c>
      <c r="Y119" s="18">
        <f>IF(K119&lt;=450000,0,MAX(0,ROUNDDOWN(V119*0.06-MIN(50000,V119)*0.03,-2))+MAX(0,ROUNDDOWN(V119*0.04-MIN(50000,V119)*0.02,-2)))</f>
        <v/>
      </c>
      <c r="Z119" s="18">
        <f>IF(K119&lt;=450000,0,MAX(0,ROUNDDOWN(W119*0.06-MIN(50000,W119)*0.03,-2))+MAX(0,ROUNDDOWN(W119*0.04-MIN(50000,W119)*0.02,-2)))</f>
        <v/>
      </c>
      <c r="AA119" s="18">
        <f>IF(K119&lt;=450000,0,MAX(0,ROUNDDOWN(X119*0.06-MIN(50000,X119)*0.03,-2))+MAX(0,ROUNDDOWN(X119*0.04-MIN(50000,X119)*0.02,-2)))</f>
        <v/>
      </c>
      <c r="AB119" s="18">
        <f>AE119+Y119-Z119</f>
        <v/>
      </c>
      <c r="AC119" s="18">
        <f>AF119+Y119-AA119</f>
        <v/>
      </c>
      <c r="AD119" s="20">
        <f>AB119-AC119</f>
        <v/>
      </c>
      <c r="AE119" s="18">
        <f>S119-T119</f>
        <v/>
      </c>
      <c r="AF119" s="18">
        <f>S119-U119</f>
        <v/>
      </c>
      <c r="AG119" s="21">
        <f>IF(P119&lt;=0,0,LOOKUP(P119,{0,1950001,3300001,6950001,9000001,18000001,40000001},{0.05,0.1,0.2,0.23,0.33,0.4,0.45}))</f>
        <v/>
      </c>
    </row>
    <row r="120">
      <c r="A120" t="inlineStr">
        <is>
          <t>組み合わせ</t>
        </is>
      </c>
      <c r="B120" s="18">
        <f>'3_組み合わせ'!$B$3</f>
        <v/>
      </c>
      <c r="C120" s="19" t="n">
        <v>2026</v>
      </c>
      <c r="D120" s="18">
        <f>'3_組み合わせ'!$A11+'3_組み合わせ'!H$4</f>
        <v/>
      </c>
      <c r="E120" s="18" t="n">
        <v>0</v>
      </c>
      <c r="F120" s="18">
        <f>'3_組み合わせ'!$A11</f>
        <v/>
      </c>
      <c r="G120" t="inlineStr">
        <is>
          <t>はい</t>
        </is>
      </c>
      <c r="H120" s="18">
        <f>ROUND(MIN(B120/12,650000)*12*0.0915+MIN(B120/12,1390000)*12*(0.0504+0)+B120*0.005,0)</f>
        <v/>
      </c>
      <c r="I120" s="18" t="n">
        <v>0</v>
      </c>
      <c r="J120" s="18" t="n">
        <v>0</v>
      </c>
      <c r="K120" s="18">
        <f>ROUND(IF(C120&gt;=2026,IF(B120&lt;741000,0,IF(B120&lt;2191000,B120-740000,IF(B120&lt;2193000,1451000,IF(B120&lt;2196000,1453000,IF(B120&lt;2200000,1456000,IF(B120&lt;3600000,ROUNDDOWN(B120/4,-3)*2.8-80000,IF(B120&lt;6600000,ROUNDDOWN(B120/4,-3)*3.2-440000,IF(B120&lt;8500000,ROUNDDOWN(B120*0.9,0)-1100000,B120-1950000)))))))),IF(B120&lt;651000,0,IF(B120&lt;1900000,B120-650000,IF(B120&lt;3600000,ROUNDDOWN(B120/4,-3)*2.8-80000,IF(B120&lt;6600000,ROUNDDOWN(B120/4,-3)*3.2-440000,IF(B120&lt;8500000,ROUNDDOWN(B120*0.9,0)-1100000,B120-1950000)))))),0)</f>
        <v/>
      </c>
      <c r="L120" s="18">
        <f>IF(K120&gt;23500000,NA(),IF(C120&gt;=2026,IF(K120&lt;=4890000,1040000,IF(K120&lt;=6550000,670000,620000)),IF(K120&lt;=1320000,950000,IF(K120&lt;=3360000,880000,IF(K120&lt;=4890000,680000,IF(K120&lt;=6550000,630000,580000))))))</f>
        <v/>
      </c>
      <c r="M120" s="18">
        <f>MIN(100000,ROUNDDOWN(K120*0.05,0))</f>
        <v/>
      </c>
      <c r="N120" s="18">
        <f>MIN(2000000,MAX(0,D120-E120-M120))</f>
        <v/>
      </c>
      <c r="O120" s="18">
        <f>IF(G120="はい",MIN(88000,MAX(0,F120-12000)),0)</f>
        <v/>
      </c>
      <c r="P120" s="18">
        <f>MAX(0,ROUNDDOWN(K120-H120-L120-I120-0,-3))</f>
        <v/>
      </c>
      <c r="Q120" s="18">
        <f>MAX(0,ROUNDDOWN(K120-H120-L120-I120-N120,-3))</f>
        <v/>
      </c>
      <c r="R120" s="18">
        <f>MAX(0,ROUNDDOWN(K120-H120-L120-I120-O120,-3))</f>
        <v/>
      </c>
      <c r="S120" s="18">
        <f>IF(P120&lt;=0,0,ROUNDDOWN((P120*LOOKUP(P120,{0,1950001,3300001,6950001,9000001,18000001,40000001},{0.05,0.1,0.2,0.23,0.33,0.4,0.45})-LOOKUP(P120,{0,1950001,3300001,6950001,9000001,18000001,40000001},{0,97500,427500,636000,1536000,2796000,4796000}))*1.021,-2))</f>
        <v/>
      </c>
      <c r="T120" s="18">
        <f>IF(Q120&lt;=0,0,ROUNDDOWN((Q120*LOOKUP(Q120,{0,1950001,3300001,6950001,9000001,18000001,40000001},{0.05,0.1,0.2,0.23,0.33,0.4,0.45})-LOOKUP(Q120,{0,1950001,3300001,6950001,9000001,18000001,40000001},{0,97500,427500,636000,1536000,2796000,4796000}))*1.021,-2))</f>
        <v/>
      </c>
      <c r="U120" s="18">
        <f>IF(R120&lt;=0,0,ROUNDDOWN((R120*LOOKUP(R120,{0,1950001,3300001,6950001,9000001,18000001,40000001},{0.05,0.1,0.2,0.23,0.33,0.4,0.45})-LOOKUP(R120,{0,1950001,3300001,6950001,9000001,18000001,40000001},{0,97500,427500,636000,1536000,2796000,4796000}))*1.021,-2))</f>
        <v/>
      </c>
      <c r="V120" s="18">
        <f>MAX(0,ROUNDDOWN(K120-H120-430000-J120-0,-3))</f>
        <v/>
      </c>
      <c r="W120" s="18">
        <f>MAX(0,ROUNDDOWN(K120-H120-430000-J120-N120,-3))</f>
        <v/>
      </c>
      <c r="X120" s="18">
        <f>MAX(0,ROUNDDOWN(K120-H120-430000-J120-O120,-3))</f>
        <v/>
      </c>
      <c r="Y120" s="18">
        <f>IF(K120&lt;=450000,0,MAX(0,ROUNDDOWN(V120*0.06-MIN(50000,V120)*0.03,-2))+MAX(0,ROUNDDOWN(V120*0.04-MIN(50000,V120)*0.02,-2)))</f>
        <v/>
      </c>
      <c r="Z120" s="18">
        <f>IF(K120&lt;=450000,0,MAX(0,ROUNDDOWN(W120*0.06-MIN(50000,W120)*0.03,-2))+MAX(0,ROUNDDOWN(W120*0.04-MIN(50000,W120)*0.02,-2)))</f>
        <v/>
      </c>
      <c r="AA120" s="18">
        <f>IF(K120&lt;=450000,0,MAX(0,ROUNDDOWN(X120*0.06-MIN(50000,X120)*0.03,-2))+MAX(0,ROUNDDOWN(X120*0.04-MIN(50000,X120)*0.02,-2)))</f>
        <v/>
      </c>
      <c r="AB120" s="18">
        <f>AE120+Y120-Z120</f>
        <v/>
      </c>
      <c r="AC120" s="18">
        <f>AF120+Y120-AA120</f>
        <v/>
      </c>
      <c r="AD120" s="20">
        <f>AB120-AC120</f>
        <v/>
      </c>
      <c r="AE120" s="18">
        <f>S120-T120</f>
        <v/>
      </c>
      <c r="AF120" s="18">
        <f>S120-U120</f>
        <v/>
      </c>
      <c r="AG120" s="21">
        <f>IF(P120&lt;=0,0,LOOKUP(P120,{0,1950001,3300001,6950001,9000001,18000001,40000001},{0.05,0.1,0.2,0.23,0.33,0.4,0.45}))</f>
        <v/>
      </c>
    </row>
    <row r="121">
      <c r="A121" t="inlineStr">
        <is>
          <t>組み合わせ</t>
        </is>
      </c>
      <c r="B121" s="18">
        <f>'3_組み合わせ'!$B$3</f>
        <v/>
      </c>
      <c r="C121" s="19" t="n">
        <v>2026</v>
      </c>
      <c r="D121" s="18">
        <f>'3_組み合わせ'!$A11+'3_組み合わせ'!I$4</f>
        <v/>
      </c>
      <c r="E121" s="18" t="n">
        <v>0</v>
      </c>
      <c r="F121" s="18">
        <f>'3_組み合わせ'!$A11</f>
        <v/>
      </c>
      <c r="G121" t="inlineStr">
        <is>
          <t>はい</t>
        </is>
      </c>
      <c r="H121" s="18">
        <f>ROUND(MIN(B121/12,650000)*12*0.0915+MIN(B121/12,1390000)*12*(0.0504+0)+B121*0.005,0)</f>
        <v/>
      </c>
      <c r="I121" s="18" t="n">
        <v>0</v>
      </c>
      <c r="J121" s="18" t="n">
        <v>0</v>
      </c>
      <c r="K121" s="18">
        <f>ROUND(IF(C121&gt;=2026,IF(B121&lt;741000,0,IF(B121&lt;2191000,B121-740000,IF(B121&lt;2193000,1451000,IF(B121&lt;2196000,1453000,IF(B121&lt;2200000,1456000,IF(B121&lt;3600000,ROUNDDOWN(B121/4,-3)*2.8-80000,IF(B121&lt;6600000,ROUNDDOWN(B121/4,-3)*3.2-440000,IF(B121&lt;8500000,ROUNDDOWN(B121*0.9,0)-1100000,B121-1950000)))))))),IF(B121&lt;651000,0,IF(B121&lt;1900000,B121-650000,IF(B121&lt;3600000,ROUNDDOWN(B121/4,-3)*2.8-80000,IF(B121&lt;6600000,ROUNDDOWN(B121/4,-3)*3.2-440000,IF(B121&lt;8500000,ROUNDDOWN(B121*0.9,0)-1100000,B121-1950000)))))),0)</f>
        <v/>
      </c>
      <c r="L121" s="18">
        <f>IF(K121&gt;23500000,NA(),IF(C121&gt;=2026,IF(K121&lt;=4890000,1040000,IF(K121&lt;=6550000,670000,620000)),IF(K121&lt;=1320000,950000,IF(K121&lt;=3360000,880000,IF(K121&lt;=4890000,680000,IF(K121&lt;=6550000,630000,580000))))))</f>
        <v/>
      </c>
      <c r="M121" s="18">
        <f>MIN(100000,ROUNDDOWN(K121*0.05,0))</f>
        <v/>
      </c>
      <c r="N121" s="18">
        <f>MIN(2000000,MAX(0,D121-E121-M121))</f>
        <v/>
      </c>
      <c r="O121" s="18">
        <f>IF(G121="はい",MIN(88000,MAX(0,F121-12000)),0)</f>
        <v/>
      </c>
      <c r="P121" s="18">
        <f>MAX(0,ROUNDDOWN(K121-H121-L121-I121-0,-3))</f>
        <v/>
      </c>
      <c r="Q121" s="18">
        <f>MAX(0,ROUNDDOWN(K121-H121-L121-I121-N121,-3))</f>
        <v/>
      </c>
      <c r="R121" s="18">
        <f>MAX(0,ROUNDDOWN(K121-H121-L121-I121-O121,-3))</f>
        <v/>
      </c>
      <c r="S121" s="18">
        <f>IF(P121&lt;=0,0,ROUNDDOWN((P121*LOOKUP(P121,{0,1950001,3300001,6950001,9000001,18000001,40000001},{0.05,0.1,0.2,0.23,0.33,0.4,0.45})-LOOKUP(P121,{0,1950001,3300001,6950001,9000001,18000001,40000001},{0,97500,427500,636000,1536000,2796000,4796000}))*1.021,-2))</f>
        <v/>
      </c>
      <c r="T121" s="18">
        <f>IF(Q121&lt;=0,0,ROUNDDOWN((Q121*LOOKUP(Q121,{0,1950001,3300001,6950001,9000001,18000001,40000001},{0.05,0.1,0.2,0.23,0.33,0.4,0.45})-LOOKUP(Q121,{0,1950001,3300001,6950001,9000001,18000001,40000001},{0,97500,427500,636000,1536000,2796000,4796000}))*1.021,-2))</f>
        <v/>
      </c>
      <c r="U121" s="18">
        <f>IF(R121&lt;=0,0,ROUNDDOWN((R121*LOOKUP(R121,{0,1950001,3300001,6950001,9000001,18000001,40000001},{0.05,0.1,0.2,0.23,0.33,0.4,0.45})-LOOKUP(R121,{0,1950001,3300001,6950001,9000001,18000001,40000001},{0,97500,427500,636000,1536000,2796000,4796000}))*1.021,-2))</f>
        <v/>
      </c>
      <c r="V121" s="18">
        <f>MAX(0,ROUNDDOWN(K121-H121-430000-J121-0,-3))</f>
        <v/>
      </c>
      <c r="W121" s="18">
        <f>MAX(0,ROUNDDOWN(K121-H121-430000-J121-N121,-3))</f>
        <v/>
      </c>
      <c r="X121" s="18">
        <f>MAX(0,ROUNDDOWN(K121-H121-430000-J121-O121,-3))</f>
        <v/>
      </c>
      <c r="Y121" s="18">
        <f>IF(K121&lt;=450000,0,MAX(0,ROUNDDOWN(V121*0.06-MIN(50000,V121)*0.03,-2))+MAX(0,ROUNDDOWN(V121*0.04-MIN(50000,V121)*0.02,-2)))</f>
        <v/>
      </c>
      <c r="Z121" s="18">
        <f>IF(K121&lt;=450000,0,MAX(0,ROUNDDOWN(W121*0.06-MIN(50000,W121)*0.03,-2))+MAX(0,ROUNDDOWN(W121*0.04-MIN(50000,W121)*0.02,-2)))</f>
        <v/>
      </c>
      <c r="AA121" s="18">
        <f>IF(K121&lt;=450000,0,MAX(0,ROUNDDOWN(X121*0.06-MIN(50000,X121)*0.03,-2))+MAX(0,ROUNDDOWN(X121*0.04-MIN(50000,X121)*0.02,-2)))</f>
        <v/>
      </c>
      <c r="AB121" s="18">
        <f>AE121+Y121-Z121</f>
        <v/>
      </c>
      <c r="AC121" s="18">
        <f>AF121+Y121-AA121</f>
        <v/>
      </c>
      <c r="AD121" s="20">
        <f>AB121-AC121</f>
        <v/>
      </c>
      <c r="AE121" s="18">
        <f>S121-T121</f>
        <v/>
      </c>
      <c r="AF121" s="18">
        <f>S121-U121</f>
        <v/>
      </c>
      <c r="AG121" s="21">
        <f>IF(P121&lt;=0,0,LOOKUP(P121,{0,1950001,3300001,6950001,9000001,18000001,40000001},{0.05,0.1,0.2,0.23,0.33,0.4,0.45}))</f>
        <v/>
      </c>
    </row>
    <row r="122">
      <c r="A122" t="inlineStr">
        <is>
          <t>組み合わせ</t>
        </is>
      </c>
      <c r="B122" s="18">
        <f>'3_組み合わせ'!$B$3</f>
        <v/>
      </c>
      <c r="C122" s="19" t="n">
        <v>2026</v>
      </c>
      <c r="D122" s="18">
        <f>'3_組み合わせ'!$A11+'3_組み合わせ'!J$4</f>
        <v/>
      </c>
      <c r="E122" s="18" t="n">
        <v>0</v>
      </c>
      <c r="F122" s="18">
        <f>'3_組み合わせ'!$A11</f>
        <v/>
      </c>
      <c r="G122" t="inlineStr">
        <is>
          <t>はい</t>
        </is>
      </c>
      <c r="H122" s="18">
        <f>ROUND(MIN(B122/12,650000)*12*0.0915+MIN(B122/12,1390000)*12*(0.0504+0)+B122*0.005,0)</f>
        <v/>
      </c>
      <c r="I122" s="18" t="n">
        <v>0</v>
      </c>
      <c r="J122" s="18" t="n">
        <v>0</v>
      </c>
      <c r="K122" s="18">
        <f>ROUND(IF(C122&gt;=2026,IF(B122&lt;741000,0,IF(B122&lt;2191000,B122-740000,IF(B122&lt;2193000,1451000,IF(B122&lt;2196000,1453000,IF(B122&lt;2200000,1456000,IF(B122&lt;3600000,ROUNDDOWN(B122/4,-3)*2.8-80000,IF(B122&lt;6600000,ROUNDDOWN(B122/4,-3)*3.2-440000,IF(B122&lt;8500000,ROUNDDOWN(B122*0.9,0)-1100000,B122-1950000)))))))),IF(B122&lt;651000,0,IF(B122&lt;1900000,B122-650000,IF(B122&lt;3600000,ROUNDDOWN(B122/4,-3)*2.8-80000,IF(B122&lt;6600000,ROUNDDOWN(B122/4,-3)*3.2-440000,IF(B122&lt;8500000,ROUNDDOWN(B122*0.9,0)-1100000,B122-1950000)))))),0)</f>
        <v/>
      </c>
      <c r="L122" s="18">
        <f>IF(K122&gt;23500000,NA(),IF(C122&gt;=2026,IF(K122&lt;=4890000,1040000,IF(K122&lt;=6550000,670000,620000)),IF(K122&lt;=1320000,950000,IF(K122&lt;=3360000,880000,IF(K122&lt;=4890000,680000,IF(K122&lt;=6550000,630000,580000))))))</f>
        <v/>
      </c>
      <c r="M122" s="18">
        <f>MIN(100000,ROUNDDOWN(K122*0.05,0))</f>
        <v/>
      </c>
      <c r="N122" s="18">
        <f>MIN(2000000,MAX(0,D122-E122-M122))</f>
        <v/>
      </c>
      <c r="O122" s="18">
        <f>IF(G122="はい",MIN(88000,MAX(0,F122-12000)),0)</f>
        <v/>
      </c>
      <c r="P122" s="18">
        <f>MAX(0,ROUNDDOWN(K122-H122-L122-I122-0,-3))</f>
        <v/>
      </c>
      <c r="Q122" s="18">
        <f>MAX(0,ROUNDDOWN(K122-H122-L122-I122-N122,-3))</f>
        <v/>
      </c>
      <c r="R122" s="18">
        <f>MAX(0,ROUNDDOWN(K122-H122-L122-I122-O122,-3))</f>
        <v/>
      </c>
      <c r="S122" s="18">
        <f>IF(P122&lt;=0,0,ROUNDDOWN((P122*LOOKUP(P122,{0,1950001,3300001,6950001,9000001,18000001,40000001},{0.05,0.1,0.2,0.23,0.33,0.4,0.45})-LOOKUP(P122,{0,1950001,3300001,6950001,9000001,18000001,40000001},{0,97500,427500,636000,1536000,2796000,4796000}))*1.021,-2))</f>
        <v/>
      </c>
      <c r="T122" s="18">
        <f>IF(Q122&lt;=0,0,ROUNDDOWN((Q122*LOOKUP(Q122,{0,1950001,3300001,6950001,9000001,18000001,40000001},{0.05,0.1,0.2,0.23,0.33,0.4,0.45})-LOOKUP(Q122,{0,1950001,3300001,6950001,9000001,18000001,40000001},{0,97500,427500,636000,1536000,2796000,4796000}))*1.021,-2))</f>
        <v/>
      </c>
      <c r="U122" s="18">
        <f>IF(R122&lt;=0,0,ROUNDDOWN((R122*LOOKUP(R122,{0,1950001,3300001,6950001,9000001,18000001,40000001},{0.05,0.1,0.2,0.23,0.33,0.4,0.45})-LOOKUP(R122,{0,1950001,3300001,6950001,9000001,18000001,40000001},{0,97500,427500,636000,1536000,2796000,4796000}))*1.021,-2))</f>
        <v/>
      </c>
      <c r="V122" s="18">
        <f>MAX(0,ROUNDDOWN(K122-H122-430000-J122-0,-3))</f>
        <v/>
      </c>
      <c r="W122" s="18">
        <f>MAX(0,ROUNDDOWN(K122-H122-430000-J122-N122,-3))</f>
        <v/>
      </c>
      <c r="X122" s="18">
        <f>MAX(0,ROUNDDOWN(K122-H122-430000-J122-O122,-3))</f>
        <v/>
      </c>
      <c r="Y122" s="18">
        <f>IF(K122&lt;=450000,0,MAX(0,ROUNDDOWN(V122*0.06-MIN(50000,V122)*0.03,-2))+MAX(0,ROUNDDOWN(V122*0.04-MIN(50000,V122)*0.02,-2)))</f>
        <v/>
      </c>
      <c r="Z122" s="18">
        <f>IF(K122&lt;=450000,0,MAX(0,ROUNDDOWN(W122*0.06-MIN(50000,W122)*0.03,-2))+MAX(0,ROUNDDOWN(W122*0.04-MIN(50000,W122)*0.02,-2)))</f>
        <v/>
      </c>
      <c r="AA122" s="18">
        <f>IF(K122&lt;=450000,0,MAX(0,ROUNDDOWN(X122*0.06-MIN(50000,X122)*0.03,-2))+MAX(0,ROUNDDOWN(X122*0.04-MIN(50000,X122)*0.02,-2)))</f>
        <v/>
      </c>
      <c r="AB122" s="18">
        <f>AE122+Y122-Z122</f>
        <v/>
      </c>
      <c r="AC122" s="18">
        <f>AF122+Y122-AA122</f>
        <v/>
      </c>
      <c r="AD122" s="20">
        <f>AB122-AC122</f>
        <v/>
      </c>
      <c r="AE122" s="18">
        <f>S122-T122</f>
        <v/>
      </c>
      <c r="AF122" s="18">
        <f>S122-U122</f>
        <v/>
      </c>
      <c r="AG122" s="21">
        <f>IF(P122&lt;=0,0,LOOKUP(P122,{0,1950001,3300001,6950001,9000001,18000001,40000001},{0.05,0.1,0.2,0.23,0.33,0.4,0.45}))</f>
        <v/>
      </c>
    </row>
    <row r="123">
      <c r="A123" t="inlineStr">
        <is>
          <t>組み合わせ</t>
        </is>
      </c>
      <c r="B123" s="18">
        <f>'3_組み合わせ'!$B$3</f>
        <v/>
      </c>
      <c r="C123" s="19" t="n">
        <v>2026</v>
      </c>
      <c r="D123" s="18">
        <f>'3_組み合わせ'!$A11+'3_組み合わせ'!K$4</f>
        <v/>
      </c>
      <c r="E123" s="18" t="n">
        <v>0</v>
      </c>
      <c r="F123" s="18">
        <f>'3_組み合わせ'!$A11</f>
        <v/>
      </c>
      <c r="G123" t="inlineStr">
        <is>
          <t>はい</t>
        </is>
      </c>
      <c r="H123" s="18">
        <f>ROUND(MIN(B123/12,650000)*12*0.0915+MIN(B123/12,1390000)*12*(0.0504+0)+B123*0.005,0)</f>
        <v/>
      </c>
      <c r="I123" s="18" t="n">
        <v>0</v>
      </c>
      <c r="J123" s="18" t="n">
        <v>0</v>
      </c>
      <c r="K123" s="18">
        <f>ROUND(IF(C123&gt;=2026,IF(B123&lt;741000,0,IF(B123&lt;2191000,B123-740000,IF(B123&lt;2193000,1451000,IF(B123&lt;2196000,1453000,IF(B123&lt;2200000,1456000,IF(B123&lt;3600000,ROUNDDOWN(B123/4,-3)*2.8-80000,IF(B123&lt;6600000,ROUNDDOWN(B123/4,-3)*3.2-440000,IF(B123&lt;8500000,ROUNDDOWN(B123*0.9,0)-1100000,B123-1950000)))))))),IF(B123&lt;651000,0,IF(B123&lt;1900000,B123-650000,IF(B123&lt;3600000,ROUNDDOWN(B123/4,-3)*2.8-80000,IF(B123&lt;6600000,ROUNDDOWN(B123/4,-3)*3.2-440000,IF(B123&lt;8500000,ROUNDDOWN(B123*0.9,0)-1100000,B123-1950000)))))),0)</f>
        <v/>
      </c>
      <c r="L123" s="18">
        <f>IF(K123&gt;23500000,NA(),IF(C123&gt;=2026,IF(K123&lt;=4890000,1040000,IF(K123&lt;=6550000,670000,620000)),IF(K123&lt;=1320000,950000,IF(K123&lt;=3360000,880000,IF(K123&lt;=4890000,680000,IF(K123&lt;=6550000,630000,580000))))))</f>
        <v/>
      </c>
      <c r="M123" s="18">
        <f>MIN(100000,ROUNDDOWN(K123*0.05,0))</f>
        <v/>
      </c>
      <c r="N123" s="18">
        <f>MIN(2000000,MAX(0,D123-E123-M123))</f>
        <v/>
      </c>
      <c r="O123" s="18">
        <f>IF(G123="はい",MIN(88000,MAX(0,F123-12000)),0)</f>
        <v/>
      </c>
      <c r="P123" s="18">
        <f>MAX(0,ROUNDDOWN(K123-H123-L123-I123-0,-3))</f>
        <v/>
      </c>
      <c r="Q123" s="18">
        <f>MAX(0,ROUNDDOWN(K123-H123-L123-I123-N123,-3))</f>
        <v/>
      </c>
      <c r="R123" s="18">
        <f>MAX(0,ROUNDDOWN(K123-H123-L123-I123-O123,-3))</f>
        <v/>
      </c>
      <c r="S123" s="18">
        <f>IF(P123&lt;=0,0,ROUNDDOWN((P123*LOOKUP(P123,{0,1950001,3300001,6950001,9000001,18000001,40000001},{0.05,0.1,0.2,0.23,0.33,0.4,0.45})-LOOKUP(P123,{0,1950001,3300001,6950001,9000001,18000001,40000001},{0,97500,427500,636000,1536000,2796000,4796000}))*1.021,-2))</f>
        <v/>
      </c>
      <c r="T123" s="18">
        <f>IF(Q123&lt;=0,0,ROUNDDOWN((Q123*LOOKUP(Q123,{0,1950001,3300001,6950001,9000001,18000001,40000001},{0.05,0.1,0.2,0.23,0.33,0.4,0.45})-LOOKUP(Q123,{0,1950001,3300001,6950001,9000001,18000001,40000001},{0,97500,427500,636000,1536000,2796000,4796000}))*1.021,-2))</f>
        <v/>
      </c>
      <c r="U123" s="18">
        <f>IF(R123&lt;=0,0,ROUNDDOWN((R123*LOOKUP(R123,{0,1950001,3300001,6950001,9000001,18000001,40000001},{0.05,0.1,0.2,0.23,0.33,0.4,0.45})-LOOKUP(R123,{0,1950001,3300001,6950001,9000001,18000001,40000001},{0,97500,427500,636000,1536000,2796000,4796000}))*1.021,-2))</f>
        <v/>
      </c>
      <c r="V123" s="18">
        <f>MAX(0,ROUNDDOWN(K123-H123-430000-J123-0,-3))</f>
        <v/>
      </c>
      <c r="W123" s="18">
        <f>MAX(0,ROUNDDOWN(K123-H123-430000-J123-N123,-3))</f>
        <v/>
      </c>
      <c r="X123" s="18">
        <f>MAX(0,ROUNDDOWN(K123-H123-430000-J123-O123,-3))</f>
        <v/>
      </c>
      <c r="Y123" s="18">
        <f>IF(K123&lt;=450000,0,MAX(0,ROUNDDOWN(V123*0.06-MIN(50000,V123)*0.03,-2))+MAX(0,ROUNDDOWN(V123*0.04-MIN(50000,V123)*0.02,-2)))</f>
        <v/>
      </c>
      <c r="Z123" s="18">
        <f>IF(K123&lt;=450000,0,MAX(0,ROUNDDOWN(W123*0.06-MIN(50000,W123)*0.03,-2))+MAX(0,ROUNDDOWN(W123*0.04-MIN(50000,W123)*0.02,-2)))</f>
        <v/>
      </c>
      <c r="AA123" s="18">
        <f>IF(K123&lt;=450000,0,MAX(0,ROUNDDOWN(X123*0.06-MIN(50000,X123)*0.03,-2))+MAX(0,ROUNDDOWN(X123*0.04-MIN(50000,X123)*0.02,-2)))</f>
        <v/>
      </c>
      <c r="AB123" s="18">
        <f>AE123+Y123-Z123</f>
        <v/>
      </c>
      <c r="AC123" s="18">
        <f>AF123+Y123-AA123</f>
        <v/>
      </c>
      <c r="AD123" s="20">
        <f>AB123-AC123</f>
        <v/>
      </c>
      <c r="AE123" s="18">
        <f>S123-T123</f>
        <v/>
      </c>
      <c r="AF123" s="18">
        <f>S123-U123</f>
        <v/>
      </c>
      <c r="AG123" s="21">
        <f>IF(P123&lt;=0,0,LOOKUP(P123,{0,1950001,3300001,6950001,9000001,18000001,40000001},{0.05,0.1,0.2,0.23,0.33,0.4,0.45}))</f>
        <v/>
      </c>
    </row>
    <row r="124">
      <c r="A124" t="inlineStr">
        <is>
          <t>組み合わせ</t>
        </is>
      </c>
      <c r="B124" s="18">
        <f>'3_組み合わせ'!$B$3</f>
        <v/>
      </c>
      <c r="C124" s="19" t="n">
        <v>2026</v>
      </c>
      <c r="D124" s="18">
        <f>'3_組み合わせ'!$A12+'3_組み合わせ'!B$4</f>
        <v/>
      </c>
      <c r="E124" s="18" t="n">
        <v>0</v>
      </c>
      <c r="F124" s="18">
        <f>'3_組み合わせ'!$A12</f>
        <v/>
      </c>
      <c r="G124" t="inlineStr">
        <is>
          <t>はい</t>
        </is>
      </c>
      <c r="H124" s="18">
        <f>ROUND(MIN(B124/12,650000)*12*0.0915+MIN(B124/12,1390000)*12*(0.0504+0)+B124*0.005,0)</f>
        <v/>
      </c>
      <c r="I124" s="18" t="n">
        <v>0</v>
      </c>
      <c r="J124" s="18" t="n">
        <v>0</v>
      </c>
      <c r="K124" s="18">
        <f>ROUND(IF(C124&gt;=2026,IF(B124&lt;741000,0,IF(B124&lt;2191000,B124-740000,IF(B124&lt;2193000,1451000,IF(B124&lt;2196000,1453000,IF(B124&lt;2200000,1456000,IF(B124&lt;3600000,ROUNDDOWN(B124/4,-3)*2.8-80000,IF(B124&lt;6600000,ROUNDDOWN(B124/4,-3)*3.2-440000,IF(B124&lt;8500000,ROUNDDOWN(B124*0.9,0)-1100000,B124-1950000)))))))),IF(B124&lt;651000,0,IF(B124&lt;1900000,B124-650000,IF(B124&lt;3600000,ROUNDDOWN(B124/4,-3)*2.8-80000,IF(B124&lt;6600000,ROUNDDOWN(B124/4,-3)*3.2-440000,IF(B124&lt;8500000,ROUNDDOWN(B124*0.9,0)-1100000,B124-1950000)))))),0)</f>
        <v/>
      </c>
      <c r="L124" s="18">
        <f>IF(K124&gt;23500000,NA(),IF(C124&gt;=2026,IF(K124&lt;=4890000,1040000,IF(K124&lt;=6550000,670000,620000)),IF(K124&lt;=1320000,950000,IF(K124&lt;=3360000,880000,IF(K124&lt;=4890000,680000,IF(K124&lt;=6550000,630000,580000))))))</f>
        <v/>
      </c>
      <c r="M124" s="18">
        <f>MIN(100000,ROUNDDOWN(K124*0.05,0))</f>
        <v/>
      </c>
      <c r="N124" s="18">
        <f>MIN(2000000,MAX(0,D124-E124-M124))</f>
        <v/>
      </c>
      <c r="O124" s="18">
        <f>IF(G124="はい",MIN(88000,MAX(0,F124-12000)),0)</f>
        <v/>
      </c>
      <c r="P124" s="18">
        <f>MAX(0,ROUNDDOWN(K124-H124-L124-I124-0,-3))</f>
        <v/>
      </c>
      <c r="Q124" s="18">
        <f>MAX(0,ROUNDDOWN(K124-H124-L124-I124-N124,-3))</f>
        <v/>
      </c>
      <c r="R124" s="18">
        <f>MAX(0,ROUNDDOWN(K124-H124-L124-I124-O124,-3))</f>
        <v/>
      </c>
      <c r="S124" s="18">
        <f>IF(P124&lt;=0,0,ROUNDDOWN((P124*LOOKUP(P124,{0,1950001,3300001,6950001,9000001,18000001,40000001},{0.05,0.1,0.2,0.23,0.33,0.4,0.45})-LOOKUP(P124,{0,1950001,3300001,6950001,9000001,18000001,40000001},{0,97500,427500,636000,1536000,2796000,4796000}))*1.021,-2))</f>
        <v/>
      </c>
      <c r="T124" s="18">
        <f>IF(Q124&lt;=0,0,ROUNDDOWN((Q124*LOOKUP(Q124,{0,1950001,3300001,6950001,9000001,18000001,40000001},{0.05,0.1,0.2,0.23,0.33,0.4,0.45})-LOOKUP(Q124,{0,1950001,3300001,6950001,9000001,18000001,40000001},{0,97500,427500,636000,1536000,2796000,4796000}))*1.021,-2))</f>
        <v/>
      </c>
      <c r="U124" s="18">
        <f>IF(R124&lt;=0,0,ROUNDDOWN((R124*LOOKUP(R124,{0,1950001,3300001,6950001,9000001,18000001,40000001},{0.05,0.1,0.2,0.23,0.33,0.4,0.45})-LOOKUP(R124,{0,1950001,3300001,6950001,9000001,18000001,40000001},{0,97500,427500,636000,1536000,2796000,4796000}))*1.021,-2))</f>
        <v/>
      </c>
      <c r="V124" s="18">
        <f>MAX(0,ROUNDDOWN(K124-H124-430000-J124-0,-3))</f>
        <v/>
      </c>
      <c r="W124" s="18">
        <f>MAX(0,ROUNDDOWN(K124-H124-430000-J124-N124,-3))</f>
        <v/>
      </c>
      <c r="X124" s="18">
        <f>MAX(0,ROUNDDOWN(K124-H124-430000-J124-O124,-3))</f>
        <v/>
      </c>
      <c r="Y124" s="18">
        <f>IF(K124&lt;=450000,0,MAX(0,ROUNDDOWN(V124*0.06-MIN(50000,V124)*0.03,-2))+MAX(0,ROUNDDOWN(V124*0.04-MIN(50000,V124)*0.02,-2)))</f>
        <v/>
      </c>
      <c r="Z124" s="18">
        <f>IF(K124&lt;=450000,0,MAX(0,ROUNDDOWN(W124*0.06-MIN(50000,W124)*0.03,-2))+MAX(0,ROUNDDOWN(W124*0.04-MIN(50000,W124)*0.02,-2)))</f>
        <v/>
      </c>
      <c r="AA124" s="18">
        <f>IF(K124&lt;=450000,0,MAX(0,ROUNDDOWN(X124*0.06-MIN(50000,X124)*0.03,-2))+MAX(0,ROUNDDOWN(X124*0.04-MIN(50000,X124)*0.02,-2)))</f>
        <v/>
      </c>
      <c r="AB124" s="18">
        <f>AE124+Y124-Z124</f>
        <v/>
      </c>
      <c r="AC124" s="18">
        <f>AF124+Y124-AA124</f>
        <v/>
      </c>
      <c r="AD124" s="20">
        <f>AB124-AC124</f>
        <v/>
      </c>
      <c r="AE124" s="18">
        <f>S124-T124</f>
        <v/>
      </c>
      <c r="AF124" s="18">
        <f>S124-U124</f>
        <v/>
      </c>
      <c r="AG124" s="21">
        <f>IF(P124&lt;=0,0,LOOKUP(P124,{0,1950001,3300001,6950001,9000001,18000001,40000001},{0.05,0.1,0.2,0.23,0.33,0.4,0.45}))</f>
        <v/>
      </c>
    </row>
    <row r="125">
      <c r="A125" t="inlineStr">
        <is>
          <t>組み合わせ</t>
        </is>
      </c>
      <c r="B125" s="18">
        <f>'3_組み合わせ'!$B$3</f>
        <v/>
      </c>
      <c r="C125" s="19" t="n">
        <v>2026</v>
      </c>
      <c r="D125" s="18">
        <f>'3_組み合わせ'!$A12+'3_組み合わせ'!C$4</f>
        <v/>
      </c>
      <c r="E125" s="18" t="n">
        <v>0</v>
      </c>
      <c r="F125" s="18">
        <f>'3_組み合わせ'!$A12</f>
        <v/>
      </c>
      <c r="G125" t="inlineStr">
        <is>
          <t>はい</t>
        </is>
      </c>
      <c r="H125" s="18">
        <f>ROUND(MIN(B125/12,650000)*12*0.0915+MIN(B125/12,1390000)*12*(0.0504+0)+B125*0.005,0)</f>
        <v/>
      </c>
      <c r="I125" s="18" t="n">
        <v>0</v>
      </c>
      <c r="J125" s="18" t="n">
        <v>0</v>
      </c>
      <c r="K125" s="18">
        <f>ROUND(IF(C125&gt;=2026,IF(B125&lt;741000,0,IF(B125&lt;2191000,B125-740000,IF(B125&lt;2193000,1451000,IF(B125&lt;2196000,1453000,IF(B125&lt;2200000,1456000,IF(B125&lt;3600000,ROUNDDOWN(B125/4,-3)*2.8-80000,IF(B125&lt;6600000,ROUNDDOWN(B125/4,-3)*3.2-440000,IF(B125&lt;8500000,ROUNDDOWN(B125*0.9,0)-1100000,B125-1950000)))))))),IF(B125&lt;651000,0,IF(B125&lt;1900000,B125-650000,IF(B125&lt;3600000,ROUNDDOWN(B125/4,-3)*2.8-80000,IF(B125&lt;6600000,ROUNDDOWN(B125/4,-3)*3.2-440000,IF(B125&lt;8500000,ROUNDDOWN(B125*0.9,0)-1100000,B125-1950000)))))),0)</f>
        <v/>
      </c>
      <c r="L125" s="18">
        <f>IF(K125&gt;23500000,NA(),IF(C125&gt;=2026,IF(K125&lt;=4890000,1040000,IF(K125&lt;=6550000,670000,620000)),IF(K125&lt;=1320000,950000,IF(K125&lt;=3360000,880000,IF(K125&lt;=4890000,680000,IF(K125&lt;=6550000,630000,580000))))))</f>
        <v/>
      </c>
      <c r="M125" s="18">
        <f>MIN(100000,ROUNDDOWN(K125*0.05,0))</f>
        <v/>
      </c>
      <c r="N125" s="18">
        <f>MIN(2000000,MAX(0,D125-E125-M125))</f>
        <v/>
      </c>
      <c r="O125" s="18">
        <f>IF(G125="はい",MIN(88000,MAX(0,F125-12000)),0)</f>
        <v/>
      </c>
      <c r="P125" s="18">
        <f>MAX(0,ROUNDDOWN(K125-H125-L125-I125-0,-3))</f>
        <v/>
      </c>
      <c r="Q125" s="18">
        <f>MAX(0,ROUNDDOWN(K125-H125-L125-I125-N125,-3))</f>
        <v/>
      </c>
      <c r="R125" s="18">
        <f>MAX(0,ROUNDDOWN(K125-H125-L125-I125-O125,-3))</f>
        <v/>
      </c>
      <c r="S125" s="18">
        <f>IF(P125&lt;=0,0,ROUNDDOWN((P125*LOOKUP(P125,{0,1950001,3300001,6950001,9000001,18000001,40000001},{0.05,0.1,0.2,0.23,0.33,0.4,0.45})-LOOKUP(P125,{0,1950001,3300001,6950001,9000001,18000001,40000001},{0,97500,427500,636000,1536000,2796000,4796000}))*1.021,-2))</f>
        <v/>
      </c>
      <c r="T125" s="18">
        <f>IF(Q125&lt;=0,0,ROUNDDOWN((Q125*LOOKUP(Q125,{0,1950001,3300001,6950001,9000001,18000001,40000001},{0.05,0.1,0.2,0.23,0.33,0.4,0.45})-LOOKUP(Q125,{0,1950001,3300001,6950001,9000001,18000001,40000001},{0,97500,427500,636000,1536000,2796000,4796000}))*1.021,-2))</f>
        <v/>
      </c>
      <c r="U125" s="18">
        <f>IF(R125&lt;=0,0,ROUNDDOWN((R125*LOOKUP(R125,{0,1950001,3300001,6950001,9000001,18000001,40000001},{0.05,0.1,0.2,0.23,0.33,0.4,0.45})-LOOKUP(R125,{0,1950001,3300001,6950001,9000001,18000001,40000001},{0,97500,427500,636000,1536000,2796000,4796000}))*1.021,-2))</f>
        <v/>
      </c>
      <c r="V125" s="18">
        <f>MAX(0,ROUNDDOWN(K125-H125-430000-J125-0,-3))</f>
        <v/>
      </c>
      <c r="W125" s="18">
        <f>MAX(0,ROUNDDOWN(K125-H125-430000-J125-N125,-3))</f>
        <v/>
      </c>
      <c r="X125" s="18">
        <f>MAX(0,ROUNDDOWN(K125-H125-430000-J125-O125,-3))</f>
        <v/>
      </c>
      <c r="Y125" s="18">
        <f>IF(K125&lt;=450000,0,MAX(0,ROUNDDOWN(V125*0.06-MIN(50000,V125)*0.03,-2))+MAX(0,ROUNDDOWN(V125*0.04-MIN(50000,V125)*0.02,-2)))</f>
        <v/>
      </c>
      <c r="Z125" s="18">
        <f>IF(K125&lt;=450000,0,MAX(0,ROUNDDOWN(W125*0.06-MIN(50000,W125)*0.03,-2))+MAX(0,ROUNDDOWN(W125*0.04-MIN(50000,W125)*0.02,-2)))</f>
        <v/>
      </c>
      <c r="AA125" s="18">
        <f>IF(K125&lt;=450000,0,MAX(0,ROUNDDOWN(X125*0.06-MIN(50000,X125)*0.03,-2))+MAX(0,ROUNDDOWN(X125*0.04-MIN(50000,X125)*0.02,-2)))</f>
        <v/>
      </c>
      <c r="AB125" s="18">
        <f>AE125+Y125-Z125</f>
        <v/>
      </c>
      <c r="AC125" s="18">
        <f>AF125+Y125-AA125</f>
        <v/>
      </c>
      <c r="AD125" s="20">
        <f>AB125-AC125</f>
        <v/>
      </c>
      <c r="AE125" s="18">
        <f>S125-T125</f>
        <v/>
      </c>
      <c r="AF125" s="18">
        <f>S125-U125</f>
        <v/>
      </c>
      <c r="AG125" s="21">
        <f>IF(P125&lt;=0,0,LOOKUP(P125,{0,1950001,3300001,6950001,9000001,18000001,40000001},{0.05,0.1,0.2,0.23,0.33,0.4,0.45}))</f>
        <v/>
      </c>
    </row>
    <row r="126">
      <c r="A126" t="inlineStr">
        <is>
          <t>組み合わせ</t>
        </is>
      </c>
      <c r="B126" s="18">
        <f>'3_組み合わせ'!$B$3</f>
        <v/>
      </c>
      <c r="C126" s="19" t="n">
        <v>2026</v>
      </c>
      <c r="D126" s="18">
        <f>'3_組み合わせ'!$A12+'3_組み合わせ'!D$4</f>
        <v/>
      </c>
      <c r="E126" s="18" t="n">
        <v>0</v>
      </c>
      <c r="F126" s="18">
        <f>'3_組み合わせ'!$A12</f>
        <v/>
      </c>
      <c r="G126" t="inlineStr">
        <is>
          <t>はい</t>
        </is>
      </c>
      <c r="H126" s="18">
        <f>ROUND(MIN(B126/12,650000)*12*0.0915+MIN(B126/12,1390000)*12*(0.0504+0)+B126*0.005,0)</f>
        <v/>
      </c>
      <c r="I126" s="18" t="n">
        <v>0</v>
      </c>
      <c r="J126" s="18" t="n">
        <v>0</v>
      </c>
      <c r="K126" s="18">
        <f>ROUND(IF(C126&gt;=2026,IF(B126&lt;741000,0,IF(B126&lt;2191000,B126-740000,IF(B126&lt;2193000,1451000,IF(B126&lt;2196000,1453000,IF(B126&lt;2200000,1456000,IF(B126&lt;3600000,ROUNDDOWN(B126/4,-3)*2.8-80000,IF(B126&lt;6600000,ROUNDDOWN(B126/4,-3)*3.2-440000,IF(B126&lt;8500000,ROUNDDOWN(B126*0.9,0)-1100000,B126-1950000)))))))),IF(B126&lt;651000,0,IF(B126&lt;1900000,B126-650000,IF(B126&lt;3600000,ROUNDDOWN(B126/4,-3)*2.8-80000,IF(B126&lt;6600000,ROUNDDOWN(B126/4,-3)*3.2-440000,IF(B126&lt;8500000,ROUNDDOWN(B126*0.9,0)-1100000,B126-1950000)))))),0)</f>
        <v/>
      </c>
      <c r="L126" s="18">
        <f>IF(K126&gt;23500000,NA(),IF(C126&gt;=2026,IF(K126&lt;=4890000,1040000,IF(K126&lt;=6550000,670000,620000)),IF(K126&lt;=1320000,950000,IF(K126&lt;=3360000,880000,IF(K126&lt;=4890000,680000,IF(K126&lt;=6550000,630000,580000))))))</f>
        <v/>
      </c>
      <c r="M126" s="18">
        <f>MIN(100000,ROUNDDOWN(K126*0.05,0))</f>
        <v/>
      </c>
      <c r="N126" s="18">
        <f>MIN(2000000,MAX(0,D126-E126-M126))</f>
        <v/>
      </c>
      <c r="O126" s="18">
        <f>IF(G126="はい",MIN(88000,MAX(0,F126-12000)),0)</f>
        <v/>
      </c>
      <c r="P126" s="18">
        <f>MAX(0,ROUNDDOWN(K126-H126-L126-I126-0,-3))</f>
        <v/>
      </c>
      <c r="Q126" s="18">
        <f>MAX(0,ROUNDDOWN(K126-H126-L126-I126-N126,-3))</f>
        <v/>
      </c>
      <c r="R126" s="18">
        <f>MAX(0,ROUNDDOWN(K126-H126-L126-I126-O126,-3))</f>
        <v/>
      </c>
      <c r="S126" s="18">
        <f>IF(P126&lt;=0,0,ROUNDDOWN((P126*LOOKUP(P126,{0,1950001,3300001,6950001,9000001,18000001,40000001},{0.05,0.1,0.2,0.23,0.33,0.4,0.45})-LOOKUP(P126,{0,1950001,3300001,6950001,9000001,18000001,40000001},{0,97500,427500,636000,1536000,2796000,4796000}))*1.021,-2))</f>
        <v/>
      </c>
      <c r="T126" s="18">
        <f>IF(Q126&lt;=0,0,ROUNDDOWN((Q126*LOOKUP(Q126,{0,1950001,3300001,6950001,9000001,18000001,40000001},{0.05,0.1,0.2,0.23,0.33,0.4,0.45})-LOOKUP(Q126,{0,1950001,3300001,6950001,9000001,18000001,40000001},{0,97500,427500,636000,1536000,2796000,4796000}))*1.021,-2))</f>
        <v/>
      </c>
      <c r="U126" s="18">
        <f>IF(R126&lt;=0,0,ROUNDDOWN((R126*LOOKUP(R126,{0,1950001,3300001,6950001,9000001,18000001,40000001},{0.05,0.1,0.2,0.23,0.33,0.4,0.45})-LOOKUP(R126,{0,1950001,3300001,6950001,9000001,18000001,40000001},{0,97500,427500,636000,1536000,2796000,4796000}))*1.021,-2))</f>
        <v/>
      </c>
      <c r="V126" s="18">
        <f>MAX(0,ROUNDDOWN(K126-H126-430000-J126-0,-3))</f>
        <v/>
      </c>
      <c r="W126" s="18">
        <f>MAX(0,ROUNDDOWN(K126-H126-430000-J126-N126,-3))</f>
        <v/>
      </c>
      <c r="X126" s="18">
        <f>MAX(0,ROUNDDOWN(K126-H126-430000-J126-O126,-3))</f>
        <v/>
      </c>
      <c r="Y126" s="18">
        <f>IF(K126&lt;=450000,0,MAX(0,ROUNDDOWN(V126*0.06-MIN(50000,V126)*0.03,-2))+MAX(0,ROUNDDOWN(V126*0.04-MIN(50000,V126)*0.02,-2)))</f>
        <v/>
      </c>
      <c r="Z126" s="18">
        <f>IF(K126&lt;=450000,0,MAX(0,ROUNDDOWN(W126*0.06-MIN(50000,W126)*0.03,-2))+MAX(0,ROUNDDOWN(W126*0.04-MIN(50000,W126)*0.02,-2)))</f>
        <v/>
      </c>
      <c r="AA126" s="18">
        <f>IF(K126&lt;=450000,0,MAX(0,ROUNDDOWN(X126*0.06-MIN(50000,X126)*0.03,-2))+MAX(0,ROUNDDOWN(X126*0.04-MIN(50000,X126)*0.02,-2)))</f>
        <v/>
      </c>
      <c r="AB126" s="18">
        <f>AE126+Y126-Z126</f>
        <v/>
      </c>
      <c r="AC126" s="18">
        <f>AF126+Y126-AA126</f>
        <v/>
      </c>
      <c r="AD126" s="20">
        <f>AB126-AC126</f>
        <v/>
      </c>
      <c r="AE126" s="18">
        <f>S126-T126</f>
        <v/>
      </c>
      <c r="AF126" s="18">
        <f>S126-U126</f>
        <v/>
      </c>
      <c r="AG126" s="21">
        <f>IF(P126&lt;=0,0,LOOKUP(P126,{0,1950001,3300001,6950001,9000001,18000001,40000001},{0.05,0.1,0.2,0.23,0.33,0.4,0.45}))</f>
        <v/>
      </c>
    </row>
    <row r="127">
      <c r="A127" t="inlineStr">
        <is>
          <t>組み合わせ</t>
        </is>
      </c>
      <c r="B127" s="18">
        <f>'3_組み合わせ'!$B$3</f>
        <v/>
      </c>
      <c r="C127" s="19" t="n">
        <v>2026</v>
      </c>
      <c r="D127" s="18">
        <f>'3_組み合わせ'!$A12+'3_組み合わせ'!E$4</f>
        <v/>
      </c>
      <c r="E127" s="18" t="n">
        <v>0</v>
      </c>
      <c r="F127" s="18">
        <f>'3_組み合わせ'!$A12</f>
        <v/>
      </c>
      <c r="G127" t="inlineStr">
        <is>
          <t>はい</t>
        </is>
      </c>
      <c r="H127" s="18">
        <f>ROUND(MIN(B127/12,650000)*12*0.0915+MIN(B127/12,1390000)*12*(0.0504+0)+B127*0.005,0)</f>
        <v/>
      </c>
      <c r="I127" s="18" t="n">
        <v>0</v>
      </c>
      <c r="J127" s="18" t="n">
        <v>0</v>
      </c>
      <c r="K127" s="18">
        <f>ROUND(IF(C127&gt;=2026,IF(B127&lt;741000,0,IF(B127&lt;2191000,B127-740000,IF(B127&lt;2193000,1451000,IF(B127&lt;2196000,1453000,IF(B127&lt;2200000,1456000,IF(B127&lt;3600000,ROUNDDOWN(B127/4,-3)*2.8-80000,IF(B127&lt;6600000,ROUNDDOWN(B127/4,-3)*3.2-440000,IF(B127&lt;8500000,ROUNDDOWN(B127*0.9,0)-1100000,B127-1950000)))))))),IF(B127&lt;651000,0,IF(B127&lt;1900000,B127-650000,IF(B127&lt;3600000,ROUNDDOWN(B127/4,-3)*2.8-80000,IF(B127&lt;6600000,ROUNDDOWN(B127/4,-3)*3.2-440000,IF(B127&lt;8500000,ROUNDDOWN(B127*0.9,0)-1100000,B127-1950000)))))),0)</f>
        <v/>
      </c>
      <c r="L127" s="18">
        <f>IF(K127&gt;23500000,NA(),IF(C127&gt;=2026,IF(K127&lt;=4890000,1040000,IF(K127&lt;=6550000,670000,620000)),IF(K127&lt;=1320000,950000,IF(K127&lt;=3360000,880000,IF(K127&lt;=4890000,680000,IF(K127&lt;=6550000,630000,580000))))))</f>
        <v/>
      </c>
      <c r="M127" s="18">
        <f>MIN(100000,ROUNDDOWN(K127*0.05,0))</f>
        <v/>
      </c>
      <c r="N127" s="18">
        <f>MIN(2000000,MAX(0,D127-E127-M127))</f>
        <v/>
      </c>
      <c r="O127" s="18">
        <f>IF(G127="はい",MIN(88000,MAX(0,F127-12000)),0)</f>
        <v/>
      </c>
      <c r="P127" s="18">
        <f>MAX(0,ROUNDDOWN(K127-H127-L127-I127-0,-3))</f>
        <v/>
      </c>
      <c r="Q127" s="18">
        <f>MAX(0,ROUNDDOWN(K127-H127-L127-I127-N127,-3))</f>
        <v/>
      </c>
      <c r="R127" s="18">
        <f>MAX(0,ROUNDDOWN(K127-H127-L127-I127-O127,-3))</f>
        <v/>
      </c>
      <c r="S127" s="18">
        <f>IF(P127&lt;=0,0,ROUNDDOWN((P127*LOOKUP(P127,{0,1950001,3300001,6950001,9000001,18000001,40000001},{0.05,0.1,0.2,0.23,0.33,0.4,0.45})-LOOKUP(P127,{0,1950001,3300001,6950001,9000001,18000001,40000001},{0,97500,427500,636000,1536000,2796000,4796000}))*1.021,-2))</f>
        <v/>
      </c>
      <c r="T127" s="18">
        <f>IF(Q127&lt;=0,0,ROUNDDOWN((Q127*LOOKUP(Q127,{0,1950001,3300001,6950001,9000001,18000001,40000001},{0.05,0.1,0.2,0.23,0.33,0.4,0.45})-LOOKUP(Q127,{0,1950001,3300001,6950001,9000001,18000001,40000001},{0,97500,427500,636000,1536000,2796000,4796000}))*1.021,-2))</f>
        <v/>
      </c>
      <c r="U127" s="18">
        <f>IF(R127&lt;=0,0,ROUNDDOWN((R127*LOOKUP(R127,{0,1950001,3300001,6950001,9000001,18000001,40000001},{0.05,0.1,0.2,0.23,0.33,0.4,0.45})-LOOKUP(R127,{0,1950001,3300001,6950001,9000001,18000001,40000001},{0,97500,427500,636000,1536000,2796000,4796000}))*1.021,-2))</f>
        <v/>
      </c>
      <c r="V127" s="18">
        <f>MAX(0,ROUNDDOWN(K127-H127-430000-J127-0,-3))</f>
        <v/>
      </c>
      <c r="W127" s="18">
        <f>MAX(0,ROUNDDOWN(K127-H127-430000-J127-N127,-3))</f>
        <v/>
      </c>
      <c r="X127" s="18">
        <f>MAX(0,ROUNDDOWN(K127-H127-430000-J127-O127,-3))</f>
        <v/>
      </c>
      <c r="Y127" s="18">
        <f>IF(K127&lt;=450000,0,MAX(0,ROUNDDOWN(V127*0.06-MIN(50000,V127)*0.03,-2))+MAX(0,ROUNDDOWN(V127*0.04-MIN(50000,V127)*0.02,-2)))</f>
        <v/>
      </c>
      <c r="Z127" s="18">
        <f>IF(K127&lt;=450000,0,MAX(0,ROUNDDOWN(W127*0.06-MIN(50000,W127)*0.03,-2))+MAX(0,ROUNDDOWN(W127*0.04-MIN(50000,W127)*0.02,-2)))</f>
        <v/>
      </c>
      <c r="AA127" s="18">
        <f>IF(K127&lt;=450000,0,MAX(0,ROUNDDOWN(X127*0.06-MIN(50000,X127)*0.03,-2))+MAX(0,ROUNDDOWN(X127*0.04-MIN(50000,X127)*0.02,-2)))</f>
        <v/>
      </c>
      <c r="AB127" s="18">
        <f>AE127+Y127-Z127</f>
        <v/>
      </c>
      <c r="AC127" s="18">
        <f>AF127+Y127-AA127</f>
        <v/>
      </c>
      <c r="AD127" s="20">
        <f>AB127-AC127</f>
        <v/>
      </c>
      <c r="AE127" s="18">
        <f>S127-T127</f>
        <v/>
      </c>
      <c r="AF127" s="18">
        <f>S127-U127</f>
        <v/>
      </c>
      <c r="AG127" s="21">
        <f>IF(P127&lt;=0,0,LOOKUP(P127,{0,1950001,3300001,6950001,9000001,18000001,40000001},{0.05,0.1,0.2,0.23,0.33,0.4,0.45}))</f>
        <v/>
      </c>
    </row>
    <row r="128">
      <c r="A128" t="inlineStr">
        <is>
          <t>組み合わせ</t>
        </is>
      </c>
      <c r="B128" s="18">
        <f>'3_組み合わせ'!$B$3</f>
        <v/>
      </c>
      <c r="C128" s="19" t="n">
        <v>2026</v>
      </c>
      <c r="D128" s="18">
        <f>'3_組み合わせ'!$A12+'3_組み合わせ'!F$4</f>
        <v/>
      </c>
      <c r="E128" s="18" t="n">
        <v>0</v>
      </c>
      <c r="F128" s="18">
        <f>'3_組み合わせ'!$A12</f>
        <v/>
      </c>
      <c r="G128" t="inlineStr">
        <is>
          <t>はい</t>
        </is>
      </c>
      <c r="H128" s="18">
        <f>ROUND(MIN(B128/12,650000)*12*0.0915+MIN(B128/12,1390000)*12*(0.0504+0)+B128*0.005,0)</f>
        <v/>
      </c>
      <c r="I128" s="18" t="n">
        <v>0</v>
      </c>
      <c r="J128" s="18" t="n">
        <v>0</v>
      </c>
      <c r="K128" s="18">
        <f>ROUND(IF(C128&gt;=2026,IF(B128&lt;741000,0,IF(B128&lt;2191000,B128-740000,IF(B128&lt;2193000,1451000,IF(B128&lt;2196000,1453000,IF(B128&lt;2200000,1456000,IF(B128&lt;3600000,ROUNDDOWN(B128/4,-3)*2.8-80000,IF(B128&lt;6600000,ROUNDDOWN(B128/4,-3)*3.2-440000,IF(B128&lt;8500000,ROUNDDOWN(B128*0.9,0)-1100000,B128-1950000)))))))),IF(B128&lt;651000,0,IF(B128&lt;1900000,B128-650000,IF(B128&lt;3600000,ROUNDDOWN(B128/4,-3)*2.8-80000,IF(B128&lt;6600000,ROUNDDOWN(B128/4,-3)*3.2-440000,IF(B128&lt;8500000,ROUNDDOWN(B128*0.9,0)-1100000,B128-1950000)))))),0)</f>
        <v/>
      </c>
      <c r="L128" s="18">
        <f>IF(K128&gt;23500000,NA(),IF(C128&gt;=2026,IF(K128&lt;=4890000,1040000,IF(K128&lt;=6550000,670000,620000)),IF(K128&lt;=1320000,950000,IF(K128&lt;=3360000,880000,IF(K128&lt;=4890000,680000,IF(K128&lt;=6550000,630000,580000))))))</f>
        <v/>
      </c>
      <c r="M128" s="18">
        <f>MIN(100000,ROUNDDOWN(K128*0.05,0))</f>
        <v/>
      </c>
      <c r="N128" s="18">
        <f>MIN(2000000,MAX(0,D128-E128-M128))</f>
        <v/>
      </c>
      <c r="O128" s="18">
        <f>IF(G128="はい",MIN(88000,MAX(0,F128-12000)),0)</f>
        <v/>
      </c>
      <c r="P128" s="18">
        <f>MAX(0,ROUNDDOWN(K128-H128-L128-I128-0,-3))</f>
        <v/>
      </c>
      <c r="Q128" s="18">
        <f>MAX(0,ROUNDDOWN(K128-H128-L128-I128-N128,-3))</f>
        <v/>
      </c>
      <c r="R128" s="18">
        <f>MAX(0,ROUNDDOWN(K128-H128-L128-I128-O128,-3))</f>
        <v/>
      </c>
      <c r="S128" s="18">
        <f>IF(P128&lt;=0,0,ROUNDDOWN((P128*LOOKUP(P128,{0,1950001,3300001,6950001,9000001,18000001,40000001},{0.05,0.1,0.2,0.23,0.33,0.4,0.45})-LOOKUP(P128,{0,1950001,3300001,6950001,9000001,18000001,40000001},{0,97500,427500,636000,1536000,2796000,4796000}))*1.021,-2))</f>
        <v/>
      </c>
      <c r="T128" s="18">
        <f>IF(Q128&lt;=0,0,ROUNDDOWN((Q128*LOOKUP(Q128,{0,1950001,3300001,6950001,9000001,18000001,40000001},{0.05,0.1,0.2,0.23,0.33,0.4,0.45})-LOOKUP(Q128,{0,1950001,3300001,6950001,9000001,18000001,40000001},{0,97500,427500,636000,1536000,2796000,4796000}))*1.021,-2))</f>
        <v/>
      </c>
      <c r="U128" s="18">
        <f>IF(R128&lt;=0,0,ROUNDDOWN((R128*LOOKUP(R128,{0,1950001,3300001,6950001,9000001,18000001,40000001},{0.05,0.1,0.2,0.23,0.33,0.4,0.45})-LOOKUP(R128,{0,1950001,3300001,6950001,9000001,18000001,40000001},{0,97500,427500,636000,1536000,2796000,4796000}))*1.021,-2))</f>
        <v/>
      </c>
      <c r="V128" s="18">
        <f>MAX(0,ROUNDDOWN(K128-H128-430000-J128-0,-3))</f>
        <v/>
      </c>
      <c r="W128" s="18">
        <f>MAX(0,ROUNDDOWN(K128-H128-430000-J128-N128,-3))</f>
        <v/>
      </c>
      <c r="X128" s="18">
        <f>MAX(0,ROUNDDOWN(K128-H128-430000-J128-O128,-3))</f>
        <v/>
      </c>
      <c r="Y128" s="18">
        <f>IF(K128&lt;=450000,0,MAX(0,ROUNDDOWN(V128*0.06-MIN(50000,V128)*0.03,-2))+MAX(0,ROUNDDOWN(V128*0.04-MIN(50000,V128)*0.02,-2)))</f>
        <v/>
      </c>
      <c r="Z128" s="18">
        <f>IF(K128&lt;=450000,0,MAX(0,ROUNDDOWN(W128*0.06-MIN(50000,W128)*0.03,-2))+MAX(0,ROUNDDOWN(W128*0.04-MIN(50000,W128)*0.02,-2)))</f>
        <v/>
      </c>
      <c r="AA128" s="18">
        <f>IF(K128&lt;=450000,0,MAX(0,ROUNDDOWN(X128*0.06-MIN(50000,X128)*0.03,-2))+MAX(0,ROUNDDOWN(X128*0.04-MIN(50000,X128)*0.02,-2)))</f>
        <v/>
      </c>
      <c r="AB128" s="18">
        <f>AE128+Y128-Z128</f>
        <v/>
      </c>
      <c r="AC128" s="18">
        <f>AF128+Y128-AA128</f>
        <v/>
      </c>
      <c r="AD128" s="20">
        <f>AB128-AC128</f>
        <v/>
      </c>
      <c r="AE128" s="18">
        <f>S128-T128</f>
        <v/>
      </c>
      <c r="AF128" s="18">
        <f>S128-U128</f>
        <v/>
      </c>
      <c r="AG128" s="21">
        <f>IF(P128&lt;=0,0,LOOKUP(P128,{0,1950001,3300001,6950001,9000001,18000001,40000001},{0.05,0.1,0.2,0.23,0.33,0.4,0.45}))</f>
        <v/>
      </c>
    </row>
    <row r="129">
      <c r="A129" t="inlineStr">
        <is>
          <t>組み合わせ</t>
        </is>
      </c>
      <c r="B129" s="18">
        <f>'3_組み合わせ'!$B$3</f>
        <v/>
      </c>
      <c r="C129" s="19" t="n">
        <v>2026</v>
      </c>
      <c r="D129" s="18">
        <f>'3_組み合わせ'!$A12+'3_組み合わせ'!G$4</f>
        <v/>
      </c>
      <c r="E129" s="18" t="n">
        <v>0</v>
      </c>
      <c r="F129" s="18">
        <f>'3_組み合わせ'!$A12</f>
        <v/>
      </c>
      <c r="G129" t="inlineStr">
        <is>
          <t>はい</t>
        </is>
      </c>
      <c r="H129" s="18">
        <f>ROUND(MIN(B129/12,650000)*12*0.0915+MIN(B129/12,1390000)*12*(0.0504+0)+B129*0.005,0)</f>
        <v/>
      </c>
      <c r="I129" s="18" t="n">
        <v>0</v>
      </c>
      <c r="J129" s="18" t="n">
        <v>0</v>
      </c>
      <c r="K129" s="18">
        <f>ROUND(IF(C129&gt;=2026,IF(B129&lt;741000,0,IF(B129&lt;2191000,B129-740000,IF(B129&lt;2193000,1451000,IF(B129&lt;2196000,1453000,IF(B129&lt;2200000,1456000,IF(B129&lt;3600000,ROUNDDOWN(B129/4,-3)*2.8-80000,IF(B129&lt;6600000,ROUNDDOWN(B129/4,-3)*3.2-440000,IF(B129&lt;8500000,ROUNDDOWN(B129*0.9,0)-1100000,B129-1950000)))))))),IF(B129&lt;651000,0,IF(B129&lt;1900000,B129-650000,IF(B129&lt;3600000,ROUNDDOWN(B129/4,-3)*2.8-80000,IF(B129&lt;6600000,ROUNDDOWN(B129/4,-3)*3.2-440000,IF(B129&lt;8500000,ROUNDDOWN(B129*0.9,0)-1100000,B129-1950000)))))),0)</f>
        <v/>
      </c>
      <c r="L129" s="18">
        <f>IF(K129&gt;23500000,NA(),IF(C129&gt;=2026,IF(K129&lt;=4890000,1040000,IF(K129&lt;=6550000,670000,620000)),IF(K129&lt;=1320000,950000,IF(K129&lt;=3360000,880000,IF(K129&lt;=4890000,680000,IF(K129&lt;=6550000,630000,580000))))))</f>
        <v/>
      </c>
      <c r="M129" s="18">
        <f>MIN(100000,ROUNDDOWN(K129*0.05,0))</f>
        <v/>
      </c>
      <c r="N129" s="18">
        <f>MIN(2000000,MAX(0,D129-E129-M129))</f>
        <v/>
      </c>
      <c r="O129" s="18">
        <f>IF(G129="はい",MIN(88000,MAX(0,F129-12000)),0)</f>
        <v/>
      </c>
      <c r="P129" s="18">
        <f>MAX(0,ROUNDDOWN(K129-H129-L129-I129-0,-3))</f>
        <v/>
      </c>
      <c r="Q129" s="18">
        <f>MAX(0,ROUNDDOWN(K129-H129-L129-I129-N129,-3))</f>
        <v/>
      </c>
      <c r="R129" s="18">
        <f>MAX(0,ROUNDDOWN(K129-H129-L129-I129-O129,-3))</f>
        <v/>
      </c>
      <c r="S129" s="18">
        <f>IF(P129&lt;=0,0,ROUNDDOWN((P129*LOOKUP(P129,{0,1950001,3300001,6950001,9000001,18000001,40000001},{0.05,0.1,0.2,0.23,0.33,0.4,0.45})-LOOKUP(P129,{0,1950001,3300001,6950001,9000001,18000001,40000001},{0,97500,427500,636000,1536000,2796000,4796000}))*1.021,-2))</f>
        <v/>
      </c>
      <c r="T129" s="18">
        <f>IF(Q129&lt;=0,0,ROUNDDOWN((Q129*LOOKUP(Q129,{0,1950001,3300001,6950001,9000001,18000001,40000001},{0.05,0.1,0.2,0.23,0.33,0.4,0.45})-LOOKUP(Q129,{0,1950001,3300001,6950001,9000001,18000001,40000001},{0,97500,427500,636000,1536000,2796000,4796000}))*1.021,-2))</f>
        <v/>
      </c>
      <c r="U129" s="18">
        <f>IF(R129&lt;=0,0,ROUNDDOWN((R129*LOOKUP(R129,{0,1950001,3300001,6950001,9000001,18000001,40000001},{0.05,0.1,0.2,0.23,0.33,0.4,0.45})-LOOKUP(R129,{0,1950001,3300001,6950001,9000001,18000001,40000001},{0,97500,427500,636000,1536000,2796000,4796000}))*1.021,-2))</f>
        <v/>
      </c>
      <c r="V129" s="18">
        <f>MAX(0,ROUNDDOWN(K129-H129-430000-J129-0,-3))</f>
        <v/>
      </c>
      <c r="W129" s="18">
        <f>MAX(0,ROUNDDOWN(K129-H129-430000-J129-N129,-3))</f>
        <v/>
      </c>
      <c r="X129" s="18">
        <f>MAX(0,ROUNDDOWN(K129-H129-430000-J129-O129,-3))</f>
        <v/>
      </c>
      <c r="Y129" s="18">
        <f>IF(K129&lt;=450000,0,MAX(0,ROUNDDOWN(V129*0.06-MIN(50000,V129)*0.03,-2))+MAX(0,ROUNDDOWN(V129*0.04-MIN(50000,V129)*0.02,-2)))</f>
        <v/>
      </c>
      <c r="Z129" s="18">
        <f>IF(K129&lt;=450000,0,MAX(0,ROUNDDOWN(W129*0.06-MIN(50000,W129)*0.03,-2))+MAX(0,ROUNDDOWN(W129*0.04-MIN(50000,W129)*0.02,-2)))</f>
        <v/>
      </c>
      <c r="AA129" s="18">
        <f>IF(K129&lt;=450000,0,MAX(0,ROUNDDOWN(X129*0.06-MIN(50000,X129)*0.03,-2))+MAX(0,ROUNDDOWN(X129*0.04-MIN(50000,X129)*0.02,-2)))</f>
        <v/>
      </c>
      <c r="AB129" s="18">
        <f>AE129+Y129-Z129</f>
        <v/>
      </c>
      <c r="AC129" s="18">
        <f>AF129+Y129-AA129</f>
        <v/>
      </c>
      <c r="AD129" s="20">
        <f>AB129-AC129</f>
        <v/>
      </c>
      <c r="AE129" s="18">
        <f>S129-T129</f>
        <v/>
      </c>
      <c r="AF129" s="18">
        <f>S129-U129</f>
        <v/>
      </c>
      <c r="AG129" s="21">
        <f>IF(P129&lt;=0,0,LOOKUP(P129,{0,1950001,3300001,6950001,9000001,18000001,40000001},{0.05,0.1,0.2,0.23,0.33,0.4,0.45}))</f>
        <v/>
      </c>
    </row>
    <row r="130">
      <c r="A130" t="inlineStr">
        <is>
          <t>組み合わせ</t>
        </is>
      </c>
      <c r="B130" s="18">
        <f>'3_組み合わせ'!$B$3</f>
        <v/>
      </c>
      <c r="C130" s="19" t="n">
        <v>2026</v>
      </c>
      <c r="D130" s="18">
        <f>'3_組み合わせ'!$A12+'3_組み合わせ'!H$4</f>
        <v/>
      </c>
      <c r="E130" s="18" t="n">
        <v>0</v>
      </c>
      <c r="F130" s="18">
        <f>'3_組み合わせ'!$A12</f>
        <v/>
      </c>
      <c r="G130" t="inlineStr">
        <is>
          <t>はい</t>
        </is>
      </c>
      <c r="H130" s="18">
        <f>ROUND(MIN(B130/12,650000)*12*0.0915+MIN(B130/12,1390000)*12*(0.0504+0)+B130*0.005,0)</f>
        <v/>
      </c>
      <c r="I130" s="18" t="n">
        <v>0</v>
      </c>
      <c r="J130" s="18" t="n">
        <v>0</v>
      </c>
      <c r="K130" s="18">
        <f>ROUND(IF(C130&gt;=2026,IF(B130&lt;741000,0,IF(B130&lt;2191000,B130-740000,IF(B130&lt;2193000,1451000,IF(B130&lt;2196000,1453000,IF(B130&lt;2200000,1456000,IF(B130&lt;3600000,ROUNDDOWN(B130/4,-3)*2.8-80000,IF(B130&lt;6600000,ROUNDDOWN(B130/4,-3)*3.2-440000,IF(B130&lt;8500000,ROUNDDOWN(B130*0.9,0)-1100000,B130-1950000)))))))),IF(B130&lt;651000,0,IF(B130&lt;1900000,B130-650000,IF(B130&lt;3600000,ROUNDDOWN(B130/4,-3)*2.8-80000,IF(B130&lt;6600000,ROUNDDOWN(B130/4,-3)*3.2-440000,IF(B130&lt;8500000,ROUNDDOWN(B130*0.9,0)-1100000,B130-1950000)))))),0)</f>
        <v/>
      </c>
      <c r="L130" s="18">
        <f>IF(K130&gt;23500000,NA(),IF(C130&gt;=2026,IF(K130&lt;=4890000,1040000,IF(K130&lt;=6550000,670000,620000)),IF(K130&lt;=1320000,950000,IF(K130&lt;=3360000,880000,IF(K130&lt;=4890000,680000,IF(K130&lt;=6550000,630000,580000))))))</f>
        <v/>
      </c>
      <c r="M130" s="18">
        <f>MIN(100000,ROUNDDOWN(K130*0.05,0))</f>
        <v/>
      </c>
      <c r="N130" s="18">
        <f>MIN(2000000,MAX(0,D130-E130-M130))</f>
        <v/>
      </c>
      <c r="O130" s="18">
        <f>IF(G130="はい",MIN(88000,MAX(0,F130-12000)),0)</f>
        <v/>
      </c>
      <c r="P130" s="18">
        <f>MAX(0,ROUNDDOWN(K130-H130-L130-I130-0,-3))</f>
        <v/>
      </c>
      <c r="Q130" s="18">
        <f>MAX(0,ROUNDDOWN(K130-H130-L130-I130-N130,-3))</f>
        <v/>
      </c>
      <c r="R130" s="18">
        <f>MAX(0,ROUNDDOWN(K130-H130-L130-I130-O130,-3))</f>
        <v/>
      </c>
      <c r="S130" s="18">
        <f>IF(P130&lt;=0,0,ROUNDDOWN((P130*LOOKUP(P130,{0,1950001,3300001,6950001,9000001,18000001,40000001},{0.05,0.1,0.2,0.23,0.33,0.4,0.45})-LOOKUP(P130,{0,1950001,3300001,6950001,9000001,18000001,40000001},{0,97500,427500,636000,1536000,2796000,4796000}))*1.021,-2))</f>
        <v/>
      </c>
      <c r="T130" s="18">
        <f>IF(Q130&lt;=0,0,ROUNDDOWN((Q130*LOOKUP(Q130,{0,1950001,3300001,6950001,9000001,18000001,40000001},{0.05,0.1,0.2,0.23,0.33,0.4,0.45})-LOOKUP(Q130,{0,1950001,3300001,6950001,9000001,18000001,40000001},{0,97500,427500,636000,1536000,2796000,4796000}))*1.021,-2))</f>
        <v/>
      </c>
      <c r="U130" s="18">
        <f>IF(R130&lt;=0,0,ROUNDDOWN((R130*LOOKUP(R130,{0,1950001,3300001,6950001,9000001,18000001,40000001},{0.05,0.1,0.2,0.23,0.33,0.4,0.45})-LOOKUP(R130,{0,1950001,3300001,6950001,9000001,18000001,40000001},{0,97500,427500,636000,1536000,2796000,4796000}))*1.021,-2))</f>
        <v/>
      </c>
      <c r="V130" s="18">
        <f>MAX(0,ROUNDDOWN(K130-H130-430000-J130-0,-3))</f>
        <v/>
      </c>
      <c r="W130" s="18">
        <f>MAX(0,ROUNDDOWN(K130-H130-430000-J130-N130,-3))</f>
        <v/>
      </c>
      <c r="X130" s="18">
        <f>MAX(0,ROUNDDOWN(K130-H130-430000-J130-O130,-3))</f>
        <v/>
      </c>
      <c r="Y130" s="18">
        <f>IF(K130&lt;=450000,0,MAX(0,ROUNDDOWN(V130*0.06-MIN(50000,V130)*0.03,-2))+MAX(0,ROUNDDOWN(V130*0.04-MIN(50000,V130)*0.02,-2)))</f>
        <v/>
      </c>
      <c r="Z130" s="18">
        <f>IF(K130&lt;=450000,0,MAX(0,ROUNDDOWN(W130*0.06-MIN(50000,W130)*0.03,-2))+MAX(0,ROUNDDOWN(W130*0.04-MIN(50000,W130)*0.02,-2)))</f>
        <v/>
      </c>
      <c r="AA130" s="18">
        <f>IF(K130&lt;=450000,0,MAX(0,ROUNDDOWN(X130*0.06-MIN(50000,X130)*0.03,-2))+MAX(0,ROUNDDOWN(X130*0.04-MIN(50000,X130)*0.02,-2)))</f>
        <v/>
      </c>
      <c r="AB130" s="18">
        <f>AE130+Y130-Z130</f>
        <v/>
      </c>
      <c r="AC130" s="18">
        <f>AF130+Y130-AA130</f>
        <v/>
      </c>
      <c r="AD130" s="20">
        <f>AB130-AC130</f>
        <v/>
      </c>
      <c r="AE130" s="18">
        <f>S130-T130</f>
        <v/>
      </c>
      <c r="AF130" s="18">
        <f>S130-U130</f>
        <v/>
      </c>
      <c r="AG130" s="21">
        <f>IF(P130&lt;=0,0,LOOKUP(P130,{0,1950001,3300001,6950001,9000001,18000001,40000001},{0.05,0.1,0.2,0.23,0.33,0.4,0.45}))</f>
        <v/>
      </c>
    </row>
    <row r="131">
      <c r="A131" t="inlineStr">
        <is>
          <t>組み合わせ</t>
        </is>
      </c>
      <c r="B131" s="18">
        <f>'3_組み合わせ'!$B$3</f>
        <v/>
      </c>
      <c r="C131" s="19" t="n">
        <v>2026</v>
      </c>
      <c r="D131" s="18">
        <f>'3_組み合わせ'!$A12+'3_組み合わせ'!I$4</f>
        <v/>
      </c>
      <c r="E131" s="18" t="n">
        <v>0</v>
      </c>
      <c r="F131" s="18">
        <f>'3_組み合わせ'!$A12</f>
        <v/>
      </c>
      <c r="G131" t="inlineStr">
        <is>
          <t>はい</t>
        </is>
      </c>
      <c r="H131" s="18">
        <f>ROUND(MIN(B131/12,650000)*12*0.0915+MIN(B131/12,1390000)*12*(0.0504+0)+B131*0.005,0)</f>
        <v/>
      </c>
      <c r="I131" s="18" t="n">
        <v>0</v>
      </c>
      <c r="J131" s="18" t="n">
        <v>0</v>
      </c>
      <c r="K131" s="18">
        <f>ROUND(IF(C131&gt;=2026,IF(B131&lt;741000,0,IF(B131&lt;2191000,B131-740000,IF(B131&lt;2193000,1451000,IF(B131&lt;2196000,1453000,IF(B131&lt;2200000,1456000,IF(B131&lt;3600000,ROUNDDOWN(B131/4,-3)*2.8-80000,IF(B131&lt;6600000,ROUNDDOWN(B131/4,-3)*3.2-440000,IF(B131&lt;8500000,ROUNDDOWN(B131*0.9,0)-1100000,B131-1950000)))))))),IF(B131&lt;651000,0,IF(B131&lt;1900000,B131-650000,IF(B131&lt;3600000,ROUNDDOWN(B131/4,-3)*2.8-80000,IF(B131&lt;6600000,ROUNDDOWN(B131/4,-3)*3.2-440000,IF(B131&lt;8500000,ROUNDDOWN(B131*0.9,0)-1100000,B131-1950000)))))),0)</f>
        <v/>
      </c>
      <c r="L131" s="18">
        <f>IF(K131&gt;23500000,NA(),IF(C131&gt;=2026,IF(K131&lt;=4890000,1040000,IF(K131&lt;=6550000,670000,620000)),IF(K131&lt;=1320000,950000,IF(K131&lt;=3360000,880000,IF(K131&lt;=4890000,680000,IF(K131&lt;=6550000,630000,580000))))))</f>
        <v/>
      </c>
      <c r="M131" s="18">
        <f>MIN(100000,ROUNDDOWN(K131*0.05,0))</f>
        <v/>
      </c>
      <c r="N131" s="18">
        <f>MIN(2000000,MAX(0,D131-E131-M131))</f>
        <v/>
      </c>
      <c r="O131" s="18">
        <f>IF(G131="はい",MIN(88000,MAX(0,F131-12000)),0)</f>
        <v/>
      </c>
      <c r="P131" s="18">
        <f>MAX(0,ROUNDDOWN(K131-H131-L131-I131-0,-3))</f>
        <v/>
      </c>
      <c r="Q131" s="18">
        <f>MAX(0,ROUNDDOWN(K131-H131-L131-I131-N131,-3))</f>
        <v/>
      </c>
      <c r="R131" s="18">
        <f>MAX(0,ROUNDDOWN(K131-H131-L131-I131-O131,-3))</f>
        <v/>
      </c>
      <c r="S131" s="18">
        <f>IF(P131&lt;=0,0,ROUNDDOWN((P131*LOOKUP(P131,{0,1950001,3300001,6950001,9000001,18000001,40000001},{0.05,0.1,0.2,0.23,0.33,0.4,0.45})-LOOKUP(P131,{0,1950001,3300001,6950001,9000001,18000001,40000001},{0,97500,427500,636000,1536000,2796000,4796000}))*1.021,-2))</f>
        <v/>
      </c>
      <c r="T131" s="18">
        <f>IF(Q131&lt;=0,0,ROUNDDOWN((Q131*LOOKUP(Q131,{0,1950001,3300001,6950001,9000001,18000001,40000001},{0.05,0.1,0.2,0.23,0.33,0.4,0.45})-LOOKUP(Q131,{0,1950001,3300001,6950001,9000001,18000001,40000001},{0,97500,427500,636000,1536000,2796000,4796000}))*1.021,-2))</f>
        <v/>
      </c>
      <c r="U131" s="18">
        <f>IF(R131&lt;=0,0,ROUNDDOWN((R131*LOOKUP(R131,{0,1950001,3300001,6950001,9000001,18000001,40000001},{0.05,0.1,0.2,0.23,0.33,0.4,0.45})-LOOKUP(R131,{0,1950001,3300001,6950001,9000001,18000001,40000001},{0,97500,427500,636000,1536000,2796000,4796000}))*1.021,-2))</f>
        <v/>
      </c>
      <c r="V131" s="18">
        <f>MAX(0,ROUNDDOWN(K131-H131-430000-J131-0,-3))</f>
        <v/>
      </c>
      <c r="W131" s="18">
        <f>MAX(0,ROUNDDOWN(K131-H131-430000-J131-N131,-3))</f>
        <v/>
      </c>
      <c r="X131" s="18">
        <f>MAX(0,ROUNDDOWN(K131-H131-430000-J131-O131,-3))</f>
        <v/>
      </c>
      <c r="Y131" s="18">
        <f>IF(K131&lt;=450000,0,MAX(0,ROUNDDOWN(V131*0.06-MIN(50000,V131)*0.03,-2))+MAX(0,ROUNDDOWN(V131*0.04-MIN(50000,V131)*0.02,-2)))</f>
        <v/>
      </c>
      <c r="Z131" s="18">
        <f>IF(K131&lt;=450000,0,MAX(0,ROUNDDOWN(W131*0.06-MIN(50000,W131)*0.03,-2))+MAX(0,ROUNDDOWN(W131*0.04-MIN(50000,W131)*0.02,-2)))</f>
        <v/>
      </c>
      <c r="AA131" s="18">
        <f>IF(K131&lt;=450000,0,MAX(0,ROUNDDOWN(X131*0.06-MIN(50000,X131)*0.03,-2))+MAX(0,ROUNDDOWN(X131*0.04-MIN(50000,X131)*0.02,-2)))</f>
        <v/>
      </c>
      <c r="AB131" s="18">
        <f>AE131+Y131-Z131</f>
        <v/>
      </c>
      <c r="AC131" s="18">
        <f>AF131+Y131-AA131</f>
        <v/>
      </c>
      <c r="AD131" s="20">
        <f>AB131-AC131</f>
        <v/>
      </c>
      <c r="AE131" s="18">
        <f>S131-T131</f>
        <v/>
      </c>
      <c r="AF131" s="18">
        <f>S131-U131</f>
        <v/>
      </c>
      <c r="AG131" s="21">
        <f>IF(P131&lt;=0,0,LOOKUP(P131,{0,1950001,3300001,6950001,9000001,18000001,40000001},{0.05,0.1,0.2,0.23,0.33,0.4,0.45}))</f>
        <v/>
      </c>
    </row>
    <row r="132">
      <c r="A132" t="inlineStr">
        <is>
          <t>組み合わせ</t>
        </is>
      </c>
      <c r="B132" s="18">
        <f>'3_組み合わせ'!$B$3</f>
        <v/>
      </c>
      <c r="C132" s="19" t="n">
        <v>2026</v>
      </c>
      <c r="D132" s="18">
        <f>'3_組み合わせ'!$A12+'3_組み合わせ'!J$4</f>
        <v/>
      </c>
      <c r="E132" s="18" t="n">
        <v>0</v>
      </c>
      <c r="F132" s="18">
        <f>'3_組み合わせ'!$A12</f>
        <v/>
      </c>
      <c r="G132" t="inlineStr">
        <is>
          <t>はい</t>
        </is>
      </c>
      <c r="H132" s="18">
        <f>ROUND(MIN(B132/12,650000)*12*0.0915+MIN(B132/12,1390000)*12*(0.0504+0)+B132*0.005,0)</f>
        <v/>
      </c>
      <c r="I132" s="18" t="n">
        <v>0</v>
      </c>
      <c r="J132" s="18" t="n">
        <v>0</v>
      </c>
      <c r="K132" s="18">
        <f>ROUND(IF(C132&gt;=2026,IF(B132&lt;741000,0,IF(B132&lt;2191000,B132-740000,IF(B132&lt;2193000,1451000,IF(B132&lt;2196000,1453000,IF(B132&lt;2200000,1456000,IF(B132&lt;3600000,ROUNDDOWN(B132/4,-3)*2.8-80000,IF(B132&lt;6600000,ROUNDDOWN(B132/4,-3)*3.2-440000,IF(B132&lt;8500000,ROUNDDOWN(B132*0.9,0)-1100000,B132-1950000)))))))),IF(B132&lt;651000,0,IF(B132&lt;1900000,B132-650000,IF(B132&lt;3600000,ROUNDDOWN(B132/4,-3)*2.8-80000,IF(B132&lt;6600000,ROUNDDOWN(B132/4,-3)*3.2-440000,IF(B132&lt;8500000,ROUNDDOWN(B132*0.9,0)-1100000,B132-1950000)))))),0)</f>
        <v/>
      </c>
      <c r="L132" s="18">
        <f>IF(K132&gt;23500000,NA(),IF(C132&gt;=2026,IF(K132&lt;=4890000,1040000,IF(K132&lt;=6550000,670000,620000)),IF(K132&lt;=1320000,950000,IF(K132&lt;=3360000,880000,IF(K132&lt;=4890000,680000,IF(K132&lt;=6550000,630000,580000))))))</f>
        <v/>
      </c>
      <c r="M132" s="18">
        <f>MIN(100000,ROUNDDOWN(K132*0.05,0))</f>
        <v/>
      </c>
      <c r="N132" s="18">
        <f>MIN(2000000,MAX(0,D132-E132-M132))</f>
        <v/>
      </c>
      <c r="O132" s="18">
        <f>IF(G132="はい",MIN(88000,MAX(0,F132-12000)),0)</f>
        <v/>
      </c>
      <c r="P132" s="18">
        <f>MAX(0,ROUNDDOWN(K132-H132-L132-I132-0,-3))</f>
        <v/>
      </c>
      <c r="Q132" s="18">
        <f>MAX(0,ROUNDDOWN(K132-H132-L132-I132-N132,-3))</f>
        <v/>
      </c>
      <c r="R132" s="18">
        <f>MAX(0,ROUNDDOWN(K132-H132-L132-I132-O132,-3))</f>
        <v/>
      </c>
      <c r="S132" s="18">
        <f>IF(P132&lt;=0,0,ROUNDDOWN((P132*LOOKUP(P132,{0,1950001,3300001,6950001,9000001,18000001,40000001},{0.05,0.1,0.2,0.23,0.33,0.4,0.45})-LOOKUP(P132,{0,1950001,3300001,6950001,9000001,18000001,40000001},{0,97500,427500,636000,1536000,2796000,4796000}))*1.021,-2))</f>
        <v/>
      </c>
      <c r="T132" s="18">
        <f>IF(Q132&lt;=0,0,ROUNDDOWN((Q132*LOOKUP(Q132,{0,1950001,3300001,6950001,9000001,18000001,40000001},{0.05,0.1,0.2,0.23,0.33,0.4,0.45})-LOOKUP(Q132,{0,1950001,3300001,6950001,9000001,18000001,40000001},{0,97500,427500,636000,1536000,2796000,4796000}))*1.021,-2))</f>
        <v/>
      </c>
      <c r="U132" s="18">
        <f>IF(R132&lt;=0,0,ROUNDDOWN((R132*LOOKUP(R132,{0,1950001,3300001,6950001,9000001,18000001,40000001},{0.05,0.1,0.2,0.23,0.33,0.4,0.45})-LOOKUP(R132,{0,1950001,3300001,6950001,9000001,18000001,40000001},{0,97500,427500,636000,1536000,2796000,4796000}))*1.021,-2))</f>
        <v/>
      </c>
      <c r="V132" s="18">
        <f>MAX(0,ROUNDDOWN(K132-H132-430000-J132-0,-3))</f>
        <v/>
      </c>
      <c r="W132" s="18">
        <f>MAX(0,ROUNDDOWN(K132-H132-430000-J132-N132,-3))</f>
        <v/>
      </c>
      <c r="X132" s="18">
        <f>MAX(0,ROUNDDOWN(K132-H132-430000-J132-O132,-3))</f>
        <v/>
      </c>
      <c r="Y132" s="18">
        <f>IF(K132&lt;=450000,0,MAX(0,ROUNDDOWN(V132*0.06-MIN(50000,V132)*0.03,-2))+MAX(0,ROUNDDOWN(V132*0.04-MIN(50000,V132)*0.02,-2)))</f>
        <v/>
      </c>
      <c r="Z132" s="18">
        <f>IF(K132&lt;=450000,0,MAX(0,ROUNDDOWN(W132*0.06-MIN(50000,W132)*0.03,-2))+MAX(0,ROUNDDOWN(W132*0.04-MIN(50000,W132)*0.02,-2)))</f>
        <v/>
      </c>
      <c r="AA132" s="18">
        <f>IF(K132&lt;=450000,0,MAX(0,ROUNDDOWN(X132*0.06-MIN(50000,X132)*0.03,-2))+MAX(0,ROUNDDOWN(X132*0.04-MIN(50000,X132)*0.02,-2)))</f>
        <v/>
      </c>
      <c r="AB132" s="18">
        <f>AE132+Y132-Z132</f>
        <v/>
      </c>
      <c r="AC132" s="18">
        <f>AF132+Y132-AA132</f>
        <v/>
      </c>
      <c r="AD132" s="20">
        <f>AB132-AC132</f>
        <v/>
      </c>
      <c r="AE132" s="18">
        <f>S132-T132</f>
        <v/>
      </c>
      <c r="AF132" s="18">
        <f>S132-U132</f>
        <v/>
      </c>
      <c r="AG132" s="21">
        <f>IF(P132&lt;=0,0,LOOKUP(P132,{0,1950001,3300001,6950001,9000001,18000001,40000001},{0.05,0.1,0.2,0.23,0.33,0.4,0.45}))</f>
        <v/>
      </c>
    </row>
    <row r="133">
      <c r="A133" t="inlineStr">
        <is>
          <t>組み合わせ</t>
        </is>
      </c>
      <c r="B133" s="18">
        <f>'3_組み合わせ'!$B$3</f>
        <v/>
      </c>
      <c r="C133" s="19" t="n">
        <v>2026</v>
      </c>
      <c r="D133" s="18">
        <f>'3_組み合わせ'!$A12+'3_組み合わせ'!K$4</f>
        <v/>
      </c>
      <c r="E133" s="18" t="n">
        <v>0</v>
      </c>
      <c r="F133" s="18">
        <f>'3_組み合わせ'!$A12</f>
        <v/>
      </c>
      <c r="G133" t="inlineStr">
        <is>
          <t>はい</t>
        </is>
      </c>
      <c r="H133" s="18">
        <f>ROUND(MIN(B133/12,650000)*12*0.0915+MIN(B133/12,1390000)*12*(0.0504+0)+B133*0.005,0)</f>
        <v/>
      </c>
      <c r="I133" s="18" t="n">
        <v>0</v>
      </c>
      <c r="J133" s="18" t="n">
        <v>0</v>
      </c>
      <c r="K133" s="18">
        <f>ROUND(IF(C133&gt;=2026,IF(B133&lt;741000,0,IF(B133&lt;2191000,B133-740000,IF(B133&lt;2193000,1451000,IF(B133&lt;2196000,1453000,IF(B133&lt;2200000,1456000,IF(B133&lt;3600000,ROUNDDOWN(B133/4,-3)*2.8-80000,IF(B133&lt;6600000,ROUNDDOWN(B133/4,-3)*3.2-440000,IF(B133&lt;8500000,ROUNDDOWN(B133*0.9,0)-1100000,B133-1950000)))))))),IF(B133&lt;651000,0,IF(B133&lt;1900000,B133-650000,IF(B133&lt;3600000,ROUNDDOWN(B133/4,-3)*2.8-80000,IF(B133&lt;6600000,ROUNDDOWN(B133/4,-3)*3.2-440000,IF(B133&lt;8500000,ROUNDDOWN(B133*0.9,0)-1100000,B133-1950000)))))),0)</f>
        <v/>
      </c>
      <c r="L133" s="18">
        <f>IF(K133&gt;23500000,NA(),IF(C133&gt;=2026,IF(K133&lt;=4890000,1040000,IF(K133&lt;=6550000,670000,620000)),IF(K133&lt;=1320000,950000,IF(K133&lt;=3360000,880000,IF(K133&lt;=4890000,680000,IF(K133&lt;=6550000,630000,580000))))))</f>
        <v/>
      </c>
      <c r="M133" s="18">
        <f>MIN(100000,ROUNDDOWN(K133*0.05,0))</f>
        <v/>
      </c>
      <c r="N133" s="18">
        <f>MIN(2000000,MAX(0,D133-E133-M133))</f>
        <v/>
      </c>
      <c r="O133" s="18">
        <f>IF(G133="はい",MIN(88000,MAX(0,F133-12000)),0)</f>
        <v/>
      </c>
      <c r="P133" s="18">
        <f>MAX(0,ROUNDDOWN(K133-H133-L133-I133-0,-3))</f>
        <v/>
      </c>
      <c r="Q133" s="18">
        <f>MAX(0,ROUNDDOWN(K133-H133-L133-I133-N133,-3))</f>
        <v/>
      </c>
      <c r="R133" s="18">
        <f>MAX(0,ROUNDDOWN(K133-H133-L133-I133-O133,-3))</f>
        <v/>
      </c>
      <c r="S133" s="18">
        <f>IF(P133&lt;=0,0,ROUNDDOWN((P133*LOOKUP(P133,{0,1950001,3300001,6950001,9000001,18000001,40000001},{0.05,0.1,0.2,0.23,0.33,0.4,0.45})-LOOKUP(P133,{0,1950001,3300001,6950001,9000001,18000001,40000001},{0,97500,427500,636000,1536000,2796000,4796000}))*1.021,-2))</f>
        <v/>
      </c>
      <c r="T133" s="18">
        <f>IF(Q133&lt;=0,0,ROUNDDOWN((Q133*LOOKUP(Q133,{0,1950001,3300001,6950001,9000001,18000001,40000001},{0.05,0.1,0.2,0.23,0.33,0.4,0.45})-LOOKUP(Q133,{0,1950001,3300001,6950001,9000001,18000001,40000001},{0,97500,427500,636000,1536000,2796000,4796000}))*1.021,-2))</f>
        <v/>
      </c>
      <c r="U133" s="18">
        <f>IF(R133&lt;=0,0,ROUNDDOWN((R133*LOOKUP(R133,{0,1950001,3300001,6950001,9000001,18000001,40000001},{0.05,0.1,0.2,0.23,0.33,0.4,0.45})-LOOKUP(R133,{0,1950001,3300001,6950001,9000001,18000001,40000001},{0,97500,427500,636000,1536000,2796000,4796000}))*1.021,-2))</f>
        <v/>
      </c>
      <c r="V133" s="18">
        <f>MAX(0,ROUNDDOWN(K133-H133-430000-J133-0,-3))</f>
        <v/>
      </c>
      <c r="W133" s="18">
        <f>MAX(0,ROUNDDOWN(K133-H133-430000-J133-N133,-3))</f>
        <v/>
      </c>
      <c r="X133" s="18">
        <f>MAX(0,ROUNDDOWN(K133-H133-430000-J133-O133,-3))</f>
        <v/>
      </c>
      <c r="Y133" s="18">
        <f>IF(K133&lt;=450000,0,MAX(0,ROUNDDOWN(V133*0.06-MIN(50000,V133)*0.03,-2))+MAX(0,ROUNDDOWN(V133*0.04-MIN(50000,V133)*0.02,-2)))</f>
        <v/>
      </c>
      <c r="Z133" s="18">
        <f>IF(K133&lt;=450000,0,MAX(0,ROUNDDOWN(W133*0.06-MIN(50000,W133)*0.03,-2))+MAX(0,ROUNDDOWN(W133*0.04-MIN(50000,W133)*0.02,-2)))</f>
        <v/>
      </c>
      <c r="AA133" s="18">
        <f>IF(K133&lt;=450000,0,MAX(0,ROUNDDOWN(X133*0.06-MIN(50000,X133)*0.03,-2))+MAX(0,ROUNDDOWN(X133*0.04-MIN(50000,X133)*0.02,-2)))</f>
        <v/>
      </c>
      <c r="AB133" s="18">
        <f>AE133+Y133-Z133</f>
        <v/>
      </c>
      <c r="AC133" s="18">
        <f>AF133+Y133-AA133</f>
        <v/>
      </c>
      <c r="AD133" s="20">
        <f>AB133-AC133</f>
        <v/>
      </c>
      <c r="AE133" s="18">
        <f>S133-T133</f>
        <v/>
      </c>
      <c r="AF133" s="18">
        <f>S133-U133</f>
        <v/>
      </c>
      <c r="AG133" s="21">
        <f>IF(P133&lt;=0,0,LOOKUP(P133,{0,1950001,3300001,6950001,9000001,18000001,40000001},{0.05,0.1,0.2,0.23,0.33,0.4,0.45}))</f>
        <v/>
      </c>
    </row>
    <row r="134">
      <c r="A134" t="inlineStr">
        <is>
          <t>組み合わせ</t>
        </is>
      </c>
      <c r="B134" s="18">
        <f>'3_組み合わせ'!$B$3</f>
        <v/>
      </c>
      <c r="C134" s="19" t="n">
        <v>2026</v>
      </c>
      <c r="D134" s="18">
        <f>'3_組み合わせ'!$A13+'3_組み合わせ'!B$4</f>
        <v/>
      </c>
      <c r="E134" s="18" t="n">
        <v>0</v>
      </c>
      <c r="F134" s="18">
        <f>'3_組み合わせ'!$A13</f>
        <v/>
      </c>
      <c r="G134" t="inlineStr">
        <is>
          <t>はい</t>
        </is>
      </c>
      <c r="H134" s="18">
        <f>ROUND(MIN(B134/12,650000)*12*0.0915+MIN(B134/12,1390000)*12*(0.0504+0)+B134*0.005,0)</f>
        <v/>
      </c>
      <c r="I134" s="18" t="n">
        <v>0</v>
      </c>
      <c r="J134" s="18" t="n">
        <v>0</v>
      </c>
      <c r="K134" s="18">
        <f>ROUND(IF(C134&gt;=2026,IF(B134&lt;741000,0,IF(B134&lt;2191000,B134-740000,IF(B134&lt;2193000,1451000,IF(B134&lt;2196000,1453000,IF(B134&lt;2200000,1456000,IF(B134&lt;3600000,ROUNDDOWN(B134/4,-3)*2.8-80000,IF(B134&lt;6600000,ROUNDDOWN(B134/4,-3)*3.2-440000,IF(B134&lt;8500000,ROUNDDOWN(B134*0.9,0)-1100000,B134-1950000)))))))),IF(B134&lt;651000,0,IF(B134&lt;1900000,B134-650000,IF(B134&lt;3600000,ROUNDDOWN(B134/4,-3)*2.8-80000,IF(B134&lt;6600000,ROUNDDOWN(B134/4,-3)*3.2-440000,IF(B134&lt;8500000,ROUNDDOWN(B134*0.9,0)-1100000,B134-1950000)))))),0)</f>
        <v/>
      </c>
      <c r="L134" s="18">
        <f>IF(K134&gt;23500000,NA(),IF(C134&gt;=2026,IF(K134&lt;=4890000,1040000,IF(K134&lt;=6550000,670000,620000)),IF(K134&lt;=1320000,950000,IF(K134&lt;=3360000,880000,IF(K134&lt;=4890000,680000,IF(K134&lt;=6550000,630000,580000))))))</f>
        <v/>
      </c>
      <c r="M134" s="18">
        <f>MIN(100000,ROUNDDOWN(K134*0.05,0))</f>
        <v/>
      </c>
      <c r="N134" s="18">
        <f>MIN(2000000,MAX(0,D134-E134-M134))</f>
        <v/>
      </c>
      <c r="O134" s="18">
        <f>IF(G134="はい",MIN(88000,MAX(0,F134-12000)),0)</f>
        <v/>
      </c>
      <c r="P134" s="18">
        <f>MAX(0,ROUNDDOWN(K134-H134-L134-I134-0,-3))</f>
        <v/>
      </c>
      <c r="Q134" s="18">
        <f>MAX(0,ROUNDDOWN(K134-H134-L134-I134-N134,-3))</f>
        <v/>
      </c>
      <c r="R134" s="18">
        <f>MAX(0,ROUNDDOWN(K134-H134-L134-I134-O134,-3))</f>
        <v/>
      </c>
      <c r="S134" s="18">
        <f>IF(P134&lt;=0,0,ROUNDDOWN((P134*LOOKUP(P134,{0,1950001,3300001,6950001,9000001,18000001,40000001},{0.05,0.1,0.2,0.23,0.33,0.4,0.45})-LOOKUP(P134,{0,1950001,3300001,6950001,9000001,18000001,40000001},{0,97500,427500,636000,1536000,2796000,4796000}))*1.021,-2))</f>
        <v/>
      </c>
      <c r="T134" s="18">
        <f>IF(Q134&lt;=0,0,ROUNDDOWN((Q134*LOOKUP(Q134,{0,1950001,3300001,6950001,9000001,18000001,40000001},{0.05,0.1,0.2,0.23,0.33,0.4,0.45})-LOOKUP(Q134,{0,1950001,3300001,6950001,9000001,18000001,40000001},{0,97500,427500,636000,1536000,2796000,4796000}))*1.021,-2))</f>
        <v/>
      </c>
      <c r="U134" s="18">
        <f>IF(R134&lt;=0,0,ROUNDDOWN((R134*LOOKUP(R134,{0,1950001,3300001,6950001,9000001,18000001,40000001},{0.05,0.1,0.2,0.23,0.33,0.4,0.45})-LOOKUP(R134,{0,1950001,3300001,6950001,9000001,18000001,40000001},{0,97500,427500,636000,1536000,2796000,4796000}))*1.021,-2))</f>
        <v/>
      </c>
      <c r="V134" s="18">
        <f>MAX(0,ROUNDDOWN(K134-H134-430000-J134-0,-3))</f>
        <v/>
      </c>
      <c r="W134" s="18">
        <f>MAX(0,ROUNDDOWN(K134-H134-430000-J134-N134,-3))</f>
        <v/>
      </c>
      <c r="X134" s="18">
        <f>MAX(0,ROUNDDOWN(K134-H134-430000-J134-O134,-3))</f>
        <v/>
      </c>
      <c r="Y134" s="18">
        <f>IF(K134&lt;=450000,0,MAX(0,ROUNDDOWN(V134*0.06-MIN(50000,V134)*0.03,-2))+MAX(0,ROUNDDOWN(V134*0.04-MIN(50000,V134)*0.02,-2)))</f>
        <v/>
      </c>
      <c r="Z134" s="18">
        <f>IF(K134&lt;=450000,0,MAX(0,ROUNDDOWN(W134*0.06-MIN(50000,W134)*0.03,-2))+MAX(0,ROUNDDOWN(W134*0.04-MIN(50000,W134)*0.02,-2)))</f>
        <v/>
      </c>
      <c r="AA134" s="18">
        <f>IF(K134&lt;=450000,0,MAX(0,ROUNDDOWN(X134*0.06-MIN(50000,X134)*0.03,-2))+MAX(0,ROUNDDOWN(X134*0.04-MIN(50000,X134)*0.02,-2)))</f>
        <v/>
      </c>
      <c r="AB134" s="18">
        <f>AE134+Y134-Z134</f>
        <v/>
      </c>
      <c r="AC134" s="18">
        <f>AF134+Y134-AA134</f>
        <v/>
      </c>
      <c r="AD134" s="20">
        <f>AB134-AC134</f>
        <v/>
      </c>
      <c r="AE134" s="18">
        <f>S134-T134</f>
        <v/>
      </c>
      <c r="AF134" s="18">
        <f>S134-U134</f>
        <v/>
      </c>
      <c r="AG134" s="21">
        <f>IF(P134&lt;=0,0,LOOKUP(P134,{0,1950001,3300001,6950001,9000001,18000001,40000001},{0.05,0.1,0.2,0.23,0.33,0.4,0.45}))</f>
        <v/>
      </c>
    </row>
    <row r="135">
      <c r="A135" t="inlineStr">
        <is>
          <t>組み合わせ</t>
        </is>
      </c>
      <c r="B135" s="18">
        <f>'3_組み合わせ'!$B$3</f>
        <v/>
      </c>
      <c r="C135" s="19" t="n">
        <v>2026</v>
      </c>
      <c r="D135" s="18">
        <f>'3_組み合わせ'!$A13+'3_組み合わせ'!C$4</f>
        <v/>
      </c>
      <c r="E135" s="18" t="n">
        <v>0</v>
      </c>
      <c r="F135" s="18">
        <f>'3_組み合わせ'!$A13</f>
        <v/>
      </c>
      <c r="G135" t="inlineStr">
        <is>
          <t>はい</t>
        </is>
      </c>
      <c r="H135" s="18">
        <f>ROUND(MIN(B135/12,650000)*12*0.0915+MIN(B135/12,1390000)*12*(0.0504+0)+B135*0.005,0)</f>
        <v/>
      </c>
      <c r="I135" s="18" t="n">
        <v>0</v>
      </c>
      <c r="J135" s="18" t="n">
        <v>0</v>
      </c>
      <c r="K135" s="18">
        <f>ROUND(IF(C135&gt;=2026,IF(B135&lt;741000,0,IF(B135&lt;2191000,B135-740000,IF(B135&lt;2193000,1451000,IF(B135&lt;2196000,1453000,IF(B135&lt;2200000,1456000,IF(B135&lt;3600000,ROUNDDOWN(B135/4,-3)*2.8-80000,IF(B135&lt;6600000,ROUNDDOWN(B135/4,-3)*3.2-440000,IF(B135&lt;8500000,ROUNDDOWN(B135*0.9,0)-1100000,B135-1950000)))))))),IF(B135&lt;651000,0,IF(B135&lt;1900000,B135-650000,IF(B135&lt;3600000,ROUNDDOWN(B135/4,-3)*2.8-80000,IF(B135&lt;6600000,ROUNDDOWN(B135/4,-3)*3.2-440000,IF(B135&lt;8500000,ROUNDDOWN(B135*0.9,0)-1100000,B135-1950000)))))),0)</f>
        <v/>
      </c>
      <c r="L135" s="18">
        <f>IF(K135&gt;23500000,NA(),IF(C135&gt;=2026,IF(K135&lt;=4890000,1040000,IF(K135&lt;=6550000,670000,620000)),IF(K135&lt;=1320000,950000,IF(K135&lt;=3360000,880000,IF(K135&lt;=4890000,680000,IF(K135&lt;=6550000,630000,580000))))))</f>
        <v/>
      </c>
      <c r="M135" s="18">
        <f>MIN(100000,ROUNDDOWN(K135*0.05,0))</f>
        <v/>
      </c>
      <c r="N135" s="18">
        <f>MIN(2000000,MAX(0,D135-E135-M135))</f>
        <v/>
      </c>
      <c r="O135" s="18">
        <f>IF(G135="はい",MIN(88000,MAX(0,F135-12000)),0)</f>
        <v/>
      </c>
      <c r="P135" s="18">
        <f>MAX(0,ROUNDDOWN(K135-H135-L135-I135-0,-3))</f>
        <v/>
      </c>
      <c r="Q135" s="18">
        <f>MAX(0,ROUNDDOWN(K135-H135-L135-I135-N135,-3))</f>
        <v/>
      </c>
      <c r="R135" s="18">
        <f>MAX(0,ROUNDDOWN(K135-H135-L135-I135-O135,-3))</f>
        <v/>
      </c>
      <c r="S135" s="18">
        <f>IF(P135&lt;=0,0,ROUNDDOWN((P135*LOOKUP(P135,{0,1950001,3300001,6950001,9000001,18000001,40000001},{0.05,0.1,0.2,0.23,0.33,0.4,0.45})-LOOKUP(P135,{0,1950001,3300001,6950001,9000001,18000001,40000001},{0,97500,427500,636000,1536000,2796000,4796000}))*1.021,-2))</f>
        <v/>
      </c>
      <c r="T135" s="18">
        <f>IF(Q135&lt;=0,0,ROUNDDOWN((Q135*LOOKUP(Q135,{0,1950001,3300001,6950001,9000001,18000001,40000001},{0.05,0.1,0.2,0.23,0.33,0.4,0.45})-LOOKUP(Q135,{0,1950001,3300001,6950001,9000001,18000001,40000001},{0,97500,427500,636000,1536000,2796000,4796000}))*1.021,-2))</f>
        <v/>
      </c>
      <c r="U135" s="18">
        <f>IF(R135&lt;=0,0,ROUNDDOWN((R135*LOOKUP(R135,{0,1950001,3300001,6950001,9000001,18000001,40000001},{0.05,0.1,0.2,0.23,0.33,0.4,0.45})-LOOKUP(R135,{0,1950001,3300001,6950001,9000001,18000001,40000001},{0,97500,427500,636000,1536000,2796000,4796000}))*1.021,-2))</f>
        <v/>
      </c>
      <c r="V135" s="18">
        <f>MAX(0,ROUNDDOWN(K135-H135-430000-J135-0,-3))</f>
        <v/>
      </c>
      <c r="W135" s="18">
        <f>MAX(0,ROUNDDOWN(K135-H135-430000-J135-N135,-3))</f>
        <v/>
      </c>
      <c r="X135" s="18">
        <f>MAX(0,ROUNDDOWN(K135-H135-430000-J135-O135,-3))</f>
        <v/>
      </c>
      <c r="Y135" s="18">
        <f>IF(K135&lt;=450000,0,MAX(0,ROUNDDOWN(V135*0.06-MIN(50000,V135)*0.03,-2))+MAX(0,ROUNDDOWN(V135*0.04-MIN(50000,V135)*0.02,-2)))</f>
        <v/>
      </c>
      <c r="Z135" s="18">
        <f>IF(K135&lt;=450000,0,MAX(0,ROUNDDOWN(W135*0.06-MIN(50000,W135)*0.03,-2))+MAX(0,ROUNDDOWN(W135*0.04-MIN(50000,W135)*0.02,-2)))</f>
        <v/>
      </c>
      <c r="AA135" s="18">
        <f>IF(K135&lt;=450000,0,MAX(0,ROUNDDOWN(X135*0.06-MIN(50000,X135)*0.03,-2))+MAX(0,ROUNDDOWN(X135*0.04-MIN(50000,X135)*0.02,-2)))</f>
        <v/>
      </c>
      <c r="AB135" s="18">
        <f>AE135+Y135-Z135</f>
        <v/>
      </c>
      <c r="AC135" s="18">
        <f>AF135+Y135-AA135</f>
        <v/>
      </c>
      <c r="AD135" s="20">
        <f>AB135-AC135</f>
        <v/>
      </c>
      <c r="AE135" s="18">
        <f>S135-T135</f>
        <v/>
      </c>
      <c r="AF135" s="18">
        <f>S135-U135</f>
        <v/>
      </c>
      <c r="AG135" s="21">
        <f>IF(P135&lt;=0,0,LOOKUP(P135,{0,1950001,3300001,6950001,9000001,18000001,40000001},{0.05,0.1,0.2,0.23,0.33,0.4,0.45}))</f>
        <v/>
      </c>
    </row>
    <row r="136">
      <c r="A136" t="inlineStr">
        <is>
          <t>組み合わせ</t>
        </is>
      </c>
      <c r="B136" s="18">
        <f>'3_組み合わせ'!$B$3</f>
        <v/>
      </c>
      <c r="C136" s="19" t="n">
        <v>2026</v>
      </c>
      <c r="D136" s="18">
        <f>'3_組み合わせ'!$A13+'3_組み合わせ'!D$4</f>
        <v/>
      </c>
      <c r="E136" s="18" t="n">
        <v>0</v>
      </c>
      <c r="F136" s="18">
        <f>'3_組み合わせ'!$A13</f>
        <v/>
      </c>
      <c r="G136" t="inlineStr">
        <is>
          <t>はい</t>
        </is>
      </c>
      <c r="H136" s="18">
        <f>ROUND(MIN(B136/12,650000)*12*0.0915+MIN(B136/12,1390000)*12*(0.0504+0)+B136*0.005,0)</f>
        <v/>
      </c>
      <c r="I136" s="18" t="n">
        <v>0</v>
      </c>
      <c r="J136" s="18" t="n">
        <v>0</v>
      </c>
      <c r="K136" s="18">
        <f>ROUND(IF(C136&gt;=2026,IF(B136&lt;741000,0,IF(B136&lt;2191000,B136-740000,IF(B136&lt;2193000,1451000,IF(B136&lt;2196000,1453000,IF(B136&lt;2200000,1456000,IF(B136&lt;3600000,ROUNDDOWN(B136/4,-3)*2.8-80000,IF(B136&lt;6600000,ROUNDDOWN(B136/4,-3)*3.2-440000,IF(B136&lt;8500000,ROUNDDOWN(B136*0.9,0)-1100000,B136-1950000)))))))),IF(B136&lt;651000,0,IF(B136&lt;1900000,B136-650000,IF(B136&lt;3600000,ROUNDDOWN(B136/4,-3)*2.8-80000,IF(B136&lt;6600000,ROUNDDOWN(B136/4,-3)*3.2-440000,IF(B136&lt;8500000,ROUNDDOWN(B136*0.9,0)-1100000,B136-1950000)))))),0)</f>
        <v/>
      </c>
      <c r="L136" s="18">
        <f>IF(K136&gt;23500000,NA(),IF(C136&gt;=2026,IF(K136&lt;=4890000,1040000,IF(K136&lt;=6550000,670000,620000)),IF(K136&lt;=1320000,950000,IF(K136&lt;=3360000,880000,IF(K136&lt;=4890000,680000,IF(K136&lt;=6550000,630000,580000))))))</f>
        <v/>
      </c>
      <c r="M136" s="18">
        <f>MIN(100000,ROUNDDOWN(K136*0.05,0))</f>
        <v/>
      </c>
      <c r="N136" s="18">
        <f>MIN(2000000,MAX(0,D136-E136-M136))</f>
        <v/>
      </c>
      <c r="O136" s="18">
        <f>IF(G136="はい",MIN(88000,MAX(0,F136-12000)),0)</f>
        <v/>
      </c>
      <c r="P136" s="18">
        <f>MAX(0,ROUNDDOWN(K136-H136-L136-I136-0,-3))</f>
        <v/>
      </c>
      <c r="Q136" s="18">
        <f>MAX(0,ROUNDDOWN(K136-H136-L136-I136-N136,-3))</f>
        <v/>
      </c>
      <c r="R136" s="18">
        <f>MAX(0,ROUNDDOWN(K136-H136-L136-I136-O136,-3))</f>
        <v/>
      </c>
      <c r="S136" s="18">
        <f>IF(P136&lt;=0,0,ROUNDDOWN((P136*LOOKUP(P136,{0,1950001,3300001,6950001,9000001,18000001,40000001},{0.05,0.1,0.2,0.23,0.33,0.4,0.45})-LOOKUP(P136,{0,1950001,3300001,6950001,9000001,18000001,40000001},{0,97500,427500,636000,1536000,2796000,4796000}))*1.021,-2))</f>
        <v/>
      </c>
      <c r="T136" s="18">
        <f>IF(Q136&lt;=0,0,ROUNDDOWN((Q136*LOOKUP(Q136,{0,1950001,3300001,6950001,9000001,18000001,40000001},{0.05,0.1,0.2,0.23,0.33,0.4,0.45})-LOOKUP(Q136,{0,1950001,3300001,6950001,9000001,18000001,40000001},{0,97500,427500,636000,1536000,2796000,4796000}))*1.021,-2))</f>
        <v/>
      </c>
      <c r="U136" s="18">
        <f>IF(R136&lt;=0,0,ROUNDDOWN((R136*LOOKUP(R136,{0,1950001,3300001,6950001,9000001,18000001,40000001},{0.05,0.1,0.2,0.23,0.33,0.4,0.45})-LOOKUP(R136,{0,1950001,3300001,6950001,9000001,18000001,40000001},{0,97500,427500,636000,1536000,2796000,4796000}))*1.021,-2))</f>
        <v/>
      </c>
      <c r="V136" s="18">
        <f>MAX(0,ROUNDDOWN(K136-H136-430000-J136-0,-3))</f>
        <v/>
      </c>
      <c r="W136" s="18">
        <f>MAX(0,ROUNDDOWN(K136-H136-430000-J136-N136,-3))</f>
        <v/>
      </c>
      <c r="X136" s="18">
        <f>MAX(0,ROUNDDOWN(K136-H136-430000-J136-O136,-3))</f>
        <v/>
      </c>
      <c r="Y136" s="18">
        <f>IF(K136&lt;=450000,0,MAX(0,ROUNDDOWN(V136*0.06-MIN(50000,V136)*0.03,-2))+MAX(0,ROUNDDOWN(V136*0.04-MIN(50000,V136)*0.02,-2)))</f>
        <v/>
      </c>
      <c r="Z136" s="18">
        <f>IF(K136&lt;=450000,0,MAX(0,ROUNDDOWN(W136*0.06-MIN(50000,W136)*0.03,-2))+MAX(0,ROUNDDOWN(W136*0.04-MIN(50000,W136)*0.02,-2)))</f>
        <v/>
      </c>
      <c r="AA136" s="18">
        <f>IF(K136&lt;=450000,0,MAX(0,ROUNDDOWN(X136*0.06-MIN(50000,X136)*0.03,-2))+MAX(0,ROUNDDOWN(X136*0.04-MIN(50000,X136)*0.02,-2)))</f>
        <v/>
      </c>
      <c r="AB136" s="18">
        <f>AE136+Y136-Z136</f>
        <v/>
      </c>
      <c r="AC136" s="18">
        <f>AF136+Y136-AA136</f>
        <v/>
      </c>
      <c r="AD136" s="20">
        <f>AB136-AC136</f>
        <v/>
      </c>
      <c r="AE136" s="18">
        <f>S136-T136</f>
        <v/>
      </c>
      <c r="AF136" s="18">
        <f>S136-U136</f>
        <v/>
      </c>
      <c r="AG136" s="21">
        <f>IF(P136&lt;=0,0,LOOKUP(P136,{0,1950001,3300001,6950001,9000001,18000001,40000001},{0.05,0.1,0.2,0.23,0.33,0.4,0.45}))</f>
        <v/>
      </c>
    </row>
    <row r="137">
      <c r="A137" t="inlineStr">
        <is>
          <t>組み合わせ</t>
        </is>
      </c>
      <c r="B137" s="18">
        <f>'3_組み合わせ'!$B$3</f>
        <v/>
      </c>
      <c r="C137" s="19" t="n">
        <v>2026</v>
      </c>
      <c r="D137" s="18">
        <f>'3_組み合わせ'!$A13+'3_組み合わせ'!E$4</f>
        <v/>
      </c>
      <c r="E137" s="18" t="n">
        <v>0</v>
      </c>
      <c r="F137" s="18">
        <f>'3_組み合わせ'!$A13</f>
        <v/>
      </c>
      <c r="G137" t="inlineStr">
        <is>
          <t>はい</t>
        </is>
      </c>
      <c r="H137" s="18">
        <f>ROUND(MIN(B137/12,650000)*12*0.0915+MIN(B137/12,1390000)*12*(0.0504+0)+B137*0.005,0)</f>
        <v/>
      </c>
      <c r="I137" s="18" t="n">
        <v>0</v>
      </c>
      <c r="J137" s="18" t="n">
        <v>0</v>
      </c>
      <c r="K137" s="18">
        <f>ROUND(IF(C137&gt;=2026,IF(B137&lt;741000,0,IF(B137&lt;2191000,B137-740000,IF(B137&lt;2193000,1451000,IF(B137&lt;2196000,1453000,IF(B137&lt;2200000,1456000,IF(B137&lt;3600000,ROUNDDOWN(B137/4,-3)*2.8-80000,IF(B137&lt;6600000,ROUNDDOWN(B137/4,-3)*3.2-440000,IF(B137&lt;8500000,ROUNDDOWN(B137*0.9,0)-1100000,B137-1950000)))))))),IF(B137&lt;651000,0,IF(B137&lt;1900000,B137-650000,IF(B137&lt;3600000,ROUNDDOWN(B137/4,-3)*2.8-80000,IF(B137&lt;6600000,ROUNDDOWN(B137/4,-3)*3.2-440000,IF(B137&lt;8500000,ROUNDDOWN(B137*0.9,0)-1100000,B137-1950000)))))),0)</f>
        <v/>
      </c>
      <c r="L137" s="18">
        <f>IF(K137&gt;23500000,NA(),IF(C137&gt;=2026,IF(K137&lt;=4890000,1040000,IF(K137&lt;=6550000,670000,620000)),IF(K137&lt;=1320000,950000,IF(K137&lt;=3360000,880000,IF(K137&lt;=4890000,680000,IF(K137&lt;=6550000,630000,580000))))))</f>
        <v/>
      </c>
      <c r="M137" s="18">
        <f>MIN(100000,ROUNDDOWN(K137*0.05,0))</f>
        <v/>
      </c>
      <c r="N137" s="18">
        <f>MIN(2000000,MAX(0,D137-E137-M137))</f>
        <v/>
      </c>
      <c r="O137" s="18">
        <f>IF(G137="はい",MIN(88000,MAX(0,F137-12000)),0)</f>
        <v/>
      </c>
      <c r="P137" s="18">
        <f>MAX(0,ROUNDDOWN(K137-H137-L137-I137-0,-3))</f>
        <v/>
      </c>
      <c r="Q137" s="18">
        <f>MAX(0,ROUNDDOWN(K137-H137-L137-I137-N137,-3))</f>
        <v/>
      </c>
      <c r="R137" s="18">
        <f>MAX(0,ROUNDDOWN(K137-H137-L137-I137-O137,-3))</f>
        <v/>
      </c>
      <c r="S137" s="18">
        <f>IF(P137&lt;=0,0,ROUNDDOWN((P137*LOOKUP(P137,{0,1950001,3300001,6950001,9000001,18000001,40000001},{0.05,0.1,0.2,0.23,0.33,0.4,0.45})-LOOKUP(P137,{0,1950001,3300001,6950001,9000001,18000001,40000001},{0,97500,427500,636000,1536000,2796000,4796000}))*1.021,-2))</f>
        <v/>
      </c>
      <c r="T137" s="18">
        <f>IF(Q137&lt;=0,0,ROUNDDOWN((Q137*LOOKUP(Q137,{0,1950001,3300001,6950001,9000001,18000001,40000001},{0.05,0.1,0.2,0.23,0.33,0.4,0.45})-LOOKUP(Q137,{0,1950001,3300001,6950001,9000001,18000001,40000001},{0,97500,427500,636000,1536000,2796000,4796000}))*1.021,-2))</f>
        <v/>
      </c>
      <c r="U137" s="18">
        <f>IF(R137&lt;=0,0,ROUNDDOWN((R137*LOOKUP(R137,{0,1950001,3300001,6950001,9000001,18000001,40000001},{0.05,0.1,0.2,0.23,0.33,0.4,0.45})-LOOKUP(R137,{0,1950001,3300001,6950001,9000001,18000001,40000001},{0,97500,427500,636000,1536000,2796000,4796000}))*1.021,-2))</f>
        <v/>
      </c>
      <c r="V137" s="18">
        <f>MAX(0,ROUNDDOWN(K137-H137-430000-J137-0,-3))</f>
        <v/>
      </c>
      <c r="W137" s="18">
        <f>MAX(0,ROUNDDOWN(K137-H137-430000-J137-N137,-3))</f>
        <v/>
      </c>
      <c r="X137" s="18">
        <f>MAX(0,ROUNDDOWN(K137-H137-430000-J137-O137,-3))</f>
        <v/>
      </c>
      <c r="Y137" s="18">
        <f>IF(K137&lt;=450000,0,MAX(0,ROUNDDOWN(V137*0.06-MIN(50000,V137)*0.03,-2))+MAX(0,ROUNDDOWN(V137*0.04-MIN(50000,V137)*0.02,-2)))</f>
        <v/>
      </c>
      <c r="Z137" s="18">
        <f>IF(K137&lt;=450000,0,MAX(0,ROUNDDOWN(W137*0.06-MIN(50000,W137)*0.03,-2))+MAX(0,ROUNDDOWN(W137*0.04-MIN(50000,W137)*0.02,-2)))</f>
        <v/>
      </c>
      <c r="AA137" s="18">
        <f>IF(K137&lt;=450000,0,MAX(0,ROUNDDOWN(X137*0.06-MIN(50000,X137)*0.03,-2))+MAX(0,ROUNDDOWN(X137*0.04-MIN(50000,X137)*0.02,-2)))</f>
        <v/>
      </c>
      <c r="AB137" s="18">
        <f>AE137+Y137-Z137</f>
        <v/>
      </c>
      <c r="AC137" s="18">
        <f>AF137+Y137-AA137</f>
        <v/>
      </c>
      <c r="AD137" s="20">
        <f>AB137-AC137</f>
        <v/>
      </c>
      <c r="AE137" s="18">
        <f>S137-T137</f>
        <v/>
      </c>
      <c r="AF137" s="18">
        <f>S137-U137</f>
        <v/>
      </c>
      <c r="AG137" s="21">
        <f>IF(P137&lt;=0,0,LOOKUP(P137,{0,1950001,3300001,6950001,9000001,18000001,40000001},{0.05,0.1,0.2,0.23,0.33,0.4,0.45}))</f>
        <v/>
      </c>
    </row>
    <row r="138">
      <c r="A138" t="inlineStr">
        <is>
          <t>組み合わせ</t>
        </is>
      </c>
      <c r="B138" s="18">
        <f>'3_組み合わせ'!$B$3</f>
        <v/>
      </c>
      <c r="C138" s="19" t="n">
        <v>2026</v>
      </c>
      <c r="D138" s="18">
        <f>'3_組み合わせ'!$A13+'3_組み合わせ'!F$4</f>
        <v/>
      </c>
      <c r="E138" s="18" t="n">
        <v>0</v>
      </c>
      <c r="F138" s="18">
        <f>'3_組み合わせ'!$A13</f>
        <v/>
      </c>
      <c r="G138" t="inlineStr">
        <is>
          <t>はい</t>
        </is>
      </c>
      <c r="H138" s="18">
        <f>ROUND(MIN(B138/12,650000)*12*0.0915+MIN(B138/12,1390000)*12*(0.0504+0)+B138*0.005,0)</f>
        <v/>
      </c>
      <c r="I138" s="18" t="n">
        <v>0</v>
      </c>
      <c r="J138" s="18" t="n">
        <v>0</v>
      </c>
      <c r="K138" s="18">
        <f>ROUND(IF(C138&gt;=2026,IF(B138&lt;741000,0,IF(B138&lt;2191000,B138-740000,IF(B138&lt;2193000,1451000,IF(B138&lt;2196000,1453000,IF(B138&lt;2200000,1456000,IF(B138&lt;3600000,ROUNDDOWN(B138/4,-3)*2.8-80000,IF(B138&lt;6600000,ROUNDDOWN(B138/4,-3)*3.2-440000,IF(B138&lt;8500000,ROUNDDOWN(B138*0.9,0)-1100000,B138-1950000)))))))),IF(B138&lt;651000,0,IF(B138&lt;1900000,B138-650000,IF(B138&lt;3600000,ROUNDDOWN(B138/4,-3)*2.8-80000,IF(B138&lt;6600000,ROUNDDOWN(B138/4,-3)*3.2-440000,IF(B138&lt;8500000,ROUNDDOWN(B138*0.9,0)-1100000,B138-1950000)))))),0)</f>
        <v/>
      </c>
      <c r="L138" s="18">
        <f>IF(K138&gt;23500000,NA(),IF(C138&gt;=2026,IF(K138&lt;=4890000,1040000,IF(K138&lt;=6550000,670000,620000)),IF(K138&lt;=1320000,950000,IF(K138&lt;=3360000,880000,IF(K138&lt;=4890000,680000,IF(K138&lt;=6550000,630000,580000))))))</f>
        <v/>
      </c>
      <c r="M138" s="18">
        <f>MIN(100000,ROUNDDOWN(K138*0.05,0))</f>
        <v/>
      </c>
      <c r="N138" s="18">
        <f>MIN(2000000,MAX(0,D138-E138-M138))</f>
        <v/>
      </c>
      <c r="O138" s="18">
        <f>IF(G138="はい",MIN(88000,MAX(0,F138-12000)),0)</f>
        <v/>
      </c>
      <c r="P138" s="18">
        <f>MAX(0,ROUNDDOWN(K138-H138-L138-I138-0,-3))</f>
        <v/>
      </c>
      <c r="Q138" s="18">
        <f>MAX(0,ROUNDDOWN(K138-H138-L138-I138-N138,-3))</f>
        <v/>
      </c>
      <c r="R138" s="18">
        <f>MAX(0,ROUNDDOWN(K138-H138-L138-I138-O138,-3))</f>
        <v/>
      </c>
      <c r="S138" s="18">
        <f>IF(P138&lt;=0,0,ROUNDDOWN((P138*LOOKUP(P138,{0,1950001,3300001,6950001,9000001,18000001,40000001},{0.05,0.1,0.2,0.23,0.33,0.4,0.45})-LOOKUP(P138,{0,1950001,3300001,6950001,9000001,18000001,40000001},{0,97500,427500,636000,1536000,2796000,4796000}))*1.021,-2))</f>
        <v/>
      </c>
      <c r="T138" s="18">
        <f>IF(Q138&lt;=0,0,ROUNDDOWN((Q138*LOOKUP(Q138,{0,1950001,3300001,6950001,9000001,18000001,40000001},{0.05,0.1,0.2,0.23,0.33,0.4,0.45})-LOOKUP(Q138,{0,1950001,3300001,6950001,9000001,18000001,40000001},{0,97500,427500,636000,1536000,2796000,4796000}))*1.021,-2))</f>
        <v/>
      </c>
      <c r="U138" s="18">
        <f>IF(R138&lt;=0,0,ROUNDDOWN((R138*LOOKUP(R138,{0,1950001,3300001,6950001,9000001,18000001,40000001},{0.05,0.1,0.2,0.23,0.33,0.4,0.45})-LOOKUP(R138,{0,1950001,3300001,6950001,9000001,18000001,40000001},{0,97500,427500,636000,1536000,2796000,4796000}))*1.021,-2))</f>
        <v/>
      </c>
      <c r="V138" s="18">
        <f>MAX(0,ROUNDDOWN(K138-H138-430000-J138-0,-3))</f>
        <v/>
      </c>
      <c r="W138" s="18">
        <f>MAX(0,ROUNDDOWN(K138-H138-430000-J138-N138,-3))</f>
        <v/>
      </c>
      <c r="X138" s="18">
        <f>MAX(0,ROUNDDOWN(K138-H138-430000-J138-O138,-3))</f>
        <v/>
      </c>
      <c r="Y138" s="18">
        <f>IF(K138&lt;=450000,0,MAX(0,ROUNDDOWN(V138*0.06-MIN(50000,V138)*0.03,-2))+MAX(0,ROUNDDOWN(V138*0.04-MIN(50000,V138)*0.02,-2)))</f>
        <v/>
      </c>
      <c r="Z138" s="18">
        <f>IF(K138&lt;=450000,0,MAX(0,ROUNDDOWN(W138*0.06-MIN(50000,W138)*0.03,-2))+MAX(0,ROUNDDOWN(W138*0.04-MIN(50000,W138)*0.02,-2)))</f>
        <v/>
      </c>
      <c r="AA138" s="18">
        <f>IF(K138&lt;=450000,0,MAX(0,ROUNDDOWN(X138*0.06-MIN(50000,X138)*0.03,-2))+MAX(0,ROUNDDOWN(X138*0.04-MIN(50000,X138)*0.02,-2)))</f>
        <v/>
      </c>
      <c r="AB138" s="18">
        <f>AE138+Y138-Z138</f>
        <v/>
      </c>
      <c r="AC138" s="18">
        <f>AF138+Y138-AA138</f>
        <v/>
      </c>
      <c r="AD138" s="20">
        <f>AB138-AC138</f>
        <v/>
      </c>
      <c r="AE138" s="18">
        <f>S138-T138</f>
        <v/>
      </c>
      <c r="AF138" s="18">
        <f>S138-U138</f>
        <v/>
      </c>
      <c r="AG138" s="21">
        <f>IF(P138&lt;=0,0,LOOKUP(P138,{0,1950001,3300001,6950001,9000001,18000001,40000001},{0.05,0.1,0.2,0.23,0.33,0.4,0.45}))</f>
        <v/>
      </c>
    </row>
    <row r="139">
      <c r="A139" t="inlineStr">
        <is>
          <t>組み合わせ</t>
        </is>
      </c>
      <c r="B139" s="18">
        <f>'3_組み合わせ'!$B$3</f>
        <v/>
      </c>
      <c r="C139" s="19" t="n">
        <v>2026</v>
      </c>
      <c r="D139" s="18">
        <f>'3_組み合わせ'!$A13+'3_組み合わせ'!G$4</f>
        <v/>
      </c>
      <c r="E139" s="18" t="n">
        <v>0</v>
      </c>
      <c r="F139" s="18">
        <f>'3_組み合わせ'!$A13</f>
        <v/>
      </c>
      <c r="G139" t="inlineStr">
        <is>
          <t>はい</t>
        </is>
      </c>
      <c r="H139" s="18">
        <f>ROUND(MIN(B139/12,650000)*12*0.0915+MIN(B139/12,1390000)*12*(0.0504+0)+B139*0.005,0)</f>
        <v/>
      </c>
      <c r="I139" s="18" t="n">
        <v>0</v>
      </c>
      <c r="J139" s="18" t="n">
        <v>0</v>
      </c>
      <c r="K139" s="18">
        <f>ROUND(IF(C139&gt;=2026,IF(B139&lt;741000,0,IF(B139&lt;2191000,B139-740000,IF(B139&lt;2193000,1451000,IF(B139&lt;2196000,1453000,IF(B139&lt;2200000,1456000,IF(B139&lt;3600000,ROUNDDOWN(B139/4,-3)*2.8-80000,IF(B139&lt;6600000,ROUNDDOWN(B139/4,-3)*3.2-440000,IF(B139&lt;8500000,ROUNDDOWN(B139*0.9,0)-1100000,B139-1950000)))))))),IF(B139&lt;651000,0,IF(B139&lt;1900000,B139-650000,IF(B139&lt;3600000,ROUNDDOWN(B139/4,-3)*2.8-80000,IF(B139&lt;6600000,ROUNDDOWN(B139/4,-3)*3.2-440000,IF(B139&lt;8500000,ROUNDDOWN(B139*0.9,0)-1100000,B139-1950000)))))),0)</f>
        <v/>
      </c>
      <c r="L139" s="18">
        <f>IF(K139&gt;23500000,NA(),IF(C139&gt;=2026,IF(K139&lt;=4890000,1040000,IF(K139&lt;=6550000,670000,620000)),IF(K139&lt;=1320000,950000,IF(K139&lt;=3360000,880000,IF(K139&lt;=4890000,680000,IF(K139&lt;=6550000,630000,580000))))))</f>
        <v/>
      </c>
      <c r="M139" s="18">
        <f>MIN(100000,ROUNDDOWN(K139*0.05,0))</f>
        <v/>
      </c>
      <c r="N139" s="18">
        <f>MIN(2000000,MAX(0,D139-E139-M139))</f>
        <v/>
      </c>
      <c r="O139" s="18">
        <f>IF(G139="はい",MIN(88000,MAX(0,F139-12000)),0)</f>
        <v/>
      </c>
      <c r="P139" s="18">
        <f>MAX(0,ROUNDDOWN(K139-H139-L139-I139-0,-3))</f>
        <v/>
      </c>
      <c r="Q139" s="18">
        <f>MAX(0,ROUNDDOWN(K139-H139-L139-I139-N139,-3))</f>
        <v/>
      </c>
      <c r="R139" s="18">
        <f>MAX(0,ROUNDDOWN(K139-H139-L139-I139-O139,-3))</f>
        <v/>
      </c>
      <c r="S139" s="18">
        <f>IF(P139&lt;=0,0,ROUNDDOWN((P139*LOOKUP(P139,{0,1950001,3300001,6950001,9000001,18000001,40000001},{0.05,0.1,0.2,0.23,0.33,0.4,0.45})-LOOKUP(P139,{0,1950001,3300001,6950001,9000001,18000001,40000001},{0,97500,427500,636000,1536000,2796000,4796000}))*1.021,-2))</f>
        <v/>
      </c>
      <c r="T139" s="18">
        <f>IF(Q139&lt;=0,0,ROUNDDOWN((Q139*LOOKUP(Q139,{0,1950001,3300001,6950001,9000001,18000001,40000001},{0.05,0.1,0.2,0.23,0.33,0.4,0.45})-LOOKUP(Q139,{0,1950001,3300001,6950001,9000001,18000001,40000001},{0,97500,427500,636000,1536000,2796000,4796000}))*1.021,-2))</f>
        <v/>
      </c>
      <c r="U139" s="18">
        <f>IF(R139&lt;=0,0,ROUNDDOWN((R139*LOOKUP(R139,{0,1950001,3300001,6950001,9000001,18000001,40000001},{0.05,0.1,0.2,0.23,0.33,0.4,0.45})-LOOKUP(R139,{0,1950001,3300001,6950001,9000001,18000001,40000001},{0,97500,427500,636000,1536000,2796000,4796000}))*1.021,-2))</f>
        <v/>
      </c>
      <c r="V139" s="18">
        <f>MAX(0,ROUNDDOWN(K139-H139-430000-J139-0,-3))</f>
        <v/>
      </c>
      <c r="W139" s="18">
        <f>MAX(0,ROUNDDOWN(K139-H139-430000-J139-N139,-3))</f>
        <v/>
      </c>
      <c r="X139" s="18">
        <f>MAX(0,ROUNDDOWN(K139-H139-430000-J139-O139,-3))</f>
        <v/>
      </c>
      <c r="Y139" s="18">
        <f>IF(K139&lt;=450000,0,MAX(0,ROUNDDOWN(V139*0.06-MIN(50000,V139)*0.03,-2))+MAX(0,ROUNDDOWN(V139*0.04-MIN(50000,V139)*0.02,-2)))</f>
        <v/>
      </c>
      <c r="Z139" s="18">
        <f>IF(K139&lt;=450000,0,MAX(0,ROUNDDOWN(W139*0.06-MIN(50000,W139)*0.03,-2))+MAX(0,ROUNDDOWN(W139*0.04-MIN(50000,W139)*0.02,-2)))</f>
        <v/>
      </c>
      <c r="AA139" s="18">
        <f>IF(K139&lt;=450000,0,MAX(0,ROUNDDOWN(X139*0.06-MIN(50000,X139)*0.03,-2))+MAX(0,ROUNDDOWN(X139*0.04-MIN(50000,X139)*0.02,-2)))</f>
        <v/>
      </c>
      <c r="AB139" s="18">
        <f>AE139+Y139-Z139</f>
        <v/>
      </c>
      <c r="AC139" s="18">
        <f>AF139+Y139-AA139</f>
        <v/>
      </c>
      <c r="AD139" s="20">
        <f>AB139-AC139</f>
        <v/>
      </c>
      <c r="AE139" s="18">
        <f>S139-T139</f>
        <v/>
      </c>
      <c r="AF139" s="18">
        <f>S139-U139</f>
        <v/>
      </c>
      <c r="AG139" s="21">
        <f>IF(P139&lt;=0,0,LOOKUP(P139,{0,1950001,3300001,6950001,9000001,18000001,40000001},{0.05,0.1,0.2,0.23,0.33,0.4,0.45}))</f>
        <v/>
      </c>
    </row>
    <row r="140">
      <c r="A140" t="inlineStr">
        <is>
          <t>組み合わせ</t>
        </is>
      </c>
      <c r="B140" s="18">
        <f>'3_組み合わせ'!$B$3</f>
        <v/>
      </c>
      <c r="C140" s="19" t="n">
        <v>2026</v>
      </c>
      <c r="D140" s="18">
        <f>'3_組み合わせ'!$A13+'3_組み合わせ'!H$4</f>
        <v/>
      </c>
      <c r="E140" s="18" t="n">
        <v>0</v>
      </c>
      <c r="F140" s="18">
        <f>'3_組み合わせ'!$A13</f>
        <v/>
      </c>
      <c r="G140" t="inlineStr">
        <is>
          <t>はい</t>
        </is>
      </c>
      <c r="H140" s="18">
        <f>ROUND(MIN(B140/12,650000)*12*0.0915+MIN(B140/12,1390000)*12*(0.0504+0)+B140*0.005,0)</f>
        <v/>
      </c>
      <c r="I140" s="18" t="n">
        <v>0</v>
      </c>
      <c r="J140" s="18" t="n">
        <v>0</v>
      </c>
      <c r="K140" s="18">
        <f>ROUND(IF(C140&gt;=2026,IF(B140&lt;741000,0,IF(B140&lt;2191000,B140-740000,IF(B140&lt;2193000,1451000,IF(B140&lt;2196000,1453000,IF(B140&lt;2200000,1456000,IF(B140&lt;3600000,ROUNDDOWN(B140/4,-3)*2.8-80000,IF(B140&lt;6600000,ROUNDDOWN(B140/4,-3)*3.2-440000,IF(B140&lt;8500000,ROUNDDOWN(B140*0.9,0)-1100000,B140-1950000)))))))),IF(B140&lt;651000,0,IF(B140&lt;1900000,B140-650000,IF(B140&lt;3600000,ROUNDDOWN(B140/4,-3)*2.8-80000,IF(B140&lt;6600000,ROUNDDOWN(B140/4,-3)*3.2-440000,IF(B140&lt;8500000,ROUNDDOWN(B140*0.9,0)-1100000,B140-1950000)))))),0)</f>
        <v/>
      </c>
      <c r="L140" s="18">
        <f>IF(K140&gt;23500000,NA(),IF(C140&gt;=2026,IF(K140&lt;=4890000,1040000,IF(K140&lt;=6550000,670000,620000)),IF(K140&lt;=1320000,950000,IF(K140&lt;=3360000,880000,IF(K140&lt;=4890000,680000,IF(K140&lt;=6550000,630000,580000))))))</f>
        <v/>
      </c>
      <c r="M140" s="18">
        <f>MIN(100000,ROUNDDOWN(K140*0.05,0))</f>
        <v/>
      </c>
      <c r="N140" s="18">
        <f>MIN(2000000,MAX(0,D140-E140-M140))</f>
        <v/>
      </c>
      <c r="O140" s="18">
        <f>IF(G140="はい",MIN(88000,MAX(0,F140-12000)),0)</f>
        <v/>
      </c>
      <c r="P140" s="18">
        <f>MAX(0,ROUNDDOWN(K140-H140-L140-I140-0,-3))</f>
        <v/>
      </c>
      <c r="Q140" s="18">
        <f>MAX(0,ROUNDDOWN(K140-H140-L140-I140-N140,-3))</f>
        <v/>
      </c>
      <c r="R140" s="18">
        <f>MAX(0,ROUNDDOWN(K140-H140-L140-I140-O140,-3))</f>
        <v/>
      </c>
      <c r="S140" s="18">
        <f>IF(P140&lt;=0,0,ROUNDDOWN((P140*LOOKUP(P140,{0,1950001,3300001,6950001,9000001,18000001,40000001},{0.05,0.1,0.2,0.23,0.33,0.4,0.45})-LOOKUP(P140,{0,1950001,3300001,6950001,9000001,18000001,40000001},{0,97500,427500,636000,1536000,2796000,4796000}))*1.021,-2))</f>
        <v/>
      </c>
      <c r="T140" s="18">
        <f>IF(Q140&lt;=0,0,ROUNDDOWN((Q140*LOOKUP(Q140,{0,1950001,3300001,6950001,9000001,18000001,40000001},{0.05,0.1,0.2,0.23,0.33,0.4,0.45})-LOOKUP(Q140,{0,1950001,3300001,6950001,9000001,18000001,40000001},{0,97500,427500,636000,1536000,2796000,4796000}))*1.021,-2))</f>
        <v/>
      </c>
      <c r="U140" s="18">
        <f>IF(R140&lt;=0,0,ROUNDDOWN((R140*LOOKUP(R140,{0,1950001,3300001,6950001,9000001,18000001,40000001},{0.05,0.1,0.2,0.23,0.33,0.4,0.45})-LOOKUP(R140,{0,1950001,3300001,6950001,9000001,18000001,40000001},{0,97500,427500,636000,1536000,2796000,4796000}))*1.021,-2))</f>
        <v/>
      </c>
      <c r="V140" s="18">
        <f>MAX(0,ROUNDDOWN(K140-H140-430000-J140-0,-3))</f>
        <v/>
      </c>
      <c r="W140" s="18">
        <f>MAX(0,ROUNDDOWN(K140-H140-430000-J140-N140,-3))</f>
        <v/>
      </c>
      <c r="X140" s="18">
        <f>MAX(0,ROUNDDOWN(K140-H140-430000-J140-O140,-3))</f>
        <v/>
      </c>
      <c r="Y140" s="18">
        <f>IF(K140&lt;=450000,0,MAX(0,ROUNDDOWN(V140*0.06-MIN(50000,V140)*0.03,-2))+MAX(0,ROUNDDOWN(V140*0.04-MIN(50000,V140)*0.02,-2)))</f>
        <v/>
      </c>
      <c r="Z140" s="18">
        <f>IF(K140&lt;=450000,0,MAX(0,ROUNDDOWN(W140*0.06-MIN(50000,W140)*0.03,-2))+MAX(0,ROUNDDOWN(W140*0.04-MIN(50000,W140)*0.02,-2)))</f>
        <v/>
      </c>
      <c r="AA140" s="18">
        <f>IF(K140&lt;=450000,0,MAX(0,ROUNDDOWN(X140*0.06-MIN(50000,X140)*0.03,-2))+MAX(0,ROUNDDOWN(X140*0.04-MIN(50000,X140)*0.02,-2)))</f>
        <v/>
      </c>
      <c r="AB140" s="18">
        <f>AE140+Y140-Z140</f>
        <v/>
      </c>
      <c r="AC140" s="18">
        <f>AF140+Y140-AA140</f>
        <v/>
      </c>
      <c r="AD140" s="20">
        <f>AB140-AC140</f>
        <v/>
      </c>
      <c r="AE140" s="18">
        <f>S140-T140</f>
        <v/>
      </c>
      <c r="AF140" s="18">
        <f>S140-U140</f>
        <v/>
      </c>
      <c r="AG140" s="21">
        <f>IF(P140&lt;=0,0,LOOKUP(P140,{0,1950001,3300001,6950001,9000001,18000001,40000001},{0.05,0.1,0.2,0.23,0.33,0.4,0.45}))</f>
        <v/>
      </c>
    </row>
    <row r="141">
      <c r="A141" t="inlineStr">
        <is>
          <t>組み合わせ</t>
        </is>
      </c>
      <c r="B141" s="18">
        <f>'3_組み合わせ'!$B$3</f>
        <v/>
      </c>
      <c r="C141" s="19" t="n">
        <v>2026</v>
      </c>
      <c r="D141" s="18">
        <f>'3_組み合わせ'!$A13+'3_組み合わせ'!I$4</f>
        <v/>
      </c>
      <c r="E141" s="18" t="n">
        <v>0</v>
      </c>
      <c r="F141" s="18">
        <f>'3_組み合わせ'!$A13</f>
        <v/>
      </c>
      <c r="G141" t="inlineStr">
        <is>
          <t>はい</t>
        </is>
      </c>
      <c r="H141" s="18">
        <f>ROUND(MIN(B141/12,650000)*12*0.0915+MIN(B141/12,1390000)*12*(0.0504+0)+B141*0.005,0)</f>
        <v/>
      </c>
      <c r="I141" s="18" t="n">
        <v>0</v>
      </c>
      <c r="J141" s="18" t="n">
        <v>0</v>
      </c>
      <c r="K141" s="18">
        <f>ROUND(IF(C141&gt;=2026,IF(B141&lt;741000,0,IF(B141&lt;2191000,B141-740000,IF(B141&lt;2193000,1451000,IF(B141&lt;2196000,1453000,IF(B141&lt;2200000,1456000,IF(B141&lt;3600000,ROUNDDOWN(B141/4,-3)*2.8-80000,IF(B141&lt;6600000,ROUNDDOWN(B141/4,-3)*3.2-440000,IF(B141&lt;8500000,ROUNDDOWN(B141*0.9,0)-1100000,B141-1950000)))))))),IF(B141&lt;651000,0,IF(B141&lt;1900000,B141-650000,IF(B141&lt;3600000,ROUNDDOWN(B141/4,-3)*2.8-80000,IF(B141&lt;6600000,ROUNDDOWN(B141/4,-3)*3.2-440000,IF(B141&lt;8500000,ROUNDDOWN(B141*0.9,0)-1100000,B141-1950000)))))),0)</f>
        <v/>
      </c>
      <c r="L141" s="18">
        <f>IF(K141&gt;23500000,NA(),IF(C141&gt;=2026,IF(K141&lt;=4890000,1040000,IF(K141&lt;=6550000,670000,620000)),IF(K141&lt;=1320000,950000,IF(K141&lt;=3360000,880000,IF(K141&lt;=4890000,680000,IF(K141&lt;=6550000,630000,580000))))))</f>
        <v/>
      </c>
      <c r="M141" s="18">
        <f>MIN(100000,ROUNDDOWN(K141*0.05,0))</f>
        <v/>
      </c>
      <c r="N141" s="18">
        <f>MIN(2000000,MAX(0,D141-E141-M141))</f>
        <v/>
      </c>
      <c r="O141" s="18">
        <f>IF(G141="はい",MIN(88000,MAX(0,F141-12000)),0)</f>
        <v/>
      </c>
      <c r="P141" s="18">
        <f>MAX(0,ROUNDDOWN(K141-H141-L141-I141-0,-3))</f>
        <v/>
      </c>
      <c r="Q141" s="18">
        <f>MAX(0,ROUNDDOWN(K141-H141-L141-I141-N141,-3))</f>
        <v/>
      </c>
      <c r="R141" s="18">
        <f>MAX(0,ROUNDDOWN(K141-H141-L141-I141-O141,-3))</f>
        <v/>
      </c>
      <c r="S141" s="18">
        <f>IF(P141&lt;=0,0,ROUNDDOWN((P141*LOOKUP(P141,{0,1950001,3300001,6950001,9000001,18000001,40000001},{0.05,0.1,0.2,0.23,0.33,0.4,0.45})-LOOKUP(P141,{0,1950001,3300001,6950001,9000001,18000001,40000001},{0,97500,427500,636000,1536000,2796000,4796000}))*1.021,-2))</f>
        <v/>
      </c>
      <c r="T141" s="18">
        <f>IF(Q141&lt;=0,0,ROUNDDOWN((Q141*LOOKUP(Q141,{0,1950001,3300001,6950001,9000001,18000001,40000001},{0.05,0.1,0.2,0.23,0.33,0.4,0.45})-LOOKUP(Q141,{0,1950001,3300001,6950001,9000001,18000001,40000001},{0,97500,427500,636000,1536000,2796000,4796000}))*1.021,-2))</f>
        <v/>
      </c>
      <c r="U141" s="18">
        <f>IF(R141&lt;=0,0,ROUNDDOWN((R141*LOOKUP(R141,{0,1950001,3300001,6950001,9000001,18000001,40000001},{0.05,0.1,0.2,0.23,0.33,0.4,0.45})-LOOKUP(R141,{0,1950001,3300001,6950001,9000001,18000001,40000001},{0,97500,427500,636000,1536000,2796000,4796000}))*1.021,-2))</f>
        <v/>
      </c>
      <c r="V141" s="18">
        <f>MAX(0,ROUNDDOWN(K141-H141-430000-J141-0,-3))</f>
        <v/>
      </c>
      <c r="W141" s="18">
        <f>MAX(0,ROUNDDOWN(K141-H141-430000-J141-N141,-3))</f>
        <v/>
      </c>
      <c r="X141" s="18">
        <f>MAX(0,ROUNDDOWN(K141-H141-430000-J141-O141,-3))</f>
        <v/>
      </c>
      <c r="Y141" s="18">
        <f>IF(K141&lt;=450000,0,MAX(0,ROUNDDOWN(V141*0.06-MIN(50000,V141)*0.03,-2))+MAX(0,ROUNDDOWN(V141*0.04-MIN(50000,V141)*0.02,-2)))</f>
        <v/>
      </c>
      <c r="Z141" s="18">
        <f>IF(K141&lt;=450000,0,MAX(0,ROUNDDOWN(W141*0.06-MIN(50000,W141)*0.03,-2))+MAX(0,ROUNDDOWN(W141*0.04-MIN(50000,W141)*0.02,-2)))</f>
        <v/>
      </c>
      <c r="AA141" s="18">
        <f>IF(K141&lt;=450000,0,MAX(0,ROUNDDOWN(X141*0.06-MIN(50000,X141)*0.03,-2))+MAX(0,ROUNDDOWN(X141*0.04-MIN(50000,X141)*0.02,-2)))</f>
        <v/>
      </c>
      <c r="AB141" s="18">
        <f>AE141+Y141-Z141</f>
        <v/>
      </c>
      <c r="AC141" s="18">
        <f>AF141+Y141-AA141</f>
        <v/>
      </c>
      <c r="AD141" s="20">
        <f>AB141-AC141</f>
        <v/>
      </c>
      <c r="AE141" s="18">
        <f>S141-T141</f>
        <v/>
      </c>
      <c r="AF141" s="18">
        <f>S141-U141</f>
        <v/>
      </c>
      <c r="AG141" s="21">
        <f>IF(P141&lt;=0,0,LOOKUP(P141,{0,1950001,3300001,6950001,9000001,18000001,40000001},{0.05,0.1,0.2,0.23,0.33,0.4,0.45}))</f>
        <v/>
      </c>
    </row>
    <row r="142">
      <c r="A142" t="inlineStr">
        <is>
          <t>組み合わせ</t>
        </is>
      </c>
      <c r="B142" s="18">
        <f>'3_組み合わせ'!$B$3</f>
        <v/>
      </c>
      <c r="C142" s="19" t="n">
        <v>2026</v>
      </c>
      <c r="D142" s="18">
        <f>'3_組み合わせ'!$A13+'3_組み合わせ'!J$4</f>
        <v/>
      </c>
      <c r="E142" s="18" t="n">
        <v>0</v>
      </c>
      <c r="F142" s="18">
        <f>'3_組み合わせ'!$A13</f>
        <v/>
      </c>
      <c r="G142" t="inlineStr">
        <is>
          <t>はい</t>
        </is>
      </c>
      <c r="H142" s="18">
        <f>ROUND(MIN(B142/12,650000)*12*0.0915+MIN(B142/12,1390000)*12*(0.0504+0)+B142*0.005,0)</f>
        <v/>
      </c>
      <c r="I142" s="18" t="n">
        <v>0</v>
      </c>
      <c r="J142" s="18" t="n">
        <v>0</v>
      </c>
      <c r="K142" s="18">
        <f>ROUND(IF(C142&gt;=2026,IF(B142&lt;741000,0,IF(B142&lt;2191000,B142-740000,IF(B142&lt;2193000,1451000,IF(B142&lt;2196000,1453000,IF(B142&lt;2200000,1456000,IF(B142&lt;3600000,ROUNDDOWN(B142/4,-3)*2.8-80000,IF(B142&lt;6600000,ROUNDDOWN(B142/4,-3)*3.2-440000,IF(B142&lt;8500000,ROUNDDOWN(B142*0.9,0)-1100000,B142-1950000)))))))),IF(B142&lt;651000,0,IF(B142&lt;1900000,B142-650000,IF(B142&lt;3600000,ROUNDDOWN(B142/4,-3)*2.8-80000,IF(B142&lt;6600000,ROUNDDOWN(B142/4,-3)*3.2-440000,IF(B142&lt;8500000,ROUNDDOWN(B142*0.9,0)-1100000,B142-1950000)))))),0)</f>
        <v/>
      </c>
      <c r="L142" s="18">
        <f>IF(K142&gt;23500000,NA(),IF(C142&gt;=2026,IF(K142&lt;=4890000,1040000,IF(K142&lt;=6550000,670000,620000)),IF(K142&lt;=1320000,950000,IF(K142&lt;=3360000,880000,IF(K142&lt;=4890000,680000,IF(K142&lt;=6550000,630000,580000))))))</f>
        <v/>
      </c>
      <c r="M142" s="18">
        <f>MIN(100000,ROUNDDOWN(K142*0.05,0))</f>
        <v/>
      </c>
      <c r="N142" s="18">
        <f>MIN(2000000,MAX(0,D142-E142-M142))</f>
        <v/>
      </c>
      <c r="O142" s="18">
        <f>IF(G142="はい",MIN(88000,MAX(0,F142-12000)),0)</f>
        <v/>
      </c>
      <c r="P142" s="18">
        <f>MAX(0,ROUNDDOWN(K142-H142-L142-I142-0,-3))</f>
        <v/>
      </c>
      <c r="Q142" s="18">
        <f>MAX(0,ROUNDDOWN(K142-H142-L142-I142-N142,-3))</f>
        <v/>
      </c>
      <c r="R142" s="18">
        <f>MAX(0,ROUNDDOWN(K142-H142-L142-I142-O142,-3))</f>
        <v/>
      </c>
      <c r="S142" s="18">
        <f>IF(P142&lt;=0,0,ROUNDDOWN((P142*LOOKUP(P142,{0,1950001,3300001,6950001,9000001,18000001,40000001},{0.05,0.1,0.2,0.23,0.33,0.4,0.45})-LOOKUP(P142,{0,1950001,3300001,6950001,9000001,18000001,40000001},{0,97500,427500,636000,1536000,2796000,4796000}))*1.021,-2))</f>
        <v/>
      </c>
      <c r="T142" s="18">
        <f>IF(Q142&lt;=0,0,ROUNDDOWN((Q142*LOOKUP(Q142,{0,1950001,3300001,6950001,9000001,18000001,40000001},{0.05,0.1,0.2,0.23,0.33,0.4,0.45})-LOOKUP(Q142,{0,1950001,3300001,6950001,9000001,18000001,40000001},{0,97500,427500,636000,1536000,2796000,4796000}))*1.021,-2))</f>
        <v/>
      </c>
      <c r="U142" s="18">
        <f>IF(R142&lt;=0,0,ROUNDDOWN((R142*LOOKUP(R142,{0,1950001,3300001,6950001,9000001,18000001,40000001},{0.05,0.1,0.2,0.23,0.33,0.4,0.45})-LOOKUP(R142,{0,1950001,3300001,6950001,9000001,18000001,40000001},{0,97500,427500,636000,1536000,2796000,4796000}))*1.021,-2))</f>
        <v/>
      </c>
      <c r="V142" s="18">
        <f>MAX(0,ROUNDDOWN(K142-H142-430000-J142-0,-3))</f>
        <v/>
      </c>
      <c r="W142" s="18">
        <f>MAX(0,ROUNDDOWN(K142-H142-430000-J142-N142,-3))</f>
        <v/>
      </c>
      <c r="X142" s="18">
        <f>MAX(0,ROUNDDOWN(K142-H142-430000-J142-O142,-3))</f>
        <v/>
      </c>
      <c r="Y142" s="18">
        <f>IF(K142&lt;=450000,0,MAX(0,ROUNDDOWN(V142*0.06-MIN(50000,V142)*0.03,-2))+MAX(0,ROUNDDOWN(V142*0.04-MIN(50000,V142)*0.02,-2)))</f>
        <v/>
      </c>
      <c r="Z142" s="18">
        <f>IF(K142&lt;=450000,0,MAX(0,ROUNDDOWN(W142*0.06-MIN(50000,W142)*0.03,-2))+MAX(0,ROUNDDOWN(W142*0.04-MIN(50000,W142)*0.02,-2)))</f>
        <v/>
      </c>
      <c r="AA142" s="18">
        <f>IF(K142&lt;=450000,0,MAX(0,ROUNDDOWN(X142*0.06-MIN(50000,X142)*0.03,-2))+MAX(0,ROUNDDOWN(X142*0.04-MIN(50000,X142)*0.02,-2)))</f>
        <v/>
      </c>
      <c r="AB142" s="18">
        <f>AE142+Y142-Z142</f>
        <v/>
      </c>
      <c r="AC142" s="18">
        <f>AF142+Y142-AA142</f>
        <v/>
      </c>
      <c r="AD142" s="20">
        <f>AB142-AC142</f>
        <v/>
      </c>
      <c r="AE142" s="18">
        <f>S142-T142</f>
        <v/>
      </c>
      <c r="AF142" s="18">
        <f>S142-U142</f>
        <v/>
      </c>
      <c r="AG142" s="21">
        <f>IF(P142&lt;=0,0,LOOKUP(P142,{0,1950001,3300001,6950001,9000001,18000001,40000001},{0.05,0.1,0.2,0.23,0.33,0.4,0.45}))</f>
        <v/>
      </c>
    </row>
    <row r="143">
      <c r="A143" t="inlineStr">
        <is>
          <t>組み合わせ</t>
        </is>
      </c>
      <c r="B143" s="18">
        <f>'3_組み合わせ'!$B$3</f>
        <v/>
      </c>
      <c r="C143" s="19" t="n">
        <v>2026</v>
      </c>
      <c r="D143" s="18">
        <f>'3_組み合わせ'!$A13+'3_組み合わせ'!K$4</f>
        <v/>
      </c>
      <c r="E143" s="18" t="n">
        <v>0</v>
      </c>
      <c r="F143" s="18">
        <f>'3_組み合わせ'!$A13</f>
        <v/>
      </c>
      <c r="G143" t="inlineStr">
        <is>
          <t>はい</t>
        </is>
      </c>
      <c r="H143" s="18">
        <f>ROUND(MIN(B143/12,650000)*12*0.0915+MIN(B143/12,1390000)*12*(0.0504+0)+B143*0.005,0)</f>
        <v/>
      </c>
      <c r="I143" s="18" t="n">
        <v>0</v>
      </c>
      <c r="J143" s="18" t="n">
        <v>0</v>
      </c>
      <c r="K143" s="18">
        <f>ROUND(IF(C143&gt;=2026,IF(B143&lt;741000,0,IF(B143&lt;2191000,B143-740000,IF(B143&lt;2193000,1451000,IF(B143&lt;2196000,1453000,IF(B143&lt;2200000,1456000,IF(B143&lt;3600000,ROUNDDOWN(B143/4,-3)*2.8-80000,IF(B143&lt;6600000,ROUNDDOWN(B143/4,-3)*3.2-440000,IF(B143&lt;8500000,ROUNDDOWN(B143*0.9,0)-1100000,B143-1950000)))))))),IF(B143&lt;651000,0,IF(B143&lt;1900000,B143-650000,IF(B143&lt;3600000,ROUNDDOWN(B143/4,-3)*2.8-80000,IF(B143&lt;6600000,ROUNDDOWN(B143/4,-3)*3.2-440000,IF(B143&lt;8500000,ROUNDDOWN(B143*0.9,0)-1100000,B143-1950000)))))),0)</f>
        <v/>
      </c>
      <c r="L143" s="18">
        <f>IF(K143&gt;23500000,NA(),IF(C143&gt;=2026,IF(K143&lt;=4890000,1040000,IF(K143&lt;=6550000,670000,620000)),IF(K143&lt;=1320000,950000,IF(K143&lt;=3360000,880000,IF(K143&lt;=4890000,680000,IF(K143&lt;=6550000,630000,580000))))))</f>
        <v/>
      </c>
      <c r="M143" s="18">
        <f>MIN(100000,ROUNDDOWN(K143*0.05,0))</f>
        <v/>
      </c>
      <c r="N143" s="18">
        <f>MIN(2000000,MAX(0,D143-E143-M143))</f>
        <v/>
      </c>
      <c r="O143" s="18">
        <f>IF(G143="はい",MIN(88000,MAX(0,F143-12000)),0)</f>
        <v/>
      </c>
      <c r="P143" s="18">
        <f>MAX(0,ROUNDDOWN(K143-H143-L143-I143-0,-3))</f>
        <v/>
      </c>
      <c r="Q143" s="18">
        <f>MAX(0,ROUNDDOWN(K143-H143-L143-I143-N143,-3))</f>
        <v/>
      </c>
      <c r="R143" s="18">
        <f>MAX(0,ROUNDDOWN(K143-H143-L143-I143-O143,-3))</f>
        <v/>
      </c>
      <c r="S143" s="18">
        <f>IF(P143&lt;=0,0,ROUNDDOWN((P143*LOOKUP(P143,{0,1950001,3300001,6950001,9000001,18000001,40000001},{0.05,0.1,0.2,0.23,0.33,0.4,0.45})-LOOKUP(P143,{0,1950001,3300001,6950001,9000001,18000001,40000001},{0,97500,427500,636000,1536000,2796000,4796000}))*1.021,-2))</f>
        <v/>
      </c>
      <c r="T143" s="18">
        <f>IF(Q143&lt;=0,0,ROUNDDOWN((Q143*LOOKUP(Q143,{0,1950001,3300001,6950001,9000001,18000001,40000001},{0.05,0.1,0.2,0.23,0.33,0.4,0.45})-LOOKUP(Q143,{0,1950001,3300001,6950001,9000001,18000001,40000001},{0,97500,427500,636000,1536000,2796000,4796000}))*1.021,-2))</f>
        <v/>
      </c>
      <c r="U143" s="18">
        <f>IF(R143&lt;=0,0,ROUNDDOWN((R143*LOOKUP(R143,{0,1950001,3300001,6950001,9000001,18000001,40000001},{0.05,0.1,0.2,0.23,0.33,0.4,0.45})-LOOKUP(R143,{0,1950001,3300001,6950001,9000001,18000001,40000001},{0,97500,427500,636000,1536000,2796000,4796000}))*1.021,-2))</f>
        <v/>
      </c>
      <c r="V143" s="18">
        <f>MAX(0,ROUNDDOWN(K143-H143-430000-J143-0,-3))</f>
        <v/>
      </c>
      <c r="W143" s="18">
        <f>MAX(0,ROUNDDOWN(K143-H143-430000-J143-N143,-3))</f>
        <v/>
      </c>
      <c r="X143" s="18">
        <f>MAX(0,ROUNDDOWN(K143-H143-430000-J143-O143,-3))</f>
        <v/>
      </c>
      <c r="Y143" s="18">
        <f>IF(K143&lt;=450000,0,MAX(0,ROUNDDOWN(V143*0.06-MIN(50000,V143)*0.03,-2))+MAX(0,ROUNDDOWN(V143*0.04-MIN(50000,V143)*0.02,-2)))</f>
        <v/>
      </c>
      <c r="Z143" s="18">
        <f>IF(K143&lt;=450000,0,MAX(0,ROUNDDOWN(W143*0.06-MIN(50000,W143)*0.03,-2))+MAX(0,ROUNDDOWN(W143*0.04-MIN(50000,W143)*0.02,-2)))</f>
        <v/>
      </c>
      <c r="AA143" s="18">
        <f>IF(K143&lt;=450000,0,MAX(0,ROUNDDOWN(X143*0.06-MIN(50000,X143)*0.03,-2))+MAX(0,ROUNDDOWN(X143*0.04-MIN(50000,X143)*0.02,-2)))</f>
        <v/>
      </c>
      <c r="AB143" s="18">
        <f>AE143+Y143-Z143</f>
        <v/>
      </c>
      <c r="AC143" s="18">
        <f>AF143+Y143-AA143</f>
        <v/>
      </c>
      <c r="AD143" s="20">
        <f>AB143-AC143</f>
        <v/>
      </c>
      <c r="AE143" s="18">
        <f>S143-T143</f>
        <v/>
      </c>
      <c r="AF143" s="18">
        <f>S143-U143</f>
        <v/>
      </c>
      <c r="AG143" s="21">
        <f>IF(P143&lt;=0,0,LOOKUP(P143,{0,1950001,3300001,6950001,9000001,18000001,40000001},{0.05,0.1,0.2,0.23,0.33,0.4,0.45}))</f>
        <v/>
      </c>
    </row>
    <row r="144">
      <c r="A144" t="inlineStr">
        <is>
          <t>組み合わせ 足切り</t>
        </is>
      </c>
      <c r="B144" s="18">
        <f>'3_組み合わせ'!$B$3</f>
        <v/>
      </c>
      <c r="C144" s="19" t="n">
        <v>2026</v>
      </c>
      <c r="D144" s="18" t="n">
        <v>0</v>
      </c>
      <c r="E144" s="18" t="n">
        <v>0</v>
      </c>
      <c r="F144" s="18" t="n">
        <v>0</v>
      </c>
      <c r="G144" t="inlineStr">
        <is>
          <t>はい</t>
        </is>
      </c>
      <c r="H144" s="18">
        <f>ROUND(MIN(B144/12,650000)*12*0.0915+MIN(B144/12,1390000)*12*(0.0504+0)+B144*0.005,0)</f>
        <v/>
      </c>
      <c r="I144" s="18" t="n">
        <v>0</v>
      </c>
      <c r="J144" s="18" t="n">
        <v>0</v>
      </c>
      <c r="K144" s="18">
        <f>ROUND(IF(C144&gt;=2026,IF(B144&lt;741000,0,IF(B144&lt;2191000,B144-740000,IF(B144&lt;2193000,1451000,IF(B144&lt;2196000,1453000,IF(B144&lt;2200000,1456000,IF(B144&lt;3600000,ROUNDDOWN(B144/4,-3)*2.8-80000,IF(B144&lt;6600000,ROUNDDOWN(B144/4,-3)*3.2-440000,IF(B144&lt;8500000,ROUNDDOWN(B144*0.9,0)-1100000,B144-1950000)))))))),IF(B144&lt;651000,0,IF(B144&lt;1900000,B144-650000,IF(B144&lt;3600000,ROUNDDOWN(B144/4,-3)*2.8-80000,IF(B144&lt;6600000,ROUNDDOWN(B144/4,-3)*3.2-440000,IF(B144&lt;8500000,ROUNDDOWN(B144*0.9,0)-1100000,B144-1950000)))))),0)</f>
        <v/>
      </c>
      <c r="L144" s="18">
        <f>IF(K144&gt;23500000,NA(),IF(C144&gt;=2026,IF(K144&lt;=4890000,1040000,IF(K144&lt;=6550000,670000,620000)),IF(K144&lt;=1320000,950000,IF(K144&lt;=3360000,880000,IF(K144&lt;=4890000,680000,IF(K144&lt;=6550000,630000,580000))))))</f>
        <v/>
      </c>
      <c r="M144" s="18">
        <f>MIN(100000,ROUNDDOWN(K144*0.05,0))</f>
        <v/>
      </c>
      <c r="N144" s="18">
        <f>MIN(2000000,MAX(0,D144-E144-M144))</f>
        <v/>
      </c>
      <c r="O144" s="18">
        <f>IF(G144="はい",MIN(88000,MAX(0,F144-12000)),0)</f>
        <v/>
      </c>
      <c r="P144" s="18">
        <f>MAX(0,ROUNDDOWN(K144-H144-L144-I144-0,-3))</f>
        <v/>
      </c>
      <c r="Q144" s="18">
        <f>MAX(0,ROUNDDOWN(K144-H144-L144-I144-N144,-3))</f>
        <v/>
      </c>
      <c r="R144" s="18">
        <f>MAX(0,ROUNDDOWN(K144-H144-L144-I144-O144,-3))</f>
        <v/>
      </c>
      <c r="S144" s="18">
        <f>IF(P144&lt;=0,0,ROUNDDOWN((P144*LOOKUP(P144,{0,1950001,3300001,6950001,9000001,18000001,40000001},{0.05,0.1,0.2,0.23,0.33,0.4,0.45})-LOOKUP(P144,{0,1950001,3300001,6950001,9000001,18000001,40000001},{0,97500,427500,636000,1536000,2796000,4796000}))*1.021,-2))</f>
        <v/>
      </c>
      <c r="T144" s="18">
        <f>IF(Q144&lt;=0,0,ROUNDDOWN((Q144*LOOKUP(Q144,{0,1950001,3300001,6950001,9000001,18000001,40000001},{0.05,0.1,0.2,0.23,0.33,0.4,0.45})-LOOKUP(Q144,{0,1950001,3300001,6950001,9000001,18000001,40000001},{0,97500,427500,636000,1536000,2796000,4796000}))*1.021,-2))</f>
        <v/>
      </c>
      <c r="U144" s="18">
        <f>IF(R144&lt;=0,0,ROUNDDOWN((R144*LOOKUP(R144,{0,1950001,3300001,6950001,9000001,18000001,40000001},{0.05,0.1,0.2,0.23,0.33,0.4,0.45})-LOOKUP(R144,{0,1950001,3300001,6950001,9000001,18000001,40000001},{0,97500,427500,636000,1536000,2796000,4796000}))*1.021,-2))</f>
        <v/>
      </c>
      <c r="V144" s="18">
        <f>MAX(0,ROUNDDOWN(K144-H144-430000-J144-0,-3))</f>
        <v/>
      </c>
      <c r="W144" s="18">
        <f>MAX(0,ROUNDDOWN(K144-H144-430000-J144-N144,-3))</f>
        <v/>
      </c>
      <c r="X144" s="18">
        <f>MAX(0,ROUNDDOWN(K144-H144-430000-J144-O144,-3))</f>
        <v/>
      </c>
      <c r="Y144" s="18">
        <f>IF(K144&lt;=450000,0,MAX(0,ROUNDDOWN(V144*0.06-MIN(50000,V144)*0.03,-2))+MAX(0,ROUNDDOWN(V144*0.04-MIN(50000,V144)*0.02,-2)))</f>
        <v/>
      </c>
      <c r="Z144" s="18">
        <f>IF(K144&lt;=450000,0,MAX(0,ROUNDDOWN(W144*0.06-MIN(50000,W144)*0.03,-2))+MAX(0,ROUNDDOWN(W144*0.04-MIN(50000,W144)*0.02,-2)))</f>
        <v/>
      </c>
      <c r="AA144" s="18">
        <f>IF(K144&lt;=450000,0,MAX(0,ROUNDDOWN(X144*0.06-MIN(50000,X144)*0.03,-2))+MAX(0,ROUNDDOWN(X144*0.04-MIN(50000,X144)*0.02,-2)))</f>
        <v/>
      </c>
      <c r="AB144" s="18">
        <f>AE144+Y144-Z144</f>
        <v/>
      </c>
      <c r="AC144" s="18">
        <f>AF144+Y144-AA144</f>
        <v/>
      </c>
      <c r="AD144" s="20">
        <f>AB144-AC144</f>
        <v/>
      </c>
      <c r="AE144" s="18">
        <f>S144-T144</f>
        <v/>
      </c>
      <c r="AF144" s="18">
        <f>S144-U144</f>
        <v/>
      </c>
      <c r="AG144" s="21">
        <f>IF(P144&lt;=0,0,LOOKUP(P144,{0,1950001,3300001,6950001,9000001,18000001,40000001},{0.05,0.1,0.2,0.23,0.33,0.4,0.45}))</f>
        <v/>
      </c>
    </row>
    <row r="145">
      <c r="A145" t="inlineStr">
        <is>
          <t>組み合わせ</t>
        </is>
      </c>
      <c r="B145" s="18">
        <f>'3_組み合わせ'!$B$17</f>
        <v/>
      </c>
      <c r="C145" s="19" t="n">
        <v>2026</v>
      </c>
      <c r="D145" s="18">
        <f>'3_組み合わせ'!$A19+'3_組み合わせ'!B$18</f>
        <v/>
      </c>
      <c r="E145" s="18" t="n">
        <v>0</v>
      </c>
      <c r="F145" s="18">
        <f>'3_組み合わせ'!$A19</f>
        <v/>
      </c>
      <c r="G145" t="inlineStr">
        <is>
          <t>はい</t>
        </is>
      </c>
      <c r="H145" s="18">
        <f>ROUND(MIN(B145/12,650000)*12*0.0915+MIN(B145/12,1390000)*12*(0.0504+0)+B145*0.005,0)</f>
        <v/>
      </c>
      <c r="I145" s="18" t="n">
        <v>0</v>
      </c>
      <c r="J145" s="18" t="n">
        <v>0</v>
      </c>
      <c r="K145" s="18">
        <f>ROUND(IF(C145&gt;=2026,IF(B145&lt;741000,0,IF(B145&lt;2191000,B145-740000,IF(B145&lt;2193000,1451000,IF(B145&lt;2196000,1453000,IF(B145&lt;2200000,1456000,IF(B145&lt;3600000,ROUNDDOWN(B145/4,-3)*2.8-80000,IF(B145&lt;6600000,ROUNDDOWN(B145/4,-3)*3.2-440000,IF(B145&lt;8500000,ROUNDDOWN(B145*0.9,0)-1100000,B145-1950000)))))))),IF(B145&lt;651000,0,IF(B145&lt;1900000,B145-650000,IF(B145&lt;3600000,ROUNDDOWN(B145/4,-3)*2.8-80000,IF(B145&lt;6600000,ROUNDDOWN(B145/4,-3)*3.2-440000,IF(B145&lt;8500000,ROUNDDOWN(B145*0.9,0)-1100000,B145-1950000)))))),0)</f>
        <v/>
      </c>
      <c r="L145" s="18">
        <f>IF(K145&gt;23500000,NA(),IF(C145&gt;=2026,IF(K145&lt;=4890000,1040000,IF(K145&lt;=6550000,670000,620000)),IF(K145&lt;=1320000,950000,IF(K145&lt;=3360000,880000,IF(K145&lt;=4890000,680000,IF(K145&lt;=6550000,630000,580000))))))</f>
        <v/>
      </c>
      <c r="M145" s="18">
        <f>MIN(100000,ROUNDDOWN(K145*0.05,0))</f>
        <v/>
      </c>
      <c r="N145" s="18">
        <f>MIN(2000000,MAX(0,D145-E145-M145))</f>
        <v/>
      </c>
      <c r="O145" s="18">
        <f>IF(G145="はい",MIN(88000,MAX(0,F145-12000)),0)</f>
        <v/>
      </c>
      <c r="P145" s="18">
        <f>MAX(0,ROUNDDOWN(K145-H145-L145-I145-0,-3))</f>
        <v/>
      </c>
      <c r="Q145" s="18">
        <f>MAX(0,ROUNDDOWN(K145-H145-L145-I145-N145,-3))</f>
        <v/>
      </c>
      <c r="R145" s="18">
        <f>MAX(0,ROUNDDOWN(K145-H145-L145-I145-O145,-3))</f>
        <v/>
      </c>
      <c r="S145" s="18">
        <f>IF(P145&lt;=0,0,ROUNDDOWN((P145*LOOKUP(P145,{0,1950001,3300001,6950001,9000001,18000001,40000001},{0.05,0.1,0.2,0.23,0.33,0.4,0.45})-LOOKUP(P145,{0,1950001,3300001,6950001,9000001,18000001,40000001},{0,97500,427500,636000,1536000,2796000,4796000}))*1.021,-2))</f>
        <v/>
      </c>
      <c r="T145" s="18">
        <f>IF(Q145&lt;=0,0,ROUNDDOWN((Q145*LOOKUP(Q145,{0,1950001,3300001,6950001,9000001,18000001,40000001},{0.05,0.1,0.2,0.23,0.33,0.4,0.45})-LOOKUP(Q145,{0,1950001,3300001,6950001,9000001,18000001,40000001},{0,97500,427500,636000,1536000,2796000,4796000}))*1.021,-2))</f>
        <v/>
      </c>
      <c r="U145" s="18">
        <f>IF(R145&lt;=0,0,ROUNDDOWN((R145*LOOKUP(R145,{0,1950001,3300001,6950001,9000001,18000001,40000001},{0.05,0.1,0.2,0.23,0.33,0.4,0.45})-LOOKUP(R145,{0,1950001,3300001,6950001,9000001,18000001,40000001},{0,97500,427500,636000,1536000,2796000,4796000}))*1.021,-2))</f>
        <v/>
      </c>
      <c r="V145" s="18">
        <f>MAX(0,ROUNDDOWN(K145-H145-430000-J145-0,-3))</f>
        <v/>
      </c>
      <c r="W145" s="18">
        <f>MAX(0,ROUNDDOWN(K145-H145-430000-J145-N145,-3))</f>
        <v/>
      </c>
      <c r="X145" s="18">
        <f>MAX(0,ROUNDDOWN(K145-H145-430000-J145-O145,-3))</f>
        <v/>
      </c>
      <c r="Y145" s="18">
        <f>IF(K145&lt;=450000,0,MAX(0,ROUNDDOWN(V145*0.06-MIN(50000,V145)*0.03,-2))+MAX(0,ROUNDDOWN(V145*0.04-MIN(50000,V145)*0.02,-2)))</f>
        <v/>
      </c>
      <c r="Z145" s="18">
        <f>IF(K145&lt;=450000,0,MAX(0,ROUNDDOWN(W145*0.06-MIN(50000,W145)*0.03,-2))+MAX(0,ROUNDDOWN(W145*0.04-MIN(50000,W145)*0.02,-2)))</f>
        <v/>
      </c>
      <c r="AA145" s="18">
        <f>IF(K145&lt;=450000,0,MAX(0,ROUNDDOWN(X145*0.06-MIN(50000,X145)*0.03,-2))+MAX(0,ROUNDDOWN(X145*0.04-MIN(50000,X145)*0.02,-2)))</f>
        <v/>
      </c>
      <c r="AB145" s="18">
        <f>AE145+Y145-Z145</f>
        <v/>
      </c>
      <c r="AC145" s="18">
        <f>AF145+Y145-AA145</f>
        <v/>
      </c>
      <c r="AD145" s="20">
        <f>AB145-AC145</f>
        <v/>
      </c>
      <c r="AE145" s="18">
        <f>S145-T145</f>
        <v/>
      </c>
      <c r="AF145" s="18">
        <f>S145-U145</f>
        <v/>
      </c>
      <c r="AG145" s="21">
        <f>IF(P145&lt;=0,0,LOOKUP(P145,{0,1950001,3300001,6950001,9000001,18000001,40000001},{0.05,0.1,0.2,0.23,0.33,0.4,0.45}))</f>
        <v/>
      </c>
    </row>
    <row r="146">
      <c r="A146" t="inlineStr">
        <is>
          <t>組み合わせ</t>
        </is>
      </c>
      <c r="B146" s="18">
        <f>'3_組み合わせ'!$B$17</f>
        <v/>
      </c>
      <c r="C146" s="19" t="n">
        <v>2026</v>
      </c>
      <c r="D146" s="18">
        <f>'3_組み合わせ'!$A19+'3_組み合わせ'!C$18</f>
        <v/>
      </c>
      <c r="E146" s="18" t="n">
        <v>0</v>
      </c>
      <c r="F146" s="18">
        <f>'3_組み合わせ'!$A19</f>
        <v/>
      </c>
      <c r="G146" t="inlineStr">
        <is>
          <t>はい</t>
        </is>
      </c>
      <c r="H146" s="18">
        <f>ROUND(MIN(B146/12,650000)*12*0.0915+MIN(B146/12,1390000)*12*(0.0504+0)+B146*0.005,0)</f>
        <v/>
      </c>
      <c r="I146" s="18" t="n">
        <v>0</v>
      </c>
      <c r="J146" s="18" t="n">
        <v>0</v>
      </c>
      <c r="K146" s="18">
        <f>ROUND(IF(C146&gt;=2026,IF(B146&lt;741000,0,IF(B146&lt;2191000,B146-740000,IF(B146&lt;2193000,1451000,IF(B146&lt;2196000,1453000,IF(B146&lt;2200000,1456000,IF(B146&lt;3600000,ROUNDDOWN(B146/4,-3)*2.8-80000,IF(B146&lt;6600000,ROUNDDOWN(B146/4,-3)*3.2-440000,IF(B146&lt;8500000,ROUNDDOWN(B146*0.9,0)-1100000,B146-1950000)))))))),IF(B146&lt;651000,0,IF(B146&lt;1900000,B146-650000,IF(B146&lt;3600000,ROUNDDOWN(B146/4,-3)*2.8-80000,IF(B146&lt;6600000,ROUNDDOWN(B146/4,-3)*3.2-440000,IF(B146&lt;8500000,ROUNDDOWN(B146*0.9,0)-1100000,B146-1950000)))))),0)</f>
        <v/>
      </c>
      <c r="L146" s="18">
        <f>IF(K146&gt;23500000,NA(),IF(C146&gt;=2026,IF(K146&lt;=4890000,1040000,IF(K146&lt;=6550000,670000,620000)),IF(K146&lt;=1320000,950000,IF(K146&lt;=3360000,880000,IF(K146&lt;=4890000,680000,IF(K146&lt;=6550000,630000,580000))))))</f>
        <v/>
      </c>
      <c r="M146" s="18">
        <f>MIN(100000,ROUNDDOWN(K146*0.05,0))</f>
        <v/>
      </c>
      <c r="N146" s="18">
        <f>MIN(2000000,MAX(0,D146-E146-M146))</f>
        <v/>
      </c>
      <c r="O146" s="18">
        <f>IF(G146="はい",MIN(88000,MAX(0,F146-12000)),0)</f>
        <v/>
      </c>
      <c r="P146" s="18">
        <f>MAX(0,ROUNDDOWN(K146-H146-L146-I146-0,-3))</f>
        <v/>
      </c>
      <c r="Q146" s="18">
        <f>MAX(0,ROUNDDOWN(K146-H146-L146-I146-N146,-3))</f>
        <v/>
      </c>
      <c r="R146" s="18">
        <f>MAX(0,ROUNDDOWN(K146-H146-L146-I146-O146,-3))</f>
        <v/>
      </c>
      <c r="S146" s="18">
        <f>IF(P146&lt;=0,0,ROUNDDOWN((P146*LOOKUP(P146,{0,1950001,3300001,6950001,9000001,18000001,40000001},{0.05,0.1,0.2,0.23,0.33,0.4,0.45})-LOOKUP(P146,{0,1950001,3300001,6950001,9000001,18000001,40000001},{0,97500,427500,636000,1536000,2796000,4796000}))*1.021,-2))</f>
        <v/>
      </c>
      <c r="T146" s="18">
        <f>IF(Q146&lt;=0,0,ROUNDDOWN((Q146*LOOKUP(Q146,{0,1950001,3300001,6950001,9000001,18000001,40000001},{0.05,0.1,0.2,0.23,0.33,0.4,0.45})-LOOKUP(Q146,{0,1950001,3300001,6950001,9000001,18000001,40000001},{0,97500,427500,636000,1536000,2796000,4796000}))*1.021,-2))</f>
        <v/>
      </c>
      <c r="U146" s="18">
        <f>IF(R146&lt;=0,0,ROUNDDOWN((R146*LOOKUP(R146,{0,1950001,3300001,6950001,9000001,18000001,40000001},{0.05,0.1,0.2,0.23,0.33,0.4,0.45})-LOOKUP(R146,{0,1950001,3300001,6950001,9000001,18000001,40000001},{0,97500,427500,636000,1536000,2796000,4796000}))*1.021,-2))</f>
        <v/>
      </c>
      <c r="V146" s="18">
        <f>MAX(0,ROUNDDOWN(K146-H146-430000-J146-0,-3))</f>
        <v/>
      </c>
      <c r="W146" s="18">
        <f>MAX(0,ROUNDDOWN(K146-H146-430000-J146-N146,-3))</f>
        <v/>
      </c>
      <c r="X146" s="18">
        <f>MAX(0,ROUNDDOWN(K146-H146-430000-J146-O146,-3))</f>
        <v/>
      </c>
      <c r="Y146" s="18">
        <f>IF(K146&lt;=450000,0,MAX(0,ROUNDDOWN(V146*0.06-MIN(50000,V146)*0.03,-2))+MAX(0,ROUNDDOWN(V146*0.04-MIN(50000,V146)*0.02,-2)))</f>
        <v/>
      </c>
      <c r="Z146" s="18">
        <f>IF(K146&lt;=450000,0,MAX(0,ROUNDDOWN(W146*0.06-MIN(50000,W146)*0.03,-2))+MAX(0,ROUNDDOWN(W146*0.04-MIN(50000,W146)*0.02,-2)))</f>
        <v/>
      </c>
      <c r="AA146" s="18">
        <f>IF(K146&lt;=450000,0,MAX(0,ROUNDDOWN(X146*0.06-MIN(50000,X146)*0.03,-2))+MAX(0,ROUNDDOWN(X146*0.04-MIN(50000,X146)*0.02,-2)))</f>
        <v/>
      </c>
      <c r="AB146" s="18">
        <f>AE146+Y146-Z146</f>
        <v/>
      </c>
      <c r="AC146" s="18">
        <f>AF146+Y146-AA146</f>
        <v/>
      </c>
      <c r="AD146" s="20">
        <f>AB146-AC146</f>
        <v/>
      </c>
      <c r="AE146" s="18">
        <f>S146-T146</f>
        <v/>
      </c>
      <c r="AF146" s="18">
        <f>S146-U146</f>
        <v/>
      </c>
      <c r="AG146" s="21">
        <f>IF(P146&lt;=0,0,LOOKUP(P146,{0,1950001,3300001,6950001,9000001,18000001,40000001},{0.05,0.1,0.2,0.23,0.33,0.4,0.45}))</f>
        <v/>
      </c>
    </row>
    <row r="147">
      <c r="A147" t="inlineStr">
        <is>
          <t>組み合わせ</t>
        </is>
      </c>
      <c r="B147" s="18">
        <f>'3_組み合わせ'!$B$17</f>
        <v/>
      </c>
      <c r="C147" s="19" t="n">
        <v>2026</v>
      </c>
      <c r="D147" s="18">
        <f>'3_組み合わせ'!$A19+'3_組み合わせ'!D$18</f>
        <v/>
      </c>
      <c r="E147" s="18" t="n">
        <v>0</v>
      </c>
      <c r="F147" s="18">
        <f>'3_組み合わせ'!$A19</f>
        <v/>
      </c>
      <c r="G147" t="inlineStr">
        <is>
          <t>はい</t>
        </is>
      </c>
      <c r="H147" s="18">
        <f>ROUND(MIN(B147/12,650000)*12*0.0915+MIN(B147/12,1390000)*12*(0.0504+0)+B147*0.005,0)</f>
        <v/>
      </c>
      <c r="I147" s="18" t="n">
        <v>0</v>
      </c>
      <c r="J147" s="18" t="n">
        <v>0</v>
      </c>
      <c r="K147" s="18">
        <f>ROUND(IF(C147&gt;=2026,IF(B147&lt;741000,0,IF(B147&lt;2191000,B147-740000,IF(B147&lt;2193000,1451000,IF(B147&lt;2196000,1453000,IF(B147&lt;2200000,1456000,IF(B147&lt;3600000,ROUNDDOWN(B147/4,-3)*2.8-80000,IF(B147&lt;6600000,ROUNDDOWN(B147/4,-3)*3.2-440000,IF(B147&lt;8500000,ROUNDDOWN(B147*0.9,0)-1100000,B147-1950000)))))))),IF(B147&lt;651000,0,IF(B147&lt;1900000,B147-650000,IF(B147&lt;3600000,ROUNDDOWN(B147/4,-3)*2.8-80000,IF(B147&lt;6600000,ROUNDDOWN(B147/4,-3)*3.2-440000,IF(B147&lt;8500000,ROUNDDOWN(B147*0.9,0)-1100000,B147-1950000)))))),0)</f>
        <v/>
      </c>
      <c r="L147" s="18">
        <f>IF(K147&gt;23500000,NA(),IF(C147&gt;=2026,IF(K147&lt;=4890000,1040000,IF(K147&lt;=6550000,670000,620000)),IF(K147&lt;=1320000,950000,IF(K147&lt;=3360000,880000,IF(K147&lt;=4890000,680000,IF(K147&lt;=6550000,630000,580000))))))</f>
        <v/>
      </c>
      <c r="M147" s="18">
        <f>MIN(100000,ROUNDDOWN(K147*0.05,0))</f>
        <v/>
      </c>
      <c r="N147" s="18">
        <f>MIN(2000000,MAX(0,D147-E147-M147))</f>
        <v/>
      </c>
      <c r="O147" s="18">
        <f>IF(G147="はい",MIN(88000,MAX(0,F147-12000)),0)</f>
        <v/>
      </c>
      <c r="P147" s="18">
        <f>MAX(0,ROUNDDOWN(K147-H147-L147-I147-0,-3))</f>
        <v/>
      </c>
      <c r="Q147" s="18">
        <f>MAX(0,ROUNDDOWN(K147-H147-L147-I147-N147,-3))</f>
        <v/>
      </c>
      <c r="R147" s="18">
        <f>MAX(0,ROUNDDOWN(K147-H147-L147-I147-O147,-3))</f>
        <v/>
      </c>
      <c r="S147" s="18">
        <f>IF(P147&lt;=0,0,ROUNDDOWN((P147*LOOKUP(P147,{0,1950001,3300001,6950001,9000001,18000001,40000001},{0.05,0.1,0.2,0.23,0.33,0.4,0.45})-LOOKUP(P147,{0,1950001,3300001,6950001,9000001,18000001,40000001},{0,97500,427500,636000,1536000,2796000,4796000}))*1.021,-2))</f>
        <v/>
      </c>
      <c r="T147" s="18">
        <f>IF(Q147&lt;=0,0,ROUNDDOWN((Q147*LOOKUP(Q147,{0,1950001,3300001,6950001,9000001,18000001,40000001},{0.05,0.1,0.2,0.23,0.33,0.4,0.45})-LOOKUP(Q147,{0,1950001,3300001,6950001,9000001,18000001,40000001},{0,97500,427500,636000,1536000,2796000,4796000}))*1.021,-2))</f>
        <v/>
      </c>
      <c r="U147" s="18">
        <f>IF(R147&lt;=0,0,ROUNDDOWN((R147*LOOKUP(R147,{0,1950001,3300001,6950001,9000001,18000001,40000001},{0.05,0.1,0.2,0.23,0.33,0.4,0.45})-LOOKUP(R147,{0,1950001,3300001,6950001,9000001,18000001,40000001},{0,97500,427500,636000,1536000,2796000,4796000}))*1.021,-2))</f>
        <v/>
      </c>
      <c r="V147" s="18">
        <f>MAX(0,ROUNDDOWN(K147-H147-430000-J147-0,-3))</f>
        <v/>
      </c>
      <c r="W147" s="18">
        <f>MAX(0,ROUNDDOWN(K147-H147-430000-J147-N147,-3))</f>
        <v/>
      </c>
      <c r="X147" s="18">
        <f>MAX(0,ROUNDDOWN(K147-H147-430000-J147-O147,-3))</f>
        <v/>
      </c>
      <c r="Y147" s="18">
        <f>IF(K147&lt;=450000,0,MAX(0,ROUNDDOWN(V147*0.06-MIN(50000,V147)*0.03,-2))+MAX(0,ROUNDDOWN(V147*0.04-MIN(50000,V147)*0.02,-2)))</f>
        <v/>
      </c>
      <c r="Z147" s="18">
        <f>IF(K147&lt;=450000,0,MAX(0,ROUNDDOWN(W147*0.06-MIN(50000,W147)*0.03,-2))+MAX(0,ROUNDDOWN(W147*0.04-MIN(50000,W147)*0.02,-2)))</f>
        <v/>
      </c>
      <c r="AA147" s="18">
        <f>IF(K147&lt;=450000,0,MAX(0,ROUNDDOWN(X147*0.06-MIN(50000,X147)*0.03,-2))+MAX(0,ROUNDDOWN(X147*0.04-MIN(50000,X147)*0.02,-2)))</f>
        <v/>
      </c>
      <c r="AB147" s="18">
        <f>AE147+Y147-Z147</f>
        <v/>
      </c>
      <c r="AC147" s="18">
        <f>AF147+Y147-AA147</f>
        <v/>
      </c>
      <c r="AD147" s="20">
        <f>AB147-AC147</f>
        <v/>
      </c>
      <c r="AE147" s="18">
        <f>S147-T147</f>
        <v/>
      </c>
      <c r="AF147" s="18">
        <f>S147-U147</f>
        <v/>
      </c>
      <c r="AG147" s="21">
        <f>IF(P147&lt;=0,0,LOOKUP(P147,{0,1950001,3300001,6950001,9000001,18000001,40000001},{0.05,0.1,0.2,0.23,0.33,0.4,0.45}))</f>
        <v/>
      </c>
    </row>
    <row r="148">
      <c r="A148" t="inlineStr">
        <is>
          <t>組み合わせ</t>
        </is>
      </c>
      <c r="B148" s="18">
        <f>'3_組み合わせ'!$B$17</f>
        <v/>
      </c>
      <c r="C148" s="19" t="n">
        <v>2026</v>
      </c>
      <c r="D148" s="18">
        <f>'3_組み合わせ'!$A19+'3_組み合わせ'!E$18</f>
        <v/>
      </c>
      <c r="E148" s="18" t="n">
        <v>0</v>
      </c>
      <c r="F148" s="18">
        <f>'3_組み合わせ'!$A19</f>
        <v/>
      </c>
      <c r="G148" t="inlineStr">
        <is>
          <t>はい</t>
        </is>
      </c>
      <c r="H148" s="18">
        <f>ROUND(MIN(B148/12,650000)*12*0.0915+MIN(B148/12,1390000)*12*(0.0504+0)+B148*0.005,0)</f>
        <v/>
      </c>
      <c r="I148" s="18" t="n">
        <v>0</v>
      </c>
      <c r="J148" s="18" t="n">
        <v>0</v>
      </c>
      <c r="K148" s="18">
        <f>ROUND(IF(C148&gt;=2026,IF(B148&lt;741000,0,IF(B148&lt;2191000,B148-740000,IF(B148&lt;2193000,1451000,IF(B148&lt;2196000,1453000,IF(B148&lt;2200000,1456000,IF(B148&lt;3600000,ROUNDDOWN(B148/4,-3)*2.8-80000,IF(B148&lt;6600000,ROUNDDOWN(B148/4,-3)*3.2-440000,IF(B148&lt;8500000,ROUNDDOWN(B148*0.9,0)-1100000,B148-1950000)))))))),IF(B148&lt;651000,0,IF(B148&lt;1900000,B148-650000,IF(B148&lt;3600000,ROUNDDOWN(B148/4,-3)*2.8-80000,IF(B148&lt;6600000,ROUNDDOWN(B148/4,-3)*3.2-440000,IF(B148&lt;8500000,ROUNDDOWN(B148*0.9,0)-1100000,B148-1950000)))))),0)</f>
        <v/>
      </c>
      <c r="L148" s="18">
        <f>IF(K148&gt;23500000,NA(),IF(C148&gt;=2026,IF(K148&lt;=4890000,1040000,IF(K148&lt;=6550000,670000,620000)),IF(K148&lt;=1320000,950000,IF(K148&lt;=3360000,880000,IF(K148&lt;=4890000,680000,IF(K148&lt;=6550000,630000,580000))))))</f>
        <v/>
      </c>
      <c r="M148" s="18">
        <f>MIN(100000,ROUNDDOWN(K148*0.05,0))</f>
        <v/>
      </c>
      <c r="N148" s="18">
        <f>MIN(2000000,MAX(0,D148-E148-M148))</f>
        <v/>
      </c>
      <c r="O148" s="18">
        <f>IF(G148="はい",MIN(88000,MAX(0,F148-12000)),0)</f>
        <v/>
      </c>
      <c r="P148" s="18">
        <f>MAX(0,ROUNDDOWN(K148-H148-L148-I148-0,-3))</f>
        <v/>
      </c>
      <c r="Q148" s="18">
        <f>MAX(0,ROUNDDOWN(K148-H148-L148-I148-N148,-3))</f>
        <v/>
      </c>
      <c r="R148" s="18">
        <f>MAX(0,ROUNDDOWN(K148-H148-L148-I148-O148,-3))</f>
        <v/>
      </c>
      <c r="S148" s="18">
        <f>IF(P148&lt;=0,0,ROUNDDOWN((P148*LOOKUP(P148,{0,1950001,3300001,6950001,9000001,18000001,40000001},{0.05,0.1,0.2,0.23,0.33,0.4,0.45})-LOOKUP(P148,{0,1950001,3300001,6950001,9000001,18000001,40000001},{0,97500,427500,636000,1536000,2796000,4796000}))*1.021,-2))</f>
        <v/>
      </c>
      <c r="T148" s="18">
        <f>IF(Q148&lt;=0,0,ROUNDDOWN((Q148*LOOKUP(Q148,{0,1950001,3300001,6950001,9000001,18000001,40000001},{0.05,0.1,0.2,0.23,0.33,0.4,0.45})-LOOKUP(Q148,{0,1950001,3300001,6950001,9000001,18000001,40000001},{0,97500,427500,636000,1536000,2796000,4796000}))*1.021,-2))</f>
        <v/>
      </c>
      <c r="U148" s="18">
        <f>IF(R148&lt;=0,0,ROUNDDOWN((R148*LOOKUP(R148,{0,1950001,3300001,6950001,9000001,18000001,40000001},{0.05,0.1,0.2,0.23,0.33,0.4,0.45})-LOOKUP(R148,{0,1950001,3300001,6950001,9000001,18000001,40000001},{0,97500,427500,636000,1536000,2796000,4796000}))*1.021,-2))</f>
        <v/>
      </c>
      <c r="V148" s="18">
        <f>MAX(0,ROUNDDOWN(K148-H148-430000-J148-0,-3))</f>
        <v/>
      </c>
      <c r="W148" s="18">
        <f>MAX(0,ROUNDDOWN(K148-H148-430000-J148-N148,-3))</f>
        <v/>
      </c>
      <c r="X148" s="18">
        <f>MAX(0,ROUNDDOWN(K148-H148-430000-J148-O148,-3))</f>
        <v/>
      </c>
      <c r="Y148" s="18">
        <f>IF(K148&lt;=450000,0,MAX(0,ROUNDDOWN(V148*0.06-MIN(50000,V148)*0.03,-2))+MAX(0,ROUNDDOWN(V148*0.04-MIN(50000,V148)*0.02,-2)))</f>
        <v/>
      </c>
      <c r="Z148" s="18">
        <f>IF(K148&lt;=450000,0,MAX(0,ROUNDDOWN(W148*0.06-MIN(50000,W148)*0.03,-2))+MAX(0,ROUNDDOWN(W148*0.04-MIN(50000,W148)*0.02,-2)))</f>
        <v/>
      </c>
      <c r="AA148" s="18">
        <f>IF(K148&lt;=450000,0,MAX(0,ROUNDDOWN(X148*0.06-MIN(50000,X148)*0.03,-2))+MAX(0,ROUNDDOWN(X148*0.04-MIN(50000,X148)*0.02,-2)))</f>
        <v/>
      </c>
      <c r="AB148" s="18">
        <f>AE148+Y148-Z148</f>
        <v/>
      </c>
      <c r="AC148" s="18">
        <f>AF148+Y148-AA148</f>
        <v/>
      </c>
      <c r="AD148" s="20">
        <f>AB148-AC148</f>
        <v/>
      </c>
      <c r="AE148" s="18">
        <f>S148-T148</f>
        <v/>
      </c>
      <c r="AF148" s="18">
        <f>S148-U148</f>
        <v/>
      </c>
      <c r="AG148" s="21">
        <f>IF(P148&lt;=0,0,LOOKUP(P148,{0,1950001,3300001,6950001,9000001,18000001,40000001},{0.05,0.1,0.2,0.23,0.33,0.4,0.45}))</f>
        <v/>
      </c>
    </row>
    <row r="149">
      <c r="A149" t="inlineStr">
        <is>
          <t>組み合わせ</t>
        </is>
      </c>
      <c r="B149" s="18">
        <f>'3_組み合わせ'!$B$17</f>
        <v/>
      </c>
      <c r="C149" s="19" t="n">
        <v>2026</v>
      </c>
      <c r="D149" s="18">
        <f>'3_組み合わせ'!$A19+'3_組み合わせ'!F$18</f>
        <v/>
      </c>
      <c r="E149" s="18" t="n">
        <v>0</v>
      </c>
      <c r="F149" s="18">
        <f>'3_組み合わせ'!$A19</f>
        <v/>
      </c>
      <c r="G149" t="inlineStr">
        <is>
          <t>はい</t>
        </is>
      </c>
      <c r="H149" s="18">
        <f>ROUND(MIN(B149/12,650000)*12*0.0915+MIN(B149/12,1390000)*12*(0.0504+0)+B149*0.005,0)</f>
        <v/>
      </c>
      <c r="I149" s="18" t="n">
        <v>0</v>
      </c>
      <c r="J149" s="18" t="n">
        <v>0</v>
      </c>
      <c r="K149" s="18">
        <f>ROUND(IF(C149&gt;=2026,IF(B149&lt;741000,0,IF(B149&lt;2191000,B149-740000,IF(B149&lt;2193000,1451000,IF(B149&lt;2196000,1453000,IF(B149&lt;2200000,1456000,IF(B149&lt;3600000,ROUNDDOWN(B149/4,-3)*2.8-80000,IF(B149&lt;6600000,ROUNDDOWN(B149/4,-3)*3.2-440000,IF(B149&lt;8500000,ROUNDDOWN(B149*0.9,0)-1100000,B149-1950000)))))))),IF(B149&lt;651000,0,IF(B149&lt;1900000,B149-650000,IF(B149&lt;3600000,ROUNDDOWN(B149/4,-3)*2.8-80000,IF(B149&lt;6600000,ROUNDDOWN(B149/4,-3)*3.2-440000,IF(B149&lt;8500000,ROUNDDOWN(B149*0.9,0)-1100000,B149-1950000)))))),0)</f>
        <v/>
      </c>
      <c r="L149" s="18">
        <f>IF(K149&gt;23500000,NA(),IF(C149&gt;=2026,IF(K149&lt;=4890000,1040000,IF(K149&lt;=6550000,670000,620000)),IF(K149&lt;=1320000,950000,IF(K149&lt;=3360000,880000,IF(K149&lt;=4890000,680000,IF(K149&lt;=6550000,630000,580000))))))</f>
        <v/>
      </c>
      <c r="M149" s="18">
        <f>MIN(100000,ROUNDDOWN(K149*0.05,0))</f>
        <v/>
      </c>
      <c r="N149" s="18">
        <f>MIN(2000000,MAX(0,D149-E149-M149))</f>
        <v/>
      </c>
      <c r="O149" s="18">
        <f>IF(G149="はい",MIN(88000,MAX(0,F149-12000)),0)</f>
        <v/>
      </c>
      <c r="P149" s="18">
        <f>MAX(0,ROUNDDOWN(K149-H149-L149-I149-0,-3))</f>
        <v/>
      </c>
      <c r="Q149" s="18">
        <f>MAX(0,ROUNDDOWN(K149-H149-L149-I149-N149,-3))</f>
        <v/>
      </c>
      <c r="R149" s="18">
        <f>MAX(0,ROUNDDOWN(K149-H149-L149-I149-O149,-3))</f>
        <v/>
      </c>
      <c r="S149" s="18">
        <f>IF(P149&lt;=0,0,ROUNDDOWN((P149*LOOKUP(P149,{0,1950001,3300001,6950001,9000001,18000001,40000001},{0.05,0.1,0.2,0.23,0.33,0.4,0.45})-LOOKUP(P149,{0,1950001,3300001,6950001,9000001,18000001,40000001},{0,97500,427500,636000,1536000,2796000,4796000}))*1.021,-2))</f>
        <v/>
      </c>
      <c r="T149" s="18">
        <f>IF(Q149&lt;=0,0,ROUNDDOWN((Q149*LOOKUP(Q149,{0,1950001,3300001,6950001,9000001,18000001,40000001},{0.05,0.1,0.2,0.23,0.33,0.4,0.45})-LOOKUP(Q149,{0,1950001,3300001,6950001,9000001,18000001,40000001},{0,97500,427500,636000,1536000,2796000,4796000}))*1.021,-2))</f>
        <v/>
      </c>
      <c r="U149" s="18">
        <f>IF(R149&lt;=0,0,ROUNDDOWN((R149*LOOKUP(R149,{0,1950001,3300001,6950001,9000001,18000001,40000001},{0.05,0.1,0.2,0.23,0.33,0.4,0.45})-LOOKUP(R149,{0,1950001,3300001,6950001,9000001,18000001,40000001},{0,97500,427500,636000,1536000,2796000,4796000}))*1.021,-2))</f>
        <v/>
      </c>
      <c r="V149" s="18">
        <f>MAX(0,ROUNDDOWN(K149-H149-430000-J149-0,-3))</f>
        <v/>
      </c>
      <c r="W149" s="18">
        <f>MAX(0,ROUNDDOWN(K149-H149-430000-J149-N149,-3))</f>
        <v/>
      </c>
      <c r="X149" s="18">
        <f>MAX(0,ROUNDDOWN(K149-H149-430000-J149-O149,-3))</f>
        <v/>
      </c>
      <c r="Y149" s="18">
        <f>IF(K149&lt;=450000,0,MAX(0,ROUNDDOWN(V149*0.06-MIN(50000,V149)*0.03,-2))+MAX(0,ROUNDDOWN(V149*0.04-MIN(50000,V149)*0.02,-2)))</f>
        <v/>
      </c>
      <c r="Z149" s="18">
        <f>IF(K149&lt;=450000,0,MAX(0,ROUNDDOWN(W149*0.06-MIN(50000,W149)*0.03,-2))+MAX(0,ROUNDDOWN(W149*0.04-MIN(50000,W149)*0.02,-2)))</f>
        <v/>
      </c>
      <c r="AA149" s="18">
        <f>IF(K149&lt;=450000,0,MAX(0,ROUNDDOWN(X149*0.06-MIN(50000,X149)*0.03,-2))+MAX(0,ROUNDDOWN(X149*0.04-MIN(50000,X149)*0.02,-2)))</f>
        <v/>
      </c>
      <c r="AB149" s="18">
        <f>AE149+Y149-Z149</f>
        <v/>
      </c>
      <c r="AC149" s="18">
        <f>AF149+Y149-AA149</f>
        <v/>
      </c>
      <c r="AD149" s="20">
        <f>AB149-AC149</f>
        <v/>
      </c>
      <c r="AE149" s="18">
        <f>S149-T149</f>
        <v/>
      </c>
      <c r="AF149" s="18">
        <f>S149-U149</f>
        <v/>
      </c>
      <c r="AG149" s="21">
        <f>IF(P149&lt;=0,0,LOOKUP(P149,{0,1950001,3300001,6950001,9000001,18000001,40000001},{0.05,0.1,0.2,0.23,0.33,0.4,0.45}))</f>
        <v/>
      </c>
    </row>
    <row r="150">
      <c r="A150" t="inlineStr">
        <is>
          <t>組み合わせ</t>
        </is>
      </c>
      <c r="B150" s="18">
        <f>'3_組み合わせ'!$B$17</f>
        <v/>
      </c>
      <c r="C150" s="19" t="n">
        <v>2026</v>
      </c>
      <c r="D150" s="18">
        <f>'3_組み合わせ'!$A19+'3_組み合わせ'!G$18</f>
        <v/>
      </c>
      <c r="E150" s="18" t="n">
        <v>0</v>
      </c>
      <c r="F150" s="18">
        <f>'3_組み合わせ'!$A19</f>
        <v/>
      </c>
      <c r="G150" t="inlineStr">
        <is>
          <t>はい</t>
        </is>
      </c>
      <c r="H150" s="18">
        <f>ROUND(MIN(B150/12,650000)*12*0.0915+MIN(B150/12,1390000)*12*(0.0504+0)+B150*0.005,0)</f>
        <v/>
      </c>
      <c r="I150" s="18" t="n">
        <v>0</v>
      </c>
      <c r="J150" s="18" t="n">
        <v>0</v>
      </c>
      <c r="K150" s="18">
        <f>ROUND(IF(C150&gt;=2026,IF(B150&lt;741000,0,IF(B150&lt;2191000,B150-740000,IF(B150&lt;2193000,1451000,IF(B150&lt;2196000,1453000,IF(B150&lt;2200000,1456000,IF(B150&lt;3600000,ROUNDDOWN(B150/4,-3)*2.8-80000,IF(B150&lt;6600000,ROUNDDOWN(B150/4,-3)*3.2-440000,IF(B150&lt;8500000,ROUNDDOWN(B150*0.9,0)-1100000,B150-1950000)))))))),IF(B150&lt;651000,0,IF(B150&lt;1900000,B150-650000,IF(B150&lt;3600000,ROUNDDOWN(B150/4,-3)*2.8-80000,IF(B150&lt;6600000,ROUNDDOWN(B150/4,-3)*3.2-440000,IF(B150&lt;8500000,ROUNDDOWN(B150*0.9,0)-1100000,B150-1950000)))))),0)</f>
        <v/>
      </c>
      <c r="L150" s="18">
        <f>IF(K150&gt;23500000,NA(),IF(C150&gt;=2026,IF(K150&lt;=4890000,1040000,IF(K150&lt;=6550000,670000,620000)),IF(K150&lt;=1320000,950000,IF(K150&lt;=3360000,880000,IF(K150&lt;=4890000,680000,IF(K150&lt;=6550000,630000,580000))))))</f>
        <v/>
      </c>
      <c r="M150" s="18">
        <f>MIN(100000,ROUNDDOWN(K150*0.05,0))</f>
        <v/>
      </c>
      <c r="N150" s="18">
        <f>MIN(2000000,MAX(0,D150-E150-M150))</f>
        <v/>
      </c>
      <c r="O150" s="18">
        <f>IF(G150="はい",MIN(88000,MAX(0,F150-12000)),0)</f>
        <v/>
      </c>
      <c r="P150" s="18">
        <f>MAX(0,ROUNDDOWN(K150-H150-L150-I150-0,-3))</f>
        <v/>
      </c>
      <c r="Q150" s="18">
        <f>MAX(0,ROUNDDOWN(K150-H150-L150-I150-N150,-3))</f>
        <v/>
      </c>
      <c r="R150" s="18">
        <f>MAX(0,ROUNDDOWN(K150-H150-L150-I150-O150,-3))</f>
        <v/>
      </c>
      <c r="S150" s="18">
        <f>IF(P150&lt;=0,0,ROUNDDOWN((P150*LOOKUP(P150,{0,1950001,3300001,6950001,9000001,18000001,40000001},{0.05,0.1,0.2,0.23,0.33,0.4,0.45})-LOOKUP(P150,{0,1950001,3300001,6950001,9000001,18000001,40000001},{0,97500,427500,636000,1536000,2796000,4796000}))*1.021,-2))</f>
        <v/>
      </c>
      <c r="T150" s="18">
        <f>IF(Q150&lt;=0,0,ROUNDDOWN((Q150*LOOKUP(Q150,{0,1950001,3300001,6950001,9000001,18000001,40000001},{0.05,0.1,0.2,0.23,0.33,0.4,0.45})-LOOKUP(Q150,{0,1950001,3300001,6950001,9000001,18000001,40000001},{0,97500,427500,636000,1536000,2796000,4796000}))*1.021,-2))</f>
        <v/>
      </c>
      <c r="U150" s="18">
        <f>IF(R150&lt;=0,0,ROUNDDOWN((R150*LOOKUP(R150,{0,1950001,3300001,6950001,9000001,18000001,40000001},{0.05,0.1,0.2,0.23,0.33,0.4,0.45})-LOOKUP(R150,{0,1950001,3300001,6950001,9000001,18000001,40000001},{0,97500,427500,636000,1536000,2796000,4796000}))*1.021,-2))</f>
        <v/>
      </c>
      <c r="V150" s="18">
        <f>MAX(0,ROUNDDOWN(K150-H150-430000-J150-0,-3))</f>
        <v/>
      </c>
      <c r="W150" s="18">
        <f>MAX(0,ROUNDDOWN(K150-H150-430000-J150-N150,-3))</f>
        <v/>
      </c>
      <c r="X150" s="18">
        <f>MAX(0,ROUNDDOWN(K150-H150-430000-J150-O150,-3))</f>
        <v/>
      </c>
      <c r="Y150" s="18">
        <f>IF(K150&lt;=450000,0,MAX(0,ROUNDDOWN(V150*0.06-MIN(50000,V150)*0.03,-2))+MAX(0,ROUNDDOWN(V150*0.04-MIN(50000,V150)*0.02,-2)))</f>
        <v/>
      </c>
      <c r="Z150" s="18">
        <f>IF(K150&lt;=450000,0,MAX(0,ROUNDDOWN(W150*0.06-MIN(50000,W150)*0.03,-2))+MAX(0,ROUNDDOWN(W150*0.04-MIN(50000,W150)*0.02,-2)))</f>
        <v/>
      </c>
      <c r="AA150" s="18">
        <f>IF(K150&lt;=450000,0,MAX(0,ROUNDDOWN(X150*0.06-MIN(50000,X150)*0.03,-2))+MAX(0,ROUNDDOWN(X150*0.04-MIN(50000,X150)*0.02,-2)))</f>
        <v/>
      </c>
      <c r="AB150" s="18">
        <f>AE150+Y150-Z150</f>
        <v/>
      </c>
      <c r="AC150" s="18">
        <f>AF150+Y150-AA150</f>
        <v/>
      </c>
      <c r="AD150" s="20">
        <f>AB150-AC150</f>
        <v/>
      </c>
      <c r="AE150" s="18">
        <f>S150-T150</f>
        <v/>
      </c>
      <c r="AF150" s="18">
        <f>S150-U150</f>
        <v/>
      </c>
      <c r="AG150" s="21">
        <f>IF(P150&lt;=0,0,LOOKUP(P150,{0,1950001,3300001,6950001,9000001,18000001,40000001},{0.05,0.1,0.2,0.23,0.33,0.4,0.45}))</f>
        <v/>
      </c>
    </row>
    <row r="151">
      <c r="A151" t="inlineStr">
        <is>
          <t>組み合わせ</t>
        </is>
      </c>
      <c r="B151" s="18">
        <f>'3_組み合わせ'!$B$17</f>
        <v/>
      </c>
      <c r="C151" s="19" t="n">
        <v>2026</v>
      </c>
      <c r="D151" s="18">
        <f>'3_組み合わせ'!$A19+'3_組み合わせ'!H$18</f>
        <v/>
      </c>
      <c r="E151" s="18" t="n">
        <v>0</v>
      </c>
      <c r="F151" s="18">
        <f>'3_組み合わせ'!$A19</f>
        <v/>
      </c>
      <c r="G151" t="inlineStr">
        <is>
          <t>はい</t>
        </is>
      </c>
      <c r="H151" s="18">
        <f>ROUND(MIN(B151/12,650000)*12*0.0915+MIN(B151/12,1390000)*12*(0.0504+0)+B151*0.005,0)</f>
        <v/>
      </c>
      <c r="I151" s="18" t="n">
        <v>0</v>
      </c>
      <c r="J151" s="18" t="n">
        <v>0</v>
      </c>
      <c r="K151" s="18">
        <f>ROUND(IF(C151&gt;=2026,IF(B151&lt;741000,0,IF(B151&lt;2191000,B151-740000,IF(B151&lt;2193000,1451000,IF(B151&lt;2196000,1453000,IF(B151&lt;2200000,1456000,IF(B151&lt;3600000,ROUNDDOWN(B151/4,-3)*2.8-80000,IF(B151&lt;6600000,ROUNDDOWN(B151/4,-3)*3.2-440000,IF(B151&lt;8500000,ROUNDDOWN(B151*0.9,0)-1100000,B151-1950000)))))))),IF(B151&lt;651000,0,IF(B151&lt;1900000,B151-650000,IF(B151&lt;3600000,ROUNDDOWN(B151/4,-3)*2.8-80000,IF(B151&lt;6600000,ROUNDDOWN(B151/4,-3)*3.2-440000,IF(B151&lt;8500000,ROUNDDOWN(B151*0.9,0)-1100000,B151-1950000)))))),0)</f>
        <v/>
      </c>
      <c r="L151" s="18">
        <f>IF(K151&gt;23500000,NA(),IF(C151&gt;=2026,IF(K151&lt;=4890000,1040000,IF(K151&lt;=6550000,670000,620000)),IF(K151&lt;=1320000,950000,IF(K151&lt;=3360000,880000,IF(K151&lt;=4890000,680000,IF(K151&lt;=6550000,630000,580000))))))</f>
        <v/>
      </c>
      <c r="M151" s="18">
        <f>MIN(100000,ROUNDDOWN(K151*0.05,0))</f>
        <v/>
      </c>
      <c r="N151" s="18">
        <f>MIN(2000000,MAX(0,D151-E151-M151))</f>
        <v/>
      </c>
      <c r="O151" s="18">
        <f>IF(G151="はい",MIN(88000,MAX(0,F151-12000)),0)</f>
        <v/>
      </c>
      <c r="P151" s="18">
        <f>MAX(0,ROUNDDOWN(K151-H151-L151-I151-0,-3))</f>
        <v/>
      </c>
      <c r="Q151" s="18">
        <f>MAX(0,ROUNDDOWN(K151-H151-L151-I151-N151,-3))</f>
        <v/>
      </c>
      <c r="R151" s="18">
        <f>MAX(0,ROUNDDOWN(K151-H151-L151-I151-O151,-3))</f>
        <v/>
      </c>
      <c r="S151" s="18">
        <f>IF(P151&lt;=0,0,ROUNDDOWN((P151*LOOKUP(P151,{0,1950001,3300001,6950001,9000001,18000001,40000001},{0.05,0.1,0.2,0.23,0.33,0.4,0.45})-LOOKUP(P151,{0,1950001,3300001,6950001,9000001,18000001,40000001},{0,97500,427500,636000,1536000,2796000,4796000}))*1.021,-2))</f>
        <v/>
      </c>
      <c r="T151" s="18">
        <f>IF(Q151&lt;=0,0,ROUNDDOWN((Q151*LOOKUP(Q151,{0,1950001,3300001,6950001,9000001,18000001,40000001},{0.05,0.1,0.2,0.23,0.33,0.4,0.45})-LOOKUP(Q151,{0,1950001,3300001,6950001,9000001,18000001,40000001},{0,97500,427500,636000,1536000,2796000,4796000}))*1.021,-2))</f>
        <v/>
      </c>
      <c r="U151" s="18">
        <f>IF(R151&lt;=0,0,ROUNDDOWN((R151*LOOKUP(R151,{0,1950001,3300001,6950001,9000001,18000001,40000001},{0.05,0.1,0.2,0.23,0.33,0.4,0.45})-LOOKUP(R151,{0,1950001,3300001,6950001,9000001,18000001,40000001},{0,97500,427500,636000,1536000,2796000,4796000}))*1.021,-2))</f>
        <v/>
      </c>
      <c r="V151" s="18">
        <f>MAX(0,ROUNDDOWN(K151-H151-430000-J151-0,-3))</f>
        <v/>
      </c>
      <c r="W151" s="18">
        <f>MAX(0,ROUNDDOWN(K151-H151-430000-J151-N151,-3))</f>
        <v/>
      </c>
      <c r="X151" s="18">
        <f>MAX(0,ROUNDDOWN(K151-H151-430000-J151-O151,-3))</f>
        <v/>
      </c>
      <c r="Y151" s="18">
        <f>IF(K151&lt;=450000,0,MAX(0,ROUNDDOWN(V151*0.06-MIN(50000,V151)*0.03,-2))+MAX(0,ROUNDDOWN(V151*0.04-MIN(50000,V151)*0.02,-2)))</f>
        <v/>
      </c>
      <c r="Z151" s="18">
        <f>IF(K151&lt;=450000,0,MAX(0,ROUNDDOWN(W151*0.06-MIN(50000,W151)*0.03,-2))+MAX(0,ROUNDDOWN(W151*0.04-MIN(50000,W151)*0.02,-2)))</f>
        <v/>
      </c>
      <c r="AA151" s="18">
        <f>IF(K151&lt;=450000,0,MAX(0,ROUNDDOWN(X151*0.06-MIN(50000,X151)*0.03,-2))+MAX(0,ROUNDDOWN(X151*0.04-MIN(50000,X151)*0.02,-2)))</f>
        <v/>
      </c>
      <c r="AB151" s="18">
        <f>AE151+Y151-Z151</f>
        <v/>
      </c>
      <c r="AC151" s="18">
        <f>AF151+Y151-AA151</f>
        <v/>
      </c>
      <c r="AD151" s="20">
        <f>AB151-AC151</f>
        <v/>
      </c>
      <c r="AE151" s="18">
        <f>S151-T151</f>
        <v/>
      </c>
      <c r="AF151" s="18">
        <f>S151-U151</f>
        <v/>
      </c>
      <c r="AG151" s="21">
        <f>IF(P151&lt;=0,0,LOOKUP(P151,{0,1950001,3300001,6950001,9000001,18000001,40000001},{0.05,0.1,0.2,0.23,0.33,0.4,0.45}))</f>
        <v/>
      </c>
    </row>
    <row r="152">
      <c r="A152" t="inlineStr">
        <is>
          <t>組み合わせ</t>
        </is>
      </c>
      <c r="B152" s="18">
        <f>'3_組み合わせ'!$B$17</f>
        <v/>
      </c>
      <c r="C152" s="19" t="n">
        <v>2026</v>
      </c>
      <c r="D152" s="18">
        <f>'3_組み合わせ'!$A19+'3_組み合わせ'!I$18</f>
        <v/>
      </c>
      <c r="E152" s="18" t="n">
        <v>0</v>
      </c>
      <c r="F152" s="18">
        <f>'3_組み合わせ'!$A19</f>
        <v/>
      </c>
      <c r="G152" t="inlineStr">
        <is>
          <t>はい</t>
        </is>
      </c>
      <c r="H152" s="18">
        <f>ROUND(MIN(B152/12,650000)*12*0.0915+MIN(B152/12,1390000)*12*(0.0504+0)+B152*0.005,0)</f>
        <v/>
      </c>
      <c r="I152" s="18" t="n">
        <v>0</v>
      </c>
      <c r="J152" s="18" t="n">
        <v>0</v>
      </c>
      <c r="K152" s="18">
        <f>ROUND(IF(C152&gt;=2026,IF(B152&lt;741000,0,IF(B152&lt;2191000,B152-740000,IF(B152&lt;2193000,1451000,IF(B152&lt;2196000,1453000,IF(B152&lt;2200000,1456000,IF(B152&lt;3600000,ROUNDDOWN(B152/4,-3)*2.8-80000,IF(B152&lt;6600000,ROUNDDOWN(B152/4,-3)*3.2-440000,IF(B152&lt;8500000,ROUNDDOWN(B152*0.9,0)-1100000,B152-1950000)))))))),IF(B152&lt;651000,0,IF(B152&lt;1900000,B152-650000,IF(B152&lt;3600000,ROUNDDOWN(B152/4,-3)*2.8-80000,IF(B152&lt;6600000,ROUNDDOWN(B152/4,-3)*3.2-440000,IF(B152&lt;8500000,ROUNDDOWN(B152*0.9,0)-1100000,B152-1950000)))))),0)</f>
        <v/>
      </c>
      <c r="L152" s="18">
        <f>IF(K152&gt;23500000,NA(),IF(C152&gt;=2026,IF(K152&lt;=4890000,1040000,IF(K152&lt;=6550000,670000,620000)),IF(K152&lt;=1320000,950000,IF(K152&lt;=3360000,880000,IF(K152&lt;=4890000,680000,IF(K152&lt;=6550000,630000,580000))))))</f>
        <v/>
      </c>
      <c r="M152" s="18">
        <f>MIN(100000,ROUNDDOWN(K152*0.05,0))</f>
        <v/>
      </c>
      <c r="N152" s="18">
        <f>MIN(2000000,MAX(0,D152-E152-M152))</f>
        <v/>
      </c>
      <c r="O152" s="18">
        <f>IF(G152="はい",MIN(88000,MAX(0,F152-12000)),0)</f>
        <v/>
      </c>
      <c r="P152" s="18">
        <f>MAX(0,ROUNDDOWN(K152-H152-L152-I152-0,-3))</f>
        <v/>
      </c>
      <c r="Q152" s="18">
        <f>MAX(0,ROUNDDOWN(K152-H152-L152-I152-N152,-3))</f>
        <v/>
      </c>
      <c r="R152" s="18">
        <f>MAX(0,ROUNDDOWN(K152-H152-L152-I152-O152,-3))</f>
        <v/>
      </c>
      <c r="S152" s="18">
        <f>IF(P152&lt;=0,0,ROUNDDOWN((P152*LOOKUP(P152,{0,1950001,3300001,6950001,9000001,18000001,40000001},{0.05,0.1,0.2,0.23,0.33,0.4,0.45})-LOOKUP(P152,{0,1950001,3300001,6950001,9000001,18000001,40000001},{0,97500,427500,636000,1536000,2796000,4796000}))*1.021,-2))</f>
        <v/>
      </c>
      <c r="T152" s="18">
        <f>IF(Q152&lt;=0,0,ROUNDDOWN((Q152*LOOKUP(Q152,{0,1950001,3300001,6950001,9000001,18000001,40000001},{0.05,0.1,0.2,0.23,0.33,0.4,0.45})-LOOKUP(Q152,{0,1950001,3300001,6950001,9000001,18000001,40000001},{0,97500,427500,636000,1536000,2796000,4796000}))*1.021,-2))</f>
        <v/>
      </c>
      <c r="U152" s="18">
        <f>IF(R152&lt;=0,0,ROUNDDOWN((R152*LOOKUP(R152,{0,1950001,3300001,6950001,9000001,18000001,40000001},{0.05,0.1,0.2,0.23,0.33,0.4,0.45})-LOOKUP(R152,{0,1950001,3300001,6950001,9000001,18000001,40000001},{0,97500,427500,636000,1536000,2796000,4796000}))*1.021,-2))</f>
        <v/>
      </c>
      <c r="V152" s="18">
        <f>MAX(0,ROUNDDOWN(K152-H152-430000-J152-0,-3))</f>
        <v/>
      </c>
      <c r="W152" s="18">
        <f>MAX(0,ROUNDDOWN(K152-H152-430000-J152-N152,-3))</f>
        <v/>
      </c>
      <c r="X152" s="18">
        <f>MAX(0,ROUNDDOWN(K152-H152-430000-J152-O152,-3))</f>
        <v/>
      </c>
      <c r="Y152" s="18">
        <f>IF(K152&lt;=450000,0,MAX(0,ROUNDDOWN(V152*0.06-MIN(50000,V152)*0.03,-2))+MAX(0,ROUNDDOWN(V152*0.04-MIN(50000,V152)*0.02,-2)))</f>
        <v/>
      </c>
      <c r="Z152" s="18">
        <f>IF(K152&lt;=450000,0,MAX(0,ROUNDDOWN(W152*0.06-MIN(50000,W152)*0.03,-2))+MAX(0,ROUNDDOWN(W152*0.04-MIN(50000,W152)*0.02,-2)))</f>
        <v/>
      </c>
      <c r="AA152" s="18">
        <f>IF(K152&lt;=450000,0,MAX(0,ROUNDDOWN(X152*0.06-MIN(50000,X152)*0.03,-2))+MAX(0,ROUNDDOWN(X152*0.04-MIN(50000,X152)*0.02,-2)))</f>
        <v/>
      </c>
      <c r="AB152" s="18">
        <f>AE152+Y152-Z152</f>
        <v/>
      </c>
      <c r="AC152" s="18">
        <f>AF152+Y152-AA152</f>
        <v/>
      </c>
      <c r="AD152" s="20">
        <f>AB152-AC152</f>
        <v/>
      </c>
      <c r="AE152" s="18">
        <f>S152-T152</f>
        <v/>
      </c>
      <c r="AF152" s="18">
        <f>S152-U152</f>
        <v/>
      </c>
      <c r="AG152" s="21">
        <f>IF(P152&lt;=0,0,LOOKUP(P152,{0,1950001,3300001,6950001,9000001,18000001,40000001},{0.05,0.1,0.2,0.23,0.33,0.4,0.45}))</f>
        <v/>
      </c>
    </row>
    <row r="153">
      <c r="A153" t="inlineStr">
        <is>
          <t>組み合わせ</t>
        </is>
      </c>
      <c r="B153" s="18">
        <f>'3_組み合わせ'!$B$17</f>
        <v/>
      </c>
      <c r="C153" s="19" t="n">
        <v>2026</v>
      </c>
      <c r="D153" s="18">
        <f>'3_組み合わせ'!$A19+'3_組み合わせ'!J$18</f>
        <v/>
      </c>
      <c r="E153" s="18" t="n">
        <v>0</v>
      </c>
      <c r="F153" s="18">
        <f>'3_組み合わせ'!$A19</f>
        <v/>
      </c>
      <c r="G153" t="inlineStr">
        <is>
          <t>はい</t>
        </is>
      </c>
      <c r="H153" s="18">
        <f>ROUND(MIN(B153/12,650000)*12*0.0915+MIN(B153/12,1390000)*12*(0.0504+0)+B153*0.005,0)</f>
        <v/>
      </c>
      <c r="I153" s="18" t="n">
        <v>0</v>
      </c>
      <c r="J153" s="18" t="n">
        <v>0</v>
      </c>
      <c r="K153" s="18">
        <f>ROUND(IF(C153&gt;=2026,IF(B153&lt;741000,0,IF(B153&lt;2191000,B153-740000,IF(B153&lt;2193000,1451000,IF(B153&lt;2196000,1453000,IF(B153&lt;2200000,1456000,IF(B153&lt;3600000,ROUNDDOWN(B153/4,-3)*2.8-80000,IF(B153&lt;6600000,ROUNDDOWN(B153/4,-3)*3.2-440000,IF(B153&lt;8500000,ROUNDDOWN(B153*0.9,0)-1100000,B153-1950000)))))))),IF(B153&lt;651000,0,IF(B153&lt;1900000,B153-650000,IF(B153&lt;3600000,ROUNDDOWN(B153/4,-3)*2.8-80000,IF(B153&lt;6600000,ROUNDDOWN(B153/4,-3)*3.2-440000,IF(B153&lt;8500000,ROUNDDOWN(B153*0.9,0)-1100000,B153-1950000)))))),0)</f>
        <v/>
      </c>
      <c r="L153" s="18">
        <f>IF(K153&gt;23500000,NA(),IF(C153&gt;=2026,IF(K153&lt;=4890000,1040000,IF(K153&lt;=6550000,670000,620000)),IF(K153&lt;=1320000,950000,IF(K153&lt;=3360000,880000,IF(K153&lt;=4890000,680000,IF(K153&lt;=6550000,630000,580000))))))</f>
        <v/>
      </c>
      <c r="M153" s="18">
        <f>MIN(100000,ROUNDDOWN(K153*0.05,0))</f>
        <v/>
      </c>
      <c r="N153" s="18">
        <f>MIN(2000000,MAX(0,D153-E153-M153))</f>
        <v/>
      </c>
      <c r="O153" s="18">
        <f>IF(G153="はい",MIN(88000,MAX(0,F153-12000)),0)</f>
        <v/>
      </c>
      <c r="P153" s="18">
        <f>MAX(0,ROUNDDOWN(K153-H153-L153-I153-0,-3))</f>
        <v/>
      </c>
      <c r="Q153" s="18">
        <f>MAX(0,ROUNDDOWN(K153-H153-L153-I153-N153,-3))</f>
        <v/>
      </c>
      <c r="R153" s="18">
        <f>MAX(0,ROUNDDOWN(K153-H153-L153-I153-O153,-3))</f>
        <v/>
      </c>
      <c r="S153" s="18">
        <f>IF(P153&lt;=0,0,ROUNDDOWN((P153*LOOKUP(P153,{0,1950001,3300001,6950001,9000001,18000001,40000001},{0.05,0.1,0.2,0.23,0.33,0.4,0.45})-LOOKUP(P153,{0,1950001,3300001,6950001,9000001,18000001,40000001},{0,97500,427500,636000,1536000,2796000,4796000}))*1.021,-2))</f>
        <v/>
      </c>
      <c r="T153" s="18">
        <f>IF(Q153&lt;=0,0,ROUNDDOWN((Q153*LOOKUP(Q153,{0,1950001,3300001,6950001,9000001,18000001,40000001},{0.05,0.1,0.2,0.23,0.33,0.4,0.45})-LOOKUP(Q153,{0,1950001,3300001,6950001,9000001,18000001,40000001},{0,97500,427500,636000,1536000,2796000,4796000}))*1.021,-2))</f>
        <v/>
      </c>
      <c r="U153" s="18">
        <f>IF(R153&lt;=0,0,ROUNDDOWN((R153*LOOKUP(R153,{0,1950001,3300001,6950001,9000001,18000001,40000001},{0.05,0.1,0.2,0.23,0.33,0.4,0.45})-LOOKUP(R153,{0,1950001,3300001,6950001,9000001,18000001,40000001},{0,97500,427500,636000,1536000,2796000,4796000}))*1.021,-2))</f>
        <v/>
      </c>
      <c r="V153" s="18">
        <f>MAX(0,ROUNDDOWN(K153-H153-430000-J153-0,-3))</f>
        <v/>
      </c>
      <c r="W153" s="18">
        <f>MAX(0,ROUNDDOWN(K153-H153-430000-J153-N153,-3))</f>
        <v/>
      </c>
      <c r="X153" s="18">
        <f>MAX(0,ROUNDDOWN(K153-H153-430000-J153-O153,-3))</f>
        <v/>
      </c>
      <c r="Y153" s="18">
        <f>IF(K153&lt;=450000,0,MAX(0,ROUNDDOWN(V153*0.06-MIN(50000,V153)*0.03,-2))+MAX(0,ROUNDDOWN(V153*0.04-MIN(50000,V153)*0.02,-2)))</f>
        <v/>
      </c>
      <c r="Z153" s="18">
        <f>IF(K153&lt;=450000,0,MAX(0,ROUNDDOWN(W153*0.06-MIN(50000,W153)*0.03,-2))+MAX(0,ROUNDDOWN(W153*0.04-MIN(50000,W153)*0.02,-2)))</f>
        <v/>
      </c>
      <c r="AA153" s="18">
        <f>IF(K153&lt;=450000,0,MAX(0,ROUNDDOWN(X153*0.06-MIN(50000,X153)*0.03,-2))+MAX(0,ROUNDDOWN(X153*0.04-MIN(50000,X153)*0.02,-2)))</f>
        <v/>
      </c>
      <c r="AB153" s="18">
        <f>AE153+Y153-Z153</f>
        <v/>
      </c>
      <c r="AC153" s="18">
        <f>AF153+Y153-AA153</f>
        <v/>
      </c>
      <c r="AD153" s="20">
        <f>AB153-AC153</f>
        <v/>
      </c>
      <c r="AE153" s="18">
        <f>S153-T153</f>
        <v/>
      </c>
      <c r="AF153" s="18">
        <f>S153-U153</f>
        <v/>
      </c>
      <c r="AG153" s="21">
        <f>IF(P153&lt;=0,0,LOOKUP(P153,{0,1950001,3300001,6950001,9000001,18000001,40000001},{0.05,0.1,0.2,0.23,0.33,0.4,0.45}))</f>
        <v/>
      </c>
    </row>
    <row r="154">
      <c r="A154" t="inlineStr">
        <is>
          <t>組み合わせ</t>
        </is>
      </c>
      <c r="B154" s="18">
        <f>'3_組み合わせ'!$B$17</f>
        <v/>
      </c>
      <c r="C154" s="19" t="n">
        <v>2026</v>
      </c>
      <c r="D154" s="18">
        <f>'3_組み合わせ'!$A19+'3_組み合わせ'!K$18</f>
        <v/>
      </c>
      <c r="E154" s="18" t="n">
        <v>0</v>
      </c>
      <c r="F154" s="18">
        <f>'3_組み合わせ'!$A19</f>
        <v/>
      </c>
      <c r="G154" t="inlineStr">
        <is>
          <t>はい</t>
        </is>
      </c>
      <c r="H154" s="18">
        <f>ROUND(MIN(B154/12,650000)*12*0.0915+MIN(B154/12,1390000)*12*(0.0504+0)+B154*0.005,0)</f>
        <v/>
      </c>
      <c r="I154" s="18" t="n">
        <v>0</v>
      </c>
      <c r="J154" s="18" t="n">
        <v>0</v>
      </c>
      <c r="K154" s="18">
        <f>ROUND(IF(C154&gt;=2026,IF(B154&lt;741000,0,IF(B154&lt;2191000,B154-740000,IF(B154&lt;2193000,1451000,IF(B154&lt;2196000,1453000,IF(B154&lt;2200000,1456000,IF(B154&lt;3600000,ROUNDDOWN(B154/4,-3)*2.8-80000,IF(B154&lt;6600000,ROUNDDOWN(B154/4,-3)*3.2-440000,IF(B154&lt;8500000,ROUNDDOWN(B154*0.9,0)-1100000,B154-1950000)))))))),IF(B154&lt;651000,0,IF(B154&lt;1900000,B154-650000,IF(B154&lt;3600000,ROUNDDOWN(B154/4,-3)*2.8-80000,IF(B154&lt;6600000,ROUNDDOWN(B154/4,-3)*3.2-440000,IF(B154&lt;8500000,ROUNDDOWN(B154*0.9,0)-1100000,B154-1950000)))))),0)</f>
        <v/>
      </c>
      <c r="L154" s="18">
        <f>IF(K154&gt;23500000,NA(),IF(C154&gt;=2026,IF(K154&lt;=4890000,1040000,IF(K154&lt;=6550000,670000,620000)),IF(K154&lt;=1320000,950000,IF(K154&lt;=3360000,880000,IF(K154&lt;=4890000,680000,IF(K154&lt;=6550000,630000,580000))))))</f>
        <v/>
      </c>
      <c r="M154" s="18">
        <f>MIN(100000,ROUNDDOWN(K154*0.05,0))</f>
        <v/>
      </c>
      <c r="N154" s="18">
        <f>MIN(2000000,MAX(0,D154-E154-M154))</f>
        <v/>
      </c>
      <c r="O154" s="18">
        <f>IF(G154="はい",MIN(88000,MAX(0,F154-12000)),0)</f>
        <v/>
      </c>
      <c r="P154" s="18">
        <f>MAX(0,ROUNDDOWN(K154-H154-L154-I154-0,-3))</f>
        <v/>
      </c>
      <c r="Q154" s="18">
        <f>MAX(0,ROUNDDOWN(K154-H154-L154-I154-N154,-3))</f>
        <v/>
      </c>
      <c r="R154" s="18">
        <f>MAX(0,ROUNDDOWN(K154-H154-L154-I154-O154,-3))</f>
        <v/>
      </c>
      <c r="S154" s="18">
        <f>IF(P154&lt;=0,0,ROUNDDOWN((P154*LOOKUP(P154,{0,1950001,3300001,6950001,9000001,18000001,40000001},{0.05,0.1,0.2,0.23,0.33,0.4,0.45})-LOOKUP(P154,{0,1950001,3300001,6950001,9000001,18000001,40000001},{0,97500,427500,636000,1536000,2796000,4796000}))*1.021,-2))</f>
        <v/>
      </c>
      <c r="T154" s="18">
        <f>IF(Q154&lt;=0,0,ROUNDDOWN((Q154*LOOKUP(Q154,{0,1950001,3300001,6950001,9000001,18000001,40000001},{0.05,0.1,0.2,0.23,0.33,0.4,0.45})-LOOKUP(Q154,{0,1950001,3300001,6950001,9000001,18000001,40000001},{0,97500,427500,636000,1536000,2796000,4796000}))*1.021,-2))</f>
        <v/>
      </c>
      <c r="U154" s="18">
        <f>IF(R154&lt;=0,0,ROUNDDOWN((R154*LOOKUP(R154,{0,1950001,3300001,6950001,9000001,18000001,40000001},{0.05,0.1,0.2,0.23,0.33,0.4,0.45})-LOOKUP(R154,{0,1950001,3300001,6950001,9000001,18000001,40000001},{0,97500,427500,636000,1536000,2796000,4796000}))*1.021,-2))</f>
        <v/>
      </c>
      <c r="V154" s="18">
        <f>MAX(0,ROUNDDOWN(K154-H154-430000-J154-0,-3))</f>
        <v/>
      </c>
      <c r="W154" s="18">
        <f>MAX(0,ROUNDDOWN(K154-H154-430000-J154-N154,-3))</f>
        <v/>
      </c>
      <c r="X154" s="18">
        <f>MAX(0,ROUNDDOWN(K154-H154-430000-J154-O154,-3))</f>
        <v/>
      </c>
      <c r="Y154" s="18">
        <f>IF(K154&lt;=450000,0,MAX(0,ROUNDDOWN(V154*0.06-MIN(50000,V154)*0.03,-2))+MAX(0,ROUNDDOWN(V154*0.04-MIN(50000,V154)*0.02,-2)))</f>
        <v/>
      </c>
      <c r="Z154" s="18">
        <f>IF(K154&lt;=450000,0,MAX(0,ROUNDDOWN(W154*0.06-MIN(50000,W154)*0.03,-2))+MAX(0,ROUNDDOWN(W154*0.04-MIN(50000,W154)*0.02,-2)))</f>
        <v/>
      </c>
      <c r="AA154" s="18">
        <f>IF(K154&lt;=450000,0,MAX(0,ROUNDDOWN(X154*0.06-MIN(50000,X154)*0.03,-2))+MAX(0,ROUNDDOWN(X154*0.04-MIN(50000,X154)*0.02,-2)))</f>
        <v/>
      </c>
      <c r="AB154" s="18">
        <f>AE154+Y154-Z154</f>
        <v/>
      </c>
      <c r="AC154" s="18">
        <f>AF154+Y154-AA154</f>
        <v/>
      </c>
      <c r="AD154" s="20">
        <f>AB154-AC154</f>
        <v/>
      </c>
      <c r="AE154" s="18">
        <f>S154-T154</f>
        <v/>
      </c>
      <c r="AF154" s="18">
        <f>S154-U154</f>
        <v/>
      </c>
      <c r="AG154" s="21">
        <f>IF(P154&lt;=0,0,LOOKUP(P154,{0,1950001,3300001,6950001,9000001,18000001,40000001},{0.05,0.1,0.2,0.23,0.33,0.4,0.45}))</f>
        <v/>
      </c>
    </row>
    <row r="155">
      <c r="A155" t="inlineStr">
        <is>
          <t>組み合わせ</t>
        </is>
      </c>
      <c r="B155" s="18">
        <f>'3_組み合わせ'!$B$17</f>
        <v/>
      </c>
      <c r="C155" s="19" t="n">
        <v>2026</v>
      </c>
      <c r="D155" s="18">
        <f>'3_組み合わせ'!$A20+'3_組み合わせ'!B$18</f>
        <v/>
      </c>
      <c r="E155" s="18" t="n">
        <v>0</v>
      </c>
      <c r="F155" s="18">
        <f>'3_組み合わせ'!$A20</f>
        <v/>
      </c>
      <c r="G155" t="inlineStr">
        <is>
          <t>はい</t>
        </is>
      </c>
      <c r="H155" s="18">
        <f>ROUND(MIN(B155/12,650000)*12*0.0915+MIN(B155/12,1390000)*12*(0.0504+0)+B155*0.005,0)</f>
        <v/>
      </c>
      <c r="I155" s="18" t="n">
        <v>0</v>
      </c>
      <c r="J155" s="18" t="n">
        <v>0</v>
      </c>
      <c r="K155" s="18">
        <f>ROUND(IF(C155&gt;=2026,IF(B155&lt;741000,0,IF(B155&lt;2191000,B155-740000,IF(B155&lt;2193000,1451000,IF(B155&lt;2196000,1453000,IF(B155&lt;2200000,1456000,IF(B155&lt;3600000,ROUNDDOWN(B155/4,-3)*2.8-80000,IF(B155&lt;6600000,ROUNDDOWN(B155/4,-3)*3.2-440000,IF(B155&lt;8500000,ROUNDDOWN(B155*0.9,0)-1100000,B155-1950000)))))))),IF(B155&lt;651000,0,IF(B155&lt;1900000,B155-650000,IF(B155&lt;3600000,ROUNDDOWN(B155/4,-3)*2.8-80000,IF(B155&lt;6600000,ROUNDDOWN(B155/4,-3)*3.2-440000,IF(B155&lt;8500000,ROUNDDOWN(B155*0.9,0)-1100000,B155-1950000)))))),0)</f>
        <v/>
      </c>
      <c r="L155" s="18">
        <f>IF(K155&gt;23500000,NA(),IF(C155&gt;=2026,IF(K155&lt;=4890000,1040000,IF(K155&lt;=6550000,670000,620000)),IF(K155&lt;=1320000,950000,IF(K155&lt;=3360000,880000,IF(K155&lt;=4890000,680000,IF(K155&lt;=6550000,630000,580000))))))</f>
        <v/>
      </c>
      <c r="M155" s="18">
        <f>MIN(100000,ROUNDDOWN(K155*0.05,0))</f>
        <v/>
      </c>
      <c r="N155" s="18">
        <f>MIN(2000000,MAX(0,D155-E155-M155))</f>
        <v/>
      </c>
      <c r="O155" s="18">
        <f>IF(G155="はい",MIN(88000,MAX(0,F155-12000)),0)</f>
        <v/>
      </c>
      <c r="P155" s="18">
        <f>MAX(0,ROUNDDOWN(K155-H155-L155-I155-0,-3))</f>
        <v/>
      </c>
      <c r="Q155" s="18">
        <f>MAX(0,ROUNDDOWN(K155-H155-L155-I155-N155,-3))</f>
        <v/>
      </c>
      <c r="R155" s="18">
        <f>MAX(0,ROUNDDOWN(K155-H155-L155-I155-O155,-3))</f>
        <v/>
      </c>
      <c r="S155" s="18">
        <f>IF(P155&lt;=0,0,ROUNDDOWN((P155*LOOKUP(P155,{0,1950001,3300001,6950001,9000001,18000001,40000001},{0.05,0.1,0.2,0.23,0.33,0.4,0.45})-LOOKUP(P155,{0,1950001,3300001,6950001,9000001,18000001,40000001},{0,97500,427500,636000,1536000,2796000,4796000}))*1.021,-2))</f>
        <v/>
      </c>
      <c r="T155" s="18">
        <f>IF(Q155&lt;=0,0,ROUNDDOWN((Q155*LOOKUP(Q155,{0,1950001,3300001,6950001,9000001,18000001,40000001},{0.05,0.1,0.2,0.23,0.33,0.4,0.45})-LOOKUP(Q155,{0,1950001,3300001,6950001,9000001,18000001,40000001},{0,97500,427500,636000,1536000,2796000,4796000}))*1.021,-2))</f>
        <v/>
      </c>
      <c r="U155" s="18">
        <f>IF(R155&lt;=0,0,ROUNDDOWN((R155*LOOKUP(R155,{0,1950001,3300001,6950001,9000001,18000001,40000001},{0.05,0.1,0.2,0.23,0.33,0.4,0.45})-LOOKUP(R155,{0,1950001,3300001,6950001,9000001,18000001,40000001},{0,97500,427500,636000,1536000,2796000,4796000}))*1.021,-2))</f>
        <v/>
      </c>
      <c r="V155" s="18">
        <f>MAX(0,ROUNDDOWN(K155-H155-430000-J155-0,-3))</f>
        <v/>
      </c>
      <c r="W155" s="18">
        <f>MAX(0,ROUNDDOWN(K155-H155-430000-J155-N155,-3))</f>
        <v/>
      </c>
      <c r="X155" s="18">
        <f>MAX(0,ROUNDDOWN(K155-H155-430000-J155-O155,-3))</f>
        <v/>
      </c>
      <c r="Y155" s="18">
        <f>IF(K155&lt;=450000,0,MAX(0,ROUNDDOWN(V155*0.06-MIN(50000,V155)*0.03,-2))+MAX(0,ROUNDDOWN(V155*0.04-MIN(50000,V155)*0.02,-2)))</f>
        <v/>
      </c>
      <c r="Z155" s="18">
        <f>IF(K155&lt;=450000,0,MAX(0,ROUNDDOWN(W155*0.06-MIN(50000,W155)*0.03,-2))+MAX(0,ROUNDDOWN(W155*0.04-MIN(50000,W155)*0.02,-2)))</f>
        <v/>
      </c>
      <c r="AA155" s="18">
        <f>IF(K155&lt;=450000,0,MAX(0,ROUNDDOWN(X155*0.06-MIN(50000,X155)*0.03,-2))+MAX(0,ROUNDDOWN(X155*0.04-MIN(50000,X155)*0.02,-2)))</f>
        <v/>
      </c>
      <c r="AB155" s="18">
        <f>AE155+Y155-Z155</f>
        <v/>
      </c>
      <c r="AC155" s="18">
        <f>AF155+Y155-AA155</f>
        <v/>
      </c>
      <c r="AD155" s="20">
        <f>AB155-AC155</f>
        <v/>
      </c>
      <c r="AE155" s="18">
        <f>S155-T155</f>
        <v/>
      </c>
      <c r="AF155" s="18">
        <f>S155-U155</f>
        <v/>
      </c>
      <c r="AG155" s="21">
        <f>IF(P155&lt;=0,0,LOOKUP(P155,{0,1950001,3300001,6950001,9000001,18000001,40000001},{0.05,0.1,0.2,0.23,0.33,0.4,0.45}))</f>
        <v/>
      </c>
    </row>
    <row r="156">
      <c r="A156" t="inlineStr">
        <is>
          <t>組み合わせ</t>
        </is>
      </c>
      <c r="B156" s="18">
        <f>'3_組み合わせ'!$B$17</f>
        <v/>
      </c>
      <c r="C156" s="19" t="n">
        <v>2026</v>
      </c>
      <c r="D156" s="18">
        <f>'3_組み合わせ'!$A20+'3_組み合わせ'!C$18</f>
        <v/>
      </c>
      <c r="E156" s="18" t="n">
        <v>0</v>
      </c>
      <c r="F156" s="18">
        <f>'3_組み合わせ'!$A20</f>
        <v/>
      </c>
      <c r="G156" t="inlineStr">
        <is>
          <t>はい</t>
        </is>
      </c>
      <c r="H156" s="18">
        <f>ROUND(MIN(B156/12,650000)*12*0.0915+MIN(B156/12,1390000)*12*(0.0504+0)+B156*0.005,0)</f>
        <v/>
      </c>
      <c r="I156" s="18" t="n">
        <v>0</v>
      </c>
      <c r="J156" s="18" t="n">
        <v>0</v>
      </c>
      <c r="K156" s="18">
        <f>ROUND(IF(C156&gt;=2026,IF(B156&lt;741000,0,IF(B156&lt;2191000,B156-740000,IF(B156&lt;2193000,1451000,IF(B156&lt;2196000,1453000,IF(B156&lt;2200000,1456000,IF(B156&lt;3600000,ROUNDDOWN(B156/4,-3)*2.8-80000,IF(B156&lt;6600000,ROUNDDOWN(B156/4,-3)*3.2-440000,IF(B156&lt;8500000,ROUNDDOWN(B156*0.9,0)-1100000,B156-1950000)))))))),IF(B156&lt;651000,0,IF(B156&lt;1900000,B156-650000,IF(B156&lt;3600000,ROUNDDOWN(B156/4,-3)*2.8-80000,IF(B156&lt;6600000,ROUNDDOWN(B156/4,-3)*3.2-440000,IF(B156&lt;8500000,ROUNDDOWN(B156*0.9,0)-1100000,B156-1950000)))))),0)</f>
        <v/>
      </c>
      <c r="L156" s="18">
        <f>IF(K156&gt;23500000,NA(),IF(C156&gt;=2026,IF(K156&lt;=4890000,1040000,IF(K156&lt;=6550000,670000,620000)),IF(K156&lt;=1320000,950000,IF(K156&lt;=3360000,880000,IF(K156&lt;=4890000,680000,IF(K156&lt;=6550000,630000,580000))))))</f>
        <v/>
      </c>
      <c r="M156" s="18">
        <f>MIN(100000,ROUNDDOWN(K156*0.05,0))</f>
        <v/>
      </c>
      <c r="N156" s="18">
        <f>MIN(2000000,MAX(0,D156-E156-M156))</f>
        <v/>
      </c>
      <c r="O156" s="18">
        <f>IF(G156="はい",MIN(88000,MAX(0,F156-12000)),0)</f>
        <v/>
      </c>
      <c r="P156" s="18">
        <f>MAX(0,ROUNDDOWN(K156-H156-L156-I156-0,-3))</f>
        <v/>
      </c>
      <c r="Q156" s="18">
        <f>MAX(0,ROUNDDOWN(K156-H156-L156-I156-N156,-3))</f>
        <v/>
      </c>
      <c r="R156" s="18">
        <f>MAX(0,ROUNDDOWN(K156-H156-L156-I156-O156,-3))</f>
        <v/>
      </c>
      <c r="S156" s="18">
        <f>IF(P156&lt;=0,0,ROUNDDOWN((P156*LOOKUP(P156,{0,1950001,3300001,6950001,9000001,18000001,40000001},{0.05,0.1,0.2,0.23,0.33,0.4,0.45})-LOOKUP(P156,{0,1950001,3300001,6950001,9000001,18000001,40000001},{0,97500,427500,636000,1536000,2796000,4796000}))*1.021,-2))</f>
        <v/>
      </c>
      <c r="T156" s="18">
        <f>IF(Q156&lt;=0,0,ROUNDDOWN((Q156*LOOKUP(Q156,{0,1950001,3300001,6950001,9000001,18000001,40000001},{0.05,0.1,0.2,0.23,0.33,0.4,0.45})-LOOKUP(Q156,{0,1950001,3300001,6950001,9000001,18000001,40000001},{0,97500,427500,636000,1536000,2796000,4796000}))*1.021,-2))</f>
        <v/>
      </c>
      <c r="U156" s="18">
        <f>IF(R156&lt;=0,0,ROUNDDOWN((R156*LOOKUP(R156,{0,1950001,3300001,6950001,9000001,18000001,40000001},{0.05,0.1,0.2,0.23,0.33,0.4,0.45})-LOOKUP(R156,{0,1950001,3300001,6950001,9000001,18000001,40000001},{0,97500,427500,636000,1536000,2796000,4796000}))*1.021,-2))</f>
        <v/>
      </c>
      <c r="V156" s="18">
        <f>MAX(0,ROUNDDOWN(K156-H156-430000-J156-0,-3))</f>
        <v/>
      </c>
      <c r="W156" s="18">
        <f>MAX(0,ROUNDDOWN(K156-H156-430000-J156-N156,-3))</f>
        <v/>
      </c>
      <c r="X156" s="18">
        <f>MAX(0,ROUNDDOWN(K156-H156-430000-J156-O156,-3))</f>
        <v/>
      </c>
      <c r="Y156" s="18">
        <f>IF(K156&lt;=450000,0,MAX(0,ROUNDDOWN(V156*0.06-MIN(50000,V156)*0.03,-2))+MAX(0,ROUNDDOWN(V156*0.04-MIN(50000,V156)*0.02,-2)))</f>
        <v/>
      </c>
      <c r="Z156" s="18">
        <f>IF(K156&lt;=450000,0,MAX(0,ROUNDDOWN(W156*0.06-MIN(50000,W156)*0.03,-2))+MAX(0,ROUNDDOWN(W156*0.04-MIN(50000,W156)*0.02,-2)))</f>
        <v/>
      </c>
      <c r="AA156" s="18">
        <f>IF(K156&lt;=450000,0,MAX(0,ROUNDDOWN(X156*0.06-MIN(50000,X156)*0.03,-2))+MAX(0,ROUNDDOWN(X156*0.04-MIN(50000,X156)*0.02,-2)))</f>
        <v/>
      </c>
      <c r="AB156" s="18">
        <f>AE156+Y156-Z156</f>
        <v/>
      </c>
      <c r="AC156" s="18">
        <f>AF156+Y156-AA156</f>
        <v/>
      </c>
      <c r="AD156" s="20">
        <f>AB156-AC156</f>
        <v/>
      </c>
      <c r="AE156" s="18">
        <f>S156-T156</f>
        <v/>
      </c>
      <c r="AF156" s="18">
        <f>S156-U156</f>
        <v/>
      </c>
      <c r="AG156" s="21">
        <f>IF(P156&lt;=0,0,LOOKUP(P156,{0,1950001,3300001,6950001,9000001,18000001,40000001},{0.05,0.1,0.2,0.23,0.33,0.4,0.45}))</f>
        <v/>
      </c>
    </row>
    <row r="157">
      <c r="A157" t="inlineStr">
        <is>
          <t>組み合わせ</t>
        </is>
      </c>
      <c r="B157" s="18">
        <f>'3_組み合わせ'!$B$17</f>
        <v/>
      </c>
      <c r="C157" s="19" t="n">
        <v>2026</v>
      </c>
      <c r="D157" s="18">
        <f>'3_組み合わせ'!$A20+'3_組み合わせ'!D$18</f>
        <v/>
      </c>
      <c r="E157" s="18" t="n">
        <v>0</v>
      </c>
      <c r="F157" s="18">
        <f>'3_組み合わせ'!$A20</f>
        <v/>
      </c>
      <c r="G157" t="inlineStr">
        <is>
          <t>はい</t>
        </is>
      </c>
      <c r="H157" s="18">
        <f>ROUND(MIN(B157/12,650000)*12*0.0915+MIN(B157/12,1390000)*12*(0.0504+0)+B157*0.005,0)</f>
        <v/>
      </c>
      <c r="I157" s="18" t="n">
        <v>0</v>
      </c>
      <c r="J157" s="18" t="n">
        <v>0</v>
      </c>
      <c r="K157" s="18">
        <f>ROUND(IF(C157&gt;=2026,IF(B157&lt;741000,0,IF(B157&lt;2191000,B157-740000,IF(B157&lt;2193000,1451000,IF(B157&lt;2196000,1453000,IF(B157&lt;2200000,1456000,IF(B157&lt;3600000,ROUNDDOWN(B157/4,-3)*2.8-80000,IF(B157&lt;6600000,ROUNDDOWN(B157/4,-3)*3.2-440000,IF(B157&lt;8500000,ROUNDDOWN(B157*0.9,0)-1100000,B157-1950000)))))))),IF(B157&lt;651000,0,IF(B157&lt;1900000,B157-650000,IF(B157&lt;3600000,ROUNDDOWN(B157/4,-3)*2.8-80000,IF(B157&lt;6600000,ROUNDDOWN(B157/4,-3)*3.2-440000,IF(B157&lt;8500000,ROUNDDOWN(B157*0.9,0)-1100000,B157-1950000)))))),0)</f>
        <v/>
      </c>
      <c r="L157" s="18">
        <f>IF(K157&gt;23500000,NA(),IF(C157&gt;=2026,IF(K157&lt;=4890000,1040000,IF(K157&lt;=6550000,670000,620000)),IF(K157&lt;=1320000,950000,IF(K157&lt;=3360000,880000,IF(K157&lt;=4890000,680000,IF(K157&lt;=6550000,630000,580000))))))</f>
        <v/>
      </c>
      <c r="M157" s="18">
        <f>MIN(100000,ROUNDDOWN(K157*0.05,0))</f>
        <v/>
      </c>
      <c r="N157" s="18">
        <f>MIN(2000000,MAX(0,D157-E157-M157))</f>
        <v/>
      </c>
      <c r="O157" s="18">
        <f>IF(G157="はい",MIN(88000,MAX(0,F157-12000)),0)</f>
        <v/>
      </c>
      <c r="P157" s="18">
        <f>MAX(0,ROUNDDOWN(K157-H157-L157-I157-0,-3))</f>
        <v/>
      </c>
      <c r="Q157" s="18">
        <f>MAX(0,ROUNDDOWN(K157-H157-L157-I157-N157,-3))</f>
        <v/>
      </c>
      <c r="R157" s="18">
        <f>MAX(0,ROUNDDOWN(K157-H157-L157-I157-O157,-3))</f>
        <v/>
      </c>
      <c r="S157" s="18">
        <f>IF(P157&lt;=0,0,ROUNDDOWN((P157*LOOKUP(P157,{0,1950001,3300001,6950001,9000001,18000001,40000001},{0.05,0.1,0.2,0.23,0.33,0.4,0.45})-LOOKUP(P157,{0,1950001,3300001,6950001,9000001,18000001,40000001},{0,97500,427500,636000,1536000,2796000,4796000}))*1.021,-2))</f>
        <v/>
      </c>
      <c r="T157" s="18">
        <f>IF(Q157&lt;=0,0,ROUNDDOWN((Q157*LOOKUP(Q157,{0,1950001,3300001,6950001,9000001,18000001,40000001},{0.05,0.1,0.2,0.23,0.33,0.4,0.45})-LOOKUP(Q157,{0,1950001,3300001,6950001,9000001,18000001,40000001},{0,97500,427500,636000,1536000,2796000,4796000}))*1.021,-2))</f>
        <v/>
      </c>
      <c r="U157" s="18">
        <f>IF(R157&lt;=0,0,ROUNDDOWN((R157*LOOKUP(R157,{0,1950001,3300001,6950001,9000001,18000001,40000001},{0.05,0.1,0.2,0.23,0.33,0.4,0.45})-LOOKUP(R157,{0,1950001,3300001,6950001,9000001,18000001,40000001},{0,97500,427500,636000,1536000,2796000,4796000}))*1.021,-2))</f>
        <v/>
      </c>
      <c r="V157" s="18">
        <f>MAX(0,ROUNDDOWN(K157-H157-430000-J157-0,-3))</f>
        <v/>
      </c>
      <c r="W157" s="18">
        <f>MAX(0,ROUNDDOWN(K157-H157-430000-J157-N157,-3))</f>
        <v/>
      </c>
      <c r="X157" s="18">
        <f>MAX(0,ROUNDDOWN(K157-H157-430000-J157-O157,-3))</f>
        <v/>
      </c>
      <c r="Y157" s="18">
        <f>IF(K157&lt;=450000,0,MAX(0,ROUNDDOWN(V157*0.06-MIN(50000,V157)*0.03,-2))+MAX(0,ROUNDDOWN(V157*0.04-MIN(50000,V157)*0.02,-2)))</f>
        <v/>
      </c>
      <c r="Z157" s="18">
        <f>IF(K157&lt;=450000,0,MAX(0,ROUNDDOWN(W157*0.06-MIN(50000,W157)*0.03,-2))+MAX(0,ROUNDDOWN(W157*0.04-MIN(50000,W157)*0.02,-2)))</f>
        <v/>
      </c>
      <c r="AA157" s="18">
        <f>IF(K157&lt;=450000,0,MAX(0,ROUNDDOWN(X157*0.06-MIN(50000,X157)*0.03,-2))+MAX(0,ROUNDDOWN(X157*0.04-MIN(50000,X157)*0.02,-2)))</f>
        <v/>
      </c>
      <c r="AB157" s="18">
        <f>AE157+Y157-Z157</f>
        <v/>
      </c>
      <c r="AC157" s="18">
        <f>AF157+Y157-AA157</f>
        <v/>
      </c>
      <c r="AD157" s="20">
        <f>AB157-AC157</f>
        <v/>
      </c>
      <c r="AE157" s="18">
        <f>S157-T157</f>
        <v/>
      </c>
      <c r="AF157" s="18">
        <f>S157-U157</f>
        <v/>
      </c>
      <c r="AG157" s="21">
        <f>IF(P157&lt;=0,0,LOOKUP(P157,{0,1950001,3300001,6950001,9000001,18000001,40000001},{0.05,0.1,0.2,0.23,0.33,0.4,0.45}))</f>
        <v/>
      </c>
    </row>
    <row r="158">
      <c r="A158" t="inlineStr">
        <is>
          <t>組み合わせ</t>
        </is>
      </c>
      <c r="B158" s="18">
        <f>'3_組み合わせ'!$B$17</f>
        <v/>
      </c>
      <c r="C158" s="19" t="n">
        <v>2026</v>
      </c>
      <c r="D158" s="18">
        <f>'3_組み合わせ'!$A20+'3_組み合わせ'!E$18</f>
        <v/>
      </c>
      <c r="E158" s="18" t="n">
        <v>0</v>
      </c>
      <c r="F158" s="18">
        <f>'3_組み合わせ'!$A20</f>
        <v/>
      </c>
      <c r="G158" t="inlineStr">
        <is>
          <t>はい</t>
        </is>
      </c>
      <c r="H158" s="18">
        <f>ROUND(MIN(B158/12,650000)*12*0.0915+MIN(B158/12,1390000)*12*(0.0504+0)+B158*0.005,0)</f>
        <v/>
      </c>
      <c r="I158" s="18" t="n">
        <v>0</v>
      </c>
      <c r="J158" s="18" t="n">
        <v>0</v>
      </c>
      <c r="K158" s="18">
        <f>ROUND(IF(C158&gt;=2026,IF(B158&lt;741000,0,IF(B158&lt;2191000,B158-740000,IF(B158&lt;2193000,1451000,IF(B158&lt;2196000,1453000,IF(B158&lt;2200000,1456000,IF(B158&lt;3600000,ROUNDDOWN(B158/4,-3)*2.8-80000,IF(B158&lt;6600000,ROUNDDOWN(B158/4,-3)*3.2-440000,IF(B158&lt;8500000,ROUNDDOWN(B158*0.9,0)-1100000,B158-1950000)))))))),IF(B158&lt;651000,0,IF(B158&lt;1900000,B158-650000,IF(B158&lt;3600000,ROUNDDOWN(B158/4,-3)*2.8-80000,IF(B158&lt;6600000,ROUNDDOWN(B158/4,-3)*3.2-440000,IF(B158&lt;8500000,ROUNDDOWN(B158*0.9,0)-1100000,B158-1950000)))))),0)</f>
        <v/>
      </c>
      <c r="L158" s="18">
        <f>IF(K158&gt;23500000,NA(),IF(C158&gt;=2026,IF(K158&lt;=4890000,1040000,IF(K158&lt;=6550000,670000,620000)),IF(K158&lt;=1320000,950000,IF(K158&lt;=3360000,880000,IF(K158&lt;=4890000,680000,IF(K158&lt;=6550000,630000,580000))))))</f>
        <v/>
      </c>
      <c r="M158" s="18">
        <f>MIN(100000,ROUNDDOWN(K158*0.05,0))</f>
        <v/>
      </c>
      <c r="N158" s="18">
        <f>MIN(2000000,MAX(0,D158-E158-M158))</f>
        <v/>
      </c>
      <c r="O158" s="18">
        <f>IF(G158="はい",MIN(88000,MAX(0,F158-12000)),0)</f>
        <v/>
      </c>
      <c r="P158" s="18">
        <f>MAX(0,ROUNDDOWN(K158-H158-L158-I158-0,-3))</f>
        <v/>
      </c>
      <c r="Q158" s="18">
        <f>MAX(0,ROUNDDOWN(K158-H158-L158-I158-N158,-3))</f>
        <v/>
      </c>
      <c r="R158" s="18">
        <f>MAX(0,ROUNDDOWN(K158-H158-L158-I158-O158,-3))</f>
        <v/>
      </c>
      <c r="S158" s="18">
        <f>IF(P158&lt;=0,0,ROUNDDOWN((P158*LOOKUP(P158,{0,1950001,3300001,6950001,9000001,18000001,40000001},{0.05,0.1,0.2,0.23,0.33,0.4,0.45})-LOOKUP(P158,{0,1950001,3300001,6950001,9000001,18000001,40000001},{0,97500,427500,636000,1536000,2796000,4796000}))*1.021,-2))</f>
        <v/>
      </c>
      <c r="T158" s="18">
        <f>IF(Q158&lt;=0,0,ROUNDDOWN((Q158*LOOKUP(Q158,{0,1950001,3300001,6950001,9000001,18000001,40000001},{0.05,0.1,0.2,0.23,0.33,0.4,0.45})-LOOKUP(Q158,{0,1950001,3300001,6950001,9000001,18000001,40000001},{0,97500,427500,636000,1536000,2796000,4796000}))*1.021,-2))</f>
        <v/>
      </c>
      <c r="U158" s="18">
        <f>IF(R158&lt;=0,0,ROUNDDOWN((R158*LOOKUP(R158,{0,1950001,3300001,6950001,9000001,18000001,40000001},{0.05,0.1,0.2,0.23,0.33,0.4,0.45})-LOOKUP(R158,{0,1950001,3300001,6950001,9000001,18000001,40000001},{0,97500,427500,636000,1536000,2796000,4796000}))*1.021,-2))</f>
        <v/>
      </c>
      <c r="V158" s="18">
        <f>MAX(0,ROUNDDOWN(K158-H158-430000-J158-0,-3))</f>
        <v/>
      </c>
      <c r="W158" s="18">
        <f>MAX(0,ROUNDDOWN(K158-H158-430000-J158-N158,-3))</f>
        <v/>
      </c>
      <c r="X158" s="18">
        <f>MAX(0,ROUNDDOWN(K158-H158-430000-J158-O158,-3))</f>
        <v/>
      </c>
      <c r="Y158" s="18">
        <f>IF(K158&lt;=450000,0,MAX(0,ROUNDDOWN(V158*0.06-MIN(50000,V158)*0.03,-2))+MAX(0,ROUNDDOWN(V158*0.04-MIN(50000,V158)*0.02,-2)))</f>
        <v/>
      </c>
      <c r="Z158" s="18">
        <f>IF(K158&lt;=450000,0,MAX(0,ROUNDDOWN(W158*0.06-MIN(50000,W158)*0.03,-2))+MAX(0,ROUNDDOWN(W158*0.04-MIN(50000,W158)*0.02,-2)))</f>
        <v/>
      </c>
      <c r="AA158" s="18">
        <f>IF(K158&lt;=450000,0,MAX(0,ROUNDDOWN(X158*0.06-MIN(50000,X158)*0.03,-2))+MAX(0,ROUNDDOWN(X158*0.04-MIN(50000,X158)*0.02,-2)))</f>
        <v/>
      </c>
      <c r="AB158" s="18">
        <f>AE158+Y158-Z158</f>
        <v/>
      </c>
      <c r="AC158" s="18">
        <f>AF158+Y158-AA158</f>
        <v/>
      </c>
      <c r="AD158" s="20">
        <f>AB158-AC158</f>
        <v/>
      </c>
      <c r="AE158" s="18">
        <f>S158-T158</f>
        <v/>
      </c>
      <c r="AF158" s="18">
        <f>S158-U158</f>
        <v/>
      </c>
      <c r="AG158" s="21">
        <f>IF(P158&lt;=0,0,LOOKUP(P158,{0,1950001,3300001,6950001,9000001,18000001,40000001},{0.05,0.1,0.2,0.23,0.33,0.4,0.45}))</f>
        <v/>
      </c>
    </row>
    <row r="159">
      <c r="A159" t="inlineStr">
        <is>
          <t>組み合わせ</t>
        </is>
      </c>
      <c r="B159" s="18">
        <f>'3_組み合わせ'!$B$17</f>
        <v/>
      </c>
      <c r="C159" s="19" t="n">
        <v>2026</v>
      </c>
      <c r="D159" s="18">
        <f>'3_組み合わせ'!$A20+'3_組み合わせ'!F$18</f>
        <v/>
      </c>
      <c r="E159" s="18" t="n">
        <v>0</v>
      </c>
      <c r="F159" s="18">
        <f>'3_組み合わせ'!$A20</f>
        <v/>
      </c>
      <c r="G159" t="inlineStr">
        <is>
          <t>はい</t>
        </is>
      </c>
      <c r="H159" s="18">
        <f>ROUND(MIN(B159/12,650000)*12*0.0915+MIN(B159/12,1390000)*12*(0.0504+0)+B159*0.005,0)</f>
        <v/>
      </c>
      <c r="I159" s="18" t="n">
        <v>0</v>
      </c>
      <c r="J159" s="18" t="n">
        <v>0</v>
      </c>
      <c r="K159" s="18">
        <f>ROUND(IF(C159&gt;=2026,IF(B159&lt;741000,0,IF(B159&lt;2191000,B159-740000,IF(B159&lt;2193000,1451000,IF(B159&lt;2196000,1453000,IF(B159&lt;2200000,1456000,IF(B159&lt;3600000,ROUNDDOWN(B159/4,-3)*2.8-80000,IF(B159&lt;6600000,ROUNDDOWN(B159/4,-3)*3.2-440000,IF(B159&lt;8500000,ROUNDDOWN(B159*0.9,0)-1100000,B159-1950000)))))))),IF(B159&lt;651000,0,IF(B159&lt;1900000,B159-650000,IF(B159&lt;3600000,ROUNDDOWN(B159/4,-3)*2.8-80000,IF(B159&lt;6600000,ROUNDDOWN(B159/4,-3)*3.2-440000,IF(B159&lt;8500000,ROUNDDOWN(B159*0.9,0)-1100000,B159-1950000)))))),0)</f>
        <v/>
      </c>
      <c r="L159" s="18">
        <f>IF(K159&gt;23500000,NA(),IF(C159&gt;=2026,IF(K159&lt;=4890000,1040000,IF(K159&lt;=6550000,670000,620000)),IF(K159&lt;=1320000,950000,IF(K159&lt;=3360000,880000,IF(K159&lt;=4890000,680000,IF(K159&lt;=6550000,630000,580000))))))</f>
        <v/>
      </c>
      <c r="M159" s="18">
        <f>MIN(100000,ROUNDDOWN(K159*0.05,0))</f>
        <v/>
      </c>
      <c r="N159" s="18">
        <f>MIN(2000000,MAX(0,D159-E159-M159))</f>
        <v/>
      </c>
      <c r="O159" s="18">
        <f>IF(G159="はい",MIN(88000,MAX(0,F159-12000)),0)</f>
        <v/>
      </c>
      <c r="P159" s="18">
        <f>MAX(0,ROUNDDOWN(K159-H159-L159-I159-0,-3))</f>
        <v/>
      </c>
      <c r="Q159" s="18">
        <f>MAX(0,ROUNDDOWN(K159-H159-L159-I159-N159,-3))</f>
        <v/>
      </c>
      <c r="R159" s="18">
        <f>MAX(0,ROUNDDOWN(K159-H159-L159-I159-O159,-3))</f>
        <v/>
      </c>
      <c r="S159" s="18">
        <f>IF(P159&lt;=0,0,ROUNDDOWN((P159*LOOKUP(P159,{0,1950001,3300001,6950001,9000001,18000001,40000001},{0.05,0.1,0.2,0.23,0.33,0.4,0.45})-LOOKUP(P159,{0,1950001,3300001,6950001,9000001,18000001,40000001},{0,97500,427500,636000,1536000,2796000,4796000}))*1.021,-2))</f>
        <v/>
      </c>
      <c r="T159" s="18">
        <f>IF(Q159&lt;=0,0,ROUNDDOWN((Q159*LOOKUP(Q159,{0,1950001,3300001,6950001,9000001,18000001,40000001},{0.05,0.1,0.2,0.23,0.33,0.4,0.45})-LOOKUP(Q159,{0,1950001,3300001,6950001,9000001,18000001,40000001},{0,97500,427500,636000,1536000,2796000,4796000}))*1.021,-2))</f>
        <v/>
      </c>
      <c r="U159" s="18">
        <f>IF(R159&lt;=0,0,ROUNDDOWN((R159*LOOKUP(R159,{0,1950001,3300001,6950001,9000001,18000001,40000001},{0.05,0.1,0.2,0.23,0.33,0.4,0.45})-LOOKUP(R159,{0,1950001,3300001,6950001,9000001,18000001,40000001},{0,97500,427500,636000,1536000,2796000,4796000}))*1.021,-2))</f>
        <v/>
      </c>
      <c r="V159" s="18">
        <f>MAX(0,ROUNDDOWN(K159-H159-430000-J159-0,-3))</f>
        <v/>
      </c>
      <c r="W159" s="18">
        <f>MAX(0,ROUNDDOWN(K159-H159-430000-J159-N159,-3))</f>
        <v/>
      </c>
      <c r="X159" s="18">
        <f>MAX(0,ROUNDDOWN(K159-H159-430000-J159-O159,-3))</f>
        <v/>
      </c>
      <c r="Y159" s="18">
        <f>IF(K159&lt;=450000,0,MAX(0,ROUNDDOWN(V159*0.06-MIN(50000,V159)*0.03,-2))+MAX(0,ROUNDDOWN(V159*0.04-MIN(50000,V159)*0.02,-2)))</f>
        <v/>
      </c>
      <c r="Z159" s="18">
        <f>IF(K159&lt;=450000,0,MAX(0,ROUNDDOWN(W159*0.06-MIN(50000,W159)*0.03,-2))+MAX(0,ROUNDDOWN(W159*0.04-MIN(50000,W159)*0.02,-2)))</f>
        <v/>
      </c>
      <c r="AA159" s="18">
        <f>IF(K159&lt;=450000,0,MAX(0,ROUNDDOWN(X159*0.06-MIN(50000,X159)*0.03,-2))+MAX(0,ROUNDDOWN(X159*0.04-MIN(50000,X159)*0.02,-2)))</f>
        <v/>
      </c>
      <c r="AB159" s="18">
        <f>AE159+Y159-Z159</f>
        <v/>
      </c>
      <c r="AC159" s="18">
        <f>AF159+Y159-AA159</f>
        <v/>
      </c>
      <c r="AD159" s="20">
        <f>AB159-AC159</f>
        <v/>
      </c>
      <c r="AE159" s="18">
        <f>S159-T159</f>
        <v/>
      </c>
      <c r="AF159" s="18">
        <f>S159-U159</f>
        <v/>
      </c>
      <c r="AG159" s="21">
        <f>IF(P159&lt;=0,0,LOOKUP(P159,{0,1950001,3300001,6950001,9000001,18000001,40000001},{0.05,0.1,0.2,0.23,0.33,0.4,0.45}))</f>
        <v/>
      </c>
    </row>
    <row r="160">
      <c r="A160" t="inlineStr">
        <is>
          <t>組み合わせ</t>
        </is>
      </c>
      <c r="B160" s="18">
        <f>'3_組み合わせ'!$B$17</f>
        <v/>
      </c>
      <c r="C160" s="19" t="n">
        <v>2026</v>
      </c>
      <c r="D160" s="18">
        <f>'3_組み合わせ'!$A20+'3_組み合わせ'!G$18</f>
        <v/>
      </c>
      <c r="E160" s="18" t="n">
        <v>0</v>
      </c>
      <c r="F160" s="18">
        <f>'3_組み合わせ'!$A20</f>
        <v/>
      </c>
      <c r="G160" t="inlineStr">
        <is>
          <t>はい</t>
        </is>
      </c>
      <c r="H160" s="18">
        <f>ROUND(MIN(B160/12,650000)*12*0.0915+MIN(B160/12,1390000)*12*(0.0504+0)+B160*0.005,0)</f>
        <v/>
      </c>
      <c r="I160" s="18" t="n">
        <v>0</v>
      </c>
      <c r="J160" s="18" t="n">
        <v>0</v>
      </c>
      <c r="K160" s="18">
        <f>ROUND(IF(C160&gt;=2026,IF(B160&lt;741000,0,IF(B160&lt;2191000,B160-740000,IF(B160&lt;2193000,1451000,IF(B160&lt;2196000,1453000,IF(B160&lt;2200000,1456000,IF(B160&lt;3600000,ROUNDDOWN(B160/4,-3)*2.8-80000,IF(B160&lt;6600000,ROUNDDOWN(B160/4,-3)*3.2-440000,IF(B160&lt;8500000,ROUNDDOWN(B160*0.9,0)-1100000,B160-1950000)))))))),IF(B160&lt;651000,0,IF(B160&lt;1900000,B160-650000,IF(B160&lt;3600000,ROUNDDOWN(B160/4,-3)*2.8-80000,IF(B160&lt;6600000,ROUNDDOWN(B160/4,-3)*3.2-440000,IF(B160&lt;8500000,ROUNDDOWN(B160*0.9,0)-1100000,B160-1950000)))))),0)</f>
        <v/>
      </c>
      <c r="L160" s="18">
        <f>IF(K160&gt;23500000,NA(),IF(C160&gt;=2026,IF(K160&lt;=4890000,1040000,IF(K160&lt;=6550000,670000,620000)),IF(K160&lt;=1320000,950000,IF(K160&lt;=3360000,880000,IF(K160&lt;=4890000,680000,IF(K160&lt;=6550000,630000,580000))))))</f>
        <v/>
      </c>
      <c r="M160" s="18">
        <f>MIN(100000,ROUNDDOWN(K160*0.05,0))</f>
        <v/>
      </c>
      <c r="N160" s="18">
        <f>MIN(2000000,MAX(0,D160-E160-M160))</f>
        <v/>
      </c>
      <c r="O160" s="18">
        <f>IF(G160="はい",MIN(88000,MAX(0,F160-12000)),0)</f>
        <v/>
      </c>
      <c r="P160" s="18">
        <f>MAX(0,ROUNDDOWN(K160-H160-L160-I160-0,-3))</f>
        <v/>
      </c>
      <c r="Q160" s="18">
        <f>MAX(0,ROUNDDOWN(K160-H160-L160-I160-N160,-3))</f>
        <v/>
      </c>
      <c r="R160" s="18">
        <f>MAX(0,ROUNDDOWN(K160-H160-L160-I160-O160,-3))</f>
        <v/>
      </c>
      <c r="S160" s="18">
        <f>IF(P160&lt;=0,0,ROUNDDOWN((P160*LOOKUP(P160,{0,1950001,3300001,6950001,9000001,18000001,40000001},{0.05,0.1,0.2,0.23,0.33,0.4,0.45})-LOOKUP(P160,{0,1950001,3300001,6950001,9000001,18000001,40000001},{0,97500,427500,636000,1536000,2796000,4796000}))*1.021,-2))</f>
        <v/>
      </c>
      <c r="T160" s="18">
        <f>IF(Q160&lt;=0,0,ROUNDDOWN((Q160*LOOKUP(Q160,{0,1950001,3300001,6950001,9000001,18000001,40000001},{0.05,0.1,0.2,0.23,0.33,0.4,0.45})-LOOKUP(Q160,{0,1950001,3300001,6950001,9000001,18000001,40000001},{0,97500,427500,636000,1536000,2796000,4796000}))*1.021,-2))</f>
        <v/>
      </c>
      <c r="U160" s="18">
        <f>IF(R160&lt;=0,0,ROUNDDOWN((R160*LOOKUP(R160,{0,1950001,3300001,6950001,9000001,18000001,40000001},{0.05,0.1,0.2,0.23,0.33,0.4,0.45})-LOOKUP(R160,{0,1950001,3300001,6950001,9000001,18000001,40000001},{0,97500,427500,636000,1536000,2796000,4796000}))*1.021,-2))</f>
        <v/>
      </c>
      <c r="V160" s="18">
        <f>MAX(0,ROUNDDOWN(K160-H160-430000-J160-0,-3))</f>
        <v/>
      </c>
      <c r="W160" s="18">
        <f>MAX(0,ROUNDDOWN(K160-H160-430000-J160-N160,-3))</f>
        <v/>
      </c>
      <c r="X160" s="18">
        <f>MAX(0,ROUNDDOWN(K160-H160-430000-J160-O160,-3))</f>
        <v/>
      </c>
      <c r="Y160" s="18">
        <f>IF(K160&lt;=450000,0,MAX(0,ROUNDDOWN(V160*0.06-MIN(50000,V160)*0.03,-2))+MAX(0,ROUNDDOWN(V160*0.04-MIN(50000,V160)*0.02,-2)))</f>
        <v/>
      </c>
      <c r="Z160" s="18">
        <f>IF(K160&lt;=450000,0,MAX(0,ROUNDDOWN(W160*0.06-MIN(50000,W160)*0.03,-2))+MAX(0,ROUNDDOWN(W160*0.04-MIN(50000,W160)*0.02,-2)))</f>
        <v/>
      </c>
      <c r="AA160" s="18">
        <f>IF(K160&lt;=450000,0,MAX(0,ROUNDDOWN(X160*0.06-MIN(50000,X160)*0.03,-2))+MAX(0,ROUNDDOWN(X160*0.04-MIN(50000,X160)*0.02,-2)))</f>
        <v/>
      </c>
      <c r="AB160" s="18">
        <f>AE160+Y160-Z160</f>
        <v/>
      </c>
      <c r="AC160" s="18">
        <f>AF160+Y160-AA160</f>
        <v/>
      </c>
      <c r="AD160" s="20">
        <f>AB160-AC160</f>
        <v/>
      </c>
      <c r="AE160" s="18">
        <f>S160-T160</f>
        <v/>
      </c>
      <c r="AF160" s="18">
        <f>S160-U160</f>
        <v/>
      </c>
      <c r="AG160" s="21">
        <f>IF(P160&lt;=0,0,LOOKUP(P160,{0,1950001,3300001,6950001,9000001,18000001,40000001},{0.05,0.1,0.2,0.23,0.33,0.4,0.45}))</f>
        <v/>
      </c>
    </row>
    <row r="161">
      <c r="A161" t="inlineStr">
        <is>
          <t>組み合わせ</t>
        </is>
      </c>
      <c r="B161" s="18">
        <f>'3_組み合わせ'!$B$17</f>
        <v/>
      </c>
      <c r="C161" s="19" t="n">
        <v>2026</v>
      </c>
      <c r="D161" s="18">
        <f>'3_組み合わせ'!$A20+'3_組み合わせ'!H$18</f>
        <v/>
      </c>
      <c r="E161" s="18" t="n">
        <v>0</v>
      </c>
      <c r="F161" s="18">
        <f>'3_組み合わせ'!$A20</f>
        <v/>
      </c>
      <c r="G161" t="inlineStr">
        <is>
          <t>はい</t>
        </is>
      </c>
      <c r="H161" s="18">
        <f>ROUND(MIN(B161/12,650000)*12*0.0915+MIN(B161/12,1390000)*12*(0.0504+0)+B161*0.005,0)</f>
        <v/>
      </c>
      <c r="I161" s="18" t="n">
        <v>0</v>
      </c>
      <c r="J161" s="18" t="n">
        <v>0</v>
      </c>
      <c r="K161" s="18">
        <f>ROUND(IF(C161&gt;=2026,IF(B161&lt;741000,0,IF(B161&lt;2191000,B161-740000,IF(B161&lt;2193000,1451000,IF(B161&lt;2196000,1453000,IF(B161&lt;2200000,1456000,IF(B161&lt;3600000,ROUNDDOWN(B161/4,-3)*2.8-80000,IF(B161&lt;6600000,ROUNDDOWN(B161/4,-3)*3.2-440000,IF(B161&lt;8500000,ROUNDDOWN(B161*0.9,0)-1100000,B161-1950000)))))))),IF(B161&lt;651000,0,IF(B161&lt;1900000,B161-650000,IF(B161&lt;3600000,ROUNDDOWN(B161/4,-3)*2.8-80000,IF(B161&lt;6600000,ROUNDDOWN(B161/4,-3)*3.2-440000,IF(B161&lt;8500000,ROUNDDOWN(B161*0.9,0)-1100000,B161-1950000)))))),0)</f>
        <v/>
      </c>
      <c r="L161" s="18">
        <f>IF(K161&gt;23500000,NA(),IF(C161&gt;=2026,IF(K161&lt;=4890000,1040000,IF(K161&lt;=6550000,670000,620000)),IF(K161&lt;=1320000,950000,IF(K161&lt;=3360000,880000,IF(K161&lt;=4890000,680000,IF(K161&lt;=6550000,630000,580000))))))</f>
        <v/>
      </c>
      <c r="M161" s="18">
        <f>MIN(100000,ROUNDDOWN(K161*0.05,0))</f>
        <v/>
      </c>
      <c r="N161" s="18">
        <f>MIN(2000000,MAX(0,D161-E161-M161))</f>
        <v/>
      </c>
      <c r="O161" s="18">
        <f>IF(G161="はい",MIN(88000,MAX(0,F161-12000)),0)</f>
        <v/>
      </c>
      <c r="P161" s="18">
        <f>MAX(0,ROUNDDOWN(K161-H161-L161-I161-0,-3))</f>
        <v/>
      </c>
      <c r="Q161" s="18">
        <f>MAX(0,ROUNDDOWN(K161-H161-L161-I161-N161,-3))</f>
        <v/>
      </c>
      <c r="R161" s="18">
        <f>MAX(0,ROUNDDOWN(K161-H161-L161-I161-O161,-3))</f>
        <v/>
      </c>
      <c r="S161" s="18">
        <f>IF(P161&lt;=0,0,ROUNDDOWN((P161*LOOKUP(P161,{0,1950001,3300001,6950001,9000001,18000001,40000001},{0.05,0.1,0.2,0.23,0.33,0.4,0.45})-LOOKUP(P161,{0,1950001,3300001,6950001,9000001,18000001,40000001},{0,97500,427500,636000,1536000,2796000,4796000}))*1.021,-2))</f>
        <v/>
      </c>
      <c r="T161" s="18">
        <f>IF(Q161&lt;=0,0,ROUNDDOWN((Q161*LOOKUP(Q161,{0,1950001,3300001,6950001,9000001,18000001,40000001},{0.05,0.1,0.2,0.23,0.33,0.4,0.45})-LOOKUP(Q161,{0,1950001,3300001,6950001,9000001,18000001,40000001},{0,97500,427500,636000,1536000,2796000,4796000}))*1.021,-2))</f>
        <v/>
      </c>
      <c r="U161" s="18">
        <f>IF(R161&lt;=0,0,ROUNDDOWN((R161*LOOKUP(R161,{0,1950001,3300001,6950001,9000001,18000001,40000001},{0.05,0.1,0.2,0.23,0.33,0.4,0.45})-LOOKUP(R161,{0,1950001,3300001,6950001,9000001,18000001,40000001},{0,97500,427500,636000,1536000,2796000,4796000}))*1.021,-2))</f>
        <v/>
      </c>
      <c r="V161" s="18">
        <f>MAX(0,ROUNDDOWN(K161-H161-430000-J161-0,-3))</f>
        <v/>
      </c>
      <c r="W161" s="18">
        <f>MAX(0,ROUNDDOWN(K161-H161-430000-J161-N161,-3))</f>
        <v/>
      </c>
      <c r="X161" s="18">
        <f>MAX(0,ROUNDDOWN(K161-H161-430000-J161-O161,-3))</f>
        <v/>
      </c>
      <c r="Y161" s="18">
        <f>IF(K161&lt;=450000,0,MAX(0,ROUNDDOWN(V161*0.06-MIN(50000,V161)*0.03,-2))+MAX(0,ROUNDDOWN(V161*0.04-MIN(50000,V161)*0.02,-2)))</f>
        <v/>
      </c>
      <c r="Z161" s="18">
        <f>IF(K161&lt;=450000,0,MAX(0,ROUNDDOWN(W161*0.06-MIN(50000,W161)*0.03,-2))+MAX(0,ROUNDDOWN(W161*0.04-MIN(50000,W161)*0.02,-2)))</f>
        <v/>
      </c>
      <c r="AA161" s="18">
        <f>IF(K161&lt;=450000,0,MAX(0,ROUNDDOWN(X161*0.06-MIN(50000,X161)*0.03,-2))+MAX(0,ROUNDDOWN(X161*0.04-MIN(50000,X161)*0.02,-2)))</f>
        <v/>
      </c>
      <c r="AB161" s="18">
        <f>AE161+Y161-Z161</f>
        <v/>
      </c>
      <c r="AC161" s="18">
        <f>AF161+Y161-AA161</f>
        <v/>
      </c>
      <c r="AD161" s="20">
        <f>AB161-AC161</f>
        <v/>
      </c>
      <c r="AE161" s="18">
        <f>S161-T161</f>
        <v/>
      </c>
      <c r="AF161" s="18">
        <f>S161-U161</f>
        <v/>
      </c>
      <c r="AG161" s="21">
        <f>IF(P161&lt;=0,0,LOOKUP(P161,{0,1950001,3300001,6950001,9000001,18000001,40000001},{0.05,0.1,0.2,0.23,0.33,0.4,0.45}))</f>
        <v/>
      </c>
    </row>
    <row r="162">
      <c r="A162" t="inlineStr">
        <is>
          <t>組み合わせ</t>
        </is>
      </c>
      <c r="B162" s="18">
        <f>'3_組み合わせ'!$B$17</f>
        <v/>
      </c>
      <c r="C162" s="19" t="n">
        <v>2026</v>
      </c>
      <c r="D162" s="18">
        <f>'3_組み合わせ'!$A20+'3_組み合わせ'!I$18</f>
        <v/>
      </c>
      <c r="E162" s="18" t="n">
        <v>0</v>
      </c>
      <c r="F162" s="18">
        <f>'3_組み合わせ'!$A20</f>
        <v/>
      </c>
      <c r="G162" t="inlineStr">
        <is>
          <t>はい</t>
        </is>
      </c>
      <c r="H162" s="18">
        <f>ROUND(MIN(B162/12,650000)*12*0.0915+MIN(B162/12,1390000)*12*(0.0504+0)+B162*0.005,0)</f>
        <v/>
      </c>
      <c r="I162" s="18" t="n">
        <v>0</v>
      </c>
      <c r="J162" s="18" t="n">
        <v>0</v>
      </c>
      <c r="K162" s="18">
        <f>ROUND(IF(C162&gt;=2026,IF(B162&lt;741000,0,IF(B162&lt;2191000,B162-740000,IF(B162&lt;2193000,1451000,IF(B162&lt;2196000,1453000,IF(B162&lt;2200000,1456000,IF(B162&lt;3600000,ROUNDDOWN(B162/4,-3)*2.8-80000,IF(B162&lt;6600000,ROUNDDOWN(B162/4,-3)*3.2-440000,IF(B162&lt;8500000,ROUNDDOWN(B162*0.9,0)-1100000,B162-1950000)))))))),IF(B162&lt;651000,0,IF(B162&lt;1900000,B162-650000,IF(B162&lt;3600000,ROUNDDOWN(B162/4,-3)*2.8-80000,IF(B162&lt;6600000,ROUNDDOWN(B162/4,-3)*3.2-440000,IF(B162&lt;8500000,ROUNDDOWN(B162*0.9,0)-1100000,B162-1950000)))))),0)</f>
        <v/>
      </c>
      <c r="L162" s="18">
        <f>IF(K162&gt;23500000,NA(),IF(C162&gt;=2026,IF(K162&lt;=4890000,1040000,IF(K162&lt;=6550000,670000,620000)),IF(K162&lt;=1320000,950000,IF(K162&lt;=3360000,880000,IF(K162&lt;=4890000,680000,IF(K162&lt;=6550000,630000,580000))))))</f>
        <v/>
      </c>
      <c r="M162" s="18">
        <f>MIN(100000,ROUNDDOWN(K162*0.05,0))</f>
        <v/>
      </c>
      <c r="N162" s="18">
        <f>MIN(2000000,MAX(0,D162-E162-M162))</f>
        <v/>
      </c>
      <c r="O162" s="18">
        <f>IF(G162="はい",MIN(88000,MAX(0,F162-12000)),0)</f>
        <v/>
      </c>
      <c r="P162" s="18">
        <f>MAX(0,ROUNDDOWN(K162-H162-L162-I162-0,-3))</f>
        <v/>
      </c>
      <c r="Q162" s="18">
        <f>MAX(0,ROUNDDOWN(K162-H162-L162-I162-N162,-3))</f>
        <v/>
      </c>
      <c r="R162" s="18">
        <f>MAX(0,ROUNDDOWN(K162-H162-L162-I162-O162,-3))</f>
        <v/>
      </c>
      <c r="S162" s="18">
        <f>IF(P162&lt;=0,0,ROUNDDOWN((P162*LOOKUP(P162,{0,1950001,3300001,6950001,9000001,18000001,40000001},{0.05,0.1,0.2,0.23,0.33,0.4,0.45})-LOOKUP(P162,{0,1950001,3300001,6950001,9000001,18000001,40000001},{0,97500,427500,636000,1536000,2796000,4796000}))*1.021,-2))</f>
        <v/>
      </c>
      <c r="T162" s="18">
        <f>IF(Q162&lt;=0,0,ROUNDDOWN((Q162*LOOKUP(Q162,{0,1950001,3300001,6950001,9000001,18000001,40000001},{0.05,0.1,0.2,0.23,0.33,0.4,0.45})-LOOKUP(Q162,{0,1950001,3300001,6950001,9000001,18000001,40000001},{0,97500,427500,636000,1536000,2796000,4796000}))*1.021,-2))</f>
        <v/>
      </c>
      <c r="U162" s="18">
        <f>IF(R162&lt;=0,0,ROUNDDOWN((R162*LOOKUP(R162,{0,1950001,3300001,6950001,9000001,18000001,40000001},{0.05,0.1,0.2,0.23,0.33,0.4,0.45})-LOOKUP(R162,{0,1950001,3300001,6950001,9000001,18000001,40000001},{0,97500,427500,636000,1536000,2796000,4796000}))*1.021,-2))</f>
        <v/>
      </c>
      <c r="V162" s="18">
        <f>MAX(0,ROUNDDOWN(K162-H162-430000-J162-0,-3))</f>
        <v/>
      </c>
      <c r="W162" s="18">
        <f>MAX(0,ROUNDDOWN(K162-H162-430000-J162-N162,-3))</f>
        <v/>
      </c>
      <c r="X162" s="18">
        <f>MAX(0,ROUNDDOWN(K162-H162-430000-J162-O162,-3))</f>
        <v/>
      </c>
      <c r="Y162" s="18">
        <f>IF(K162&lt;=450000,0,MAX(0,ROUNDDOWN(V162*0.06-MIN(50000,V162)*0.03,-2))+MAX(0,ROUNDDOWN(V162*0.04-MIN(50000,V162)*0.02,-2)))</f>
        <v/>
      </c>
      <c r="Z162" s="18">
        <f>IF(K162&lt;=450000,0,MAX(0,ROUNDDOWN(W162*0.06-MIN(50000,W162)*0.03,-2))+MAX(0,ROUNDDOWN(W162*0.04-MIN(50000,W162)*0.02,-2)))</f>
        <v/>
      </c>
      <c r="AA162" s="18">
        <f>IF(K162&lt;=450000,0,MAX(0,ROUNDDOWN(X162*0.06-MIN(50000,X162)*0.03,-2))+MAX(0,ROUNDDOWN(X162*0.04-MIN(50000,X162)*0.02,-2)))</f>
        <v/>
      </c>
      <c r="AB162" s="18">
        <f>AE162+Y162-Z162</f>
        <v/>
      </c>
      <c r="AC162" s="18">
        <f>AF162+Y162-AA162</f>
        <v/>
      </c>
      <c r="AD162" s="20">
        <f>AB162-AC162</f>
        <v/>
      </c>
      <c r="AE162" s="18">
        <f>S162-T162</f>
        <v/>
      </c>
      <c r="AF162" s="18">
        <f>S162-U162</f>
        <v/>
      </c>
      <c r="AG162" s="21">
        <f>IF(P162&lt;=0,0,LOOKUP(P162,{0,1950001,3300001,6950001,9000001,18000001,40000001},{0.05,0.1,0.2,0.23,0.33,0.4,0.45}))</f>
        <v/>
      </c>
    </row>
    <row r="163">
      <c r="A163" t="inlineStr">
        <is>
          <t>組み合わせ</t>
        </is>
      </c>
      <c r="B163" s="18">
        <f>'3_組み合わせ'!$B$17</f>
        <v/>
      </c>
      <c r="C163" s="19" t="n">
        <v>2026</v>
      </c>
      <c r="D163" s="18">
        <f>'3_組み合わせ'!$A20+'3_組み合わせ'!J$18</f>
        <v/>
      </c>
      <c r="E163" s="18" t="n">
        <v>0</v>
      </c>
      <c r="F163" s="18">
        <f>'3_組み合わせ'!$A20</f>
        <v/>
      </c>
      <c r="G163" t="inlineStr">
        <is>
          <t>はい</t>
        </is>
      </c>
      <c r="H163" s="18">
        <f>ROUND(MIN(B163/12,650000)*12*0.0915+MIN(B163/12,1390000)*12*(0.0504+0)+B163*0.005,0)</f>
        <v/>
      </c>
      <c r="I163" s="18" t="n">
        <v>0</v>
      </c>
      <c r="J163" s="18" t="n">
        <v>0</v>
      </c>
      <c r="K163" s="18">
        <f>ROUND(IF(C163&gt;=2026,IF(B163&lt;741000,0,IF(B163&lt;2191000,B163-740000,IF(B163&lt;2193000,1451000,IF(B163&lt;2196000,1453000,IF(B163&lt;2200000,1456000,IF(B163&lt;3600000,ROUNDDOWN(B163/4,-3)*2.8-80000,IF(B163&lt;6600000,ROUNDDOWN(B163/4,-3)*3.2-440000,IF(B163&lt;8500000,ROUNDDOWN(B163*0.9,0)-1100000,B163-1950000)))))))),IF(B163&lt;651000,0,IF(B163&lt;1900000,B163-650000,IF(B163&lt;3600000,ROUNDDOWN(B163/4,-3)*2.8-80000,IF(B163&lt;6600000,ROUNDDOWN(B163/4,-3)*3.2-440000,IF(B163&lt;8500000,ROUNDDOWN(B163*0.9,0)-1100000,B163-1950000)))))),0)</f>
        <v/>
      </c>
      <c r="L163" s="18">
        <f>IF(K163&gt;23500000,NA(),IF(C163&gt;=2026,IF(K163&lt;=4890000,1040000,IF(K163&lt;=6550000,670000,620000)),IF(K163&lt;=1320000,950000,IF(K163&lt;=3360000,880000,IF(K163&lt;=4890000,680000,IF(K163&lt;=6550000,630000,580000))))))</f>
        <v/>
      </c>
      <c r="M163" s="18">
        <f>MIN(100000,ROUNDDOWN(K163*0.05,0))</f>
        <v/>
      </c>
      <c r="N163" s="18">
        <f>MIN(2000000,MAX(0,D163-E163-M163))</f>
        <v/>
      </c>
      <c r="O163" s="18">
        <f>IF(G163="はい",MIN(88000,MAX(0,F163-12000)),0)</f>
        <v/>
      </c>
      <c r="P163" s="18">
        <f>MAX(0,ROUNDDOWN(K163-H163-L163-I163-0,-3))</f>
        <v/>
      </c>
      <c r="Q163" s="18">
        <f>MAX(0,ROUNDDOWN(K163-H163-L163-I163-N163,-3))</f>
        <v/>
      </c>
      <c r="R163" s="18">
        <f>MAX(0,ROUNDDOWN(K163-H163-L163-I163-O163,-3))</f>
        <v/>
      </c>
      <c r="S163" s="18">
        <f>IF(P163&lt;=0,0,ROUNDDOWN((P163*LOOKUP(P163,{0,1950001,3300001,6950001,9000001,18000001,40000001},{0.05,0.1,0.2,0.23,0.33,0.4,0.45})-LOOKUP(P163,{0,1950001,3300001,6950001,9000001,18000001,40000001},{0,97500,427500,636000,1536000,2796000,4796000}))*1.021,-2))</f>
        <v/>
      </c>
      <c r="T163" s="18">
        <f>IF(Q163&lt;=0,0,ROUNDDOWN((Q163*LOOKUP(Q163,{0,1950001,3300001,6950001,9000001,18000001,40000001},{0.05,0.1,0.2,0.23,0.33,0.4,0.45})-LOOKUP(Q163,{0,1950001,3300001,6950001,9000001,18000001,40000001},{0,97500,427500,636000,1536000,2796000,4796000}))*1.021,-2))</f>
        <v/>
      </c>
      <c r="U163" s="18">
        <f>IF(R163&lt;=0,0,ROUNDDOWN((R163*LOOKUP(R163,{0,1950001,3300001,6950001,9000001,18000001,40000001},{0.05,0.1,0.2,0.23,0.33,0.4,0.45})-LOOKUP(R163,{0,1950001,3300001,6950001,9000001,18000001,40000001},{0,97500,427500,636000,1536000,2796000,4796000}))*1.021,-2))</f>
        <v/>
      </c>
      <c r="V163" s="18">
        <f>MAX(0,ROUNDDOWN(K163-H163-430000-J163-0,-3))</f>
        <v/>
      </c>
      <c r="W163" s="18">
        <f>MAX(0,ROUNDDOWN(K163-H163-430000-J163-N163,-3))</f>
        <v/>
      </c>
      <c r="X163" s="18">
        <f>MAX(0,ROUNDDOWN(K163-H163-430000-J163-O163,-3))</f>
        <v/>
      </c>
      <c r="Y163" s="18">
        <f>IF(K163&lt;=450000,0,MAX(0,ROUNDDOWN(V163*0.06-MIN(50000,V163)*0.03,-2))+MAX(0,ROUNDDOWN(V163*0.04-MIN(50000,V163)*0.02,-2)))</f>
        <v/>
      </c>
      <c r="Z163" s="18">
        <f>IF(K163&lt;=450000,0,MAX(0,ROUNDDOWN(W163*0.06-MIN(50000,W163)*0.03,-2))+MAX(0,ROUNDDOWN(W163*0.04-MIN(50000,W163)*0.02,-2)))</f>
        <v/>
      </c>
      <c r="AA163" s="18">
        <f>IF(K163&lt;=450000,0,MAX(0,ROUNDDOWN(X163*0.06-MIN(50000,X163)*0.03,-2))+MAX(0,ROUNDDOWN(X163*0.04-MIN(50000,X163)*0.02,-2)))</f>
        <v/>
      </c>
      <c r="AB163" s="18">
        <f>AE163+Y163-Z163</f>
        <v/>
      </c>
      <c r="AC163" s="18">
        <f>AF163+Y163-AA163</f>
        <v/>
      </c>
      <c r="AD163" s="20">
        <f>AB163-AC163</f>
        <v/>
      </c>
      <c r="AE163" s="18">
        <f>S163-T163</f>
        <v/>
      </c>
      <c r="AF163" s="18">
        <f>S163-U163</f>
        <v/>
      </c>
      <c r="AG163" s="21">
        <f>IF(P163&lt;=0,0,LOOKUP(P163,{0,1950001,3300001,6950001,9000001,18000001,40000001},{0.05,0.1,0.2,0.23,0.33,0.4,0.45}))</f>
        <v/>
      </c>
    </row>
    <row r="164">
      <c r="A164" t="inlineStr">
        <is>
          <t>組み合わせ</t>
        </is>
      </c>
      <c r="B164" s="18">
        <f>'3_組み合わせ'!$B$17</f>
        <v/>
      </c>
      <c r="C164" s="19" t="n">
        <v>2026</v>
      </c>
      <c r="D164" s="18">
        <f>'3_組み合わせ'!$A20+'3_組み合わせ'!K$18</f>
        <v/>
      </c>
      <c r="E164" s="18" t="n">
        <v>0</v>
      </c>
      <c r="F164" s="18">
        <f>'3_組み合わせ'!$A20</f>
        <v/>
      </c>
      <c r="G164" t="inlineStr">
        <is>
          <t>はい</t>
        </is>
      </c>
      <c r="H164" s="18">
        <f>ROUND(MIN(B164/12,650000)*12*0.0915+MIN(B164/12,1390000)*12*(0.0504+0)+B164*0.005,0)</f>
        <v/>
      </c>
      <c r="I164" s="18" t="n">
        <v>0</v>
      </c>
      <c r="J164" s="18" t="n">
        <v>0</v>
      </c>
      <c r="K164" s="18">
        <f>ROUND(IF(C164&gt;=2026,IF(B164&lt;741000,0,IF(B164&lt;2191000,B164-740000,IF(B164&lt;2193000,1451000,IF(B164&lt;2196000,1453000,IF(B164&lt;2200000,1456000,IF(B164&lt;3600000,ROUNDDOWN(B164/4,-3)*2.8-80000,IF(B164&lt;6600000,ROUNDDOWN(B164/4,-3)*3.2-440000,IF(B164&lt;8500000,ROUNDDOWN(B164*0.9,0)-1100000,B164-1950000)))))))),IF(B164&lt;651000,0,IF(B164&lt;1900000,B164-650000,IF(B164&lt;3600000,ROUNDDOWN(B164/4,-3)*2.8-80000,IF(B164&lt;6600000,ROUNDDOWN(B164/4,-3)*3.2-440000,IF(B164&lt;8500000,ROUNDDOWN(B164*0.9,0)-1100000,B164-1950000)))))),0)</f>
        <v/>
      </c>
      <c r="L164" s="18">
        <f>IF(K164&gt;23500000,NA(),IF(C164&gt;=2026,IF(K164&lt;=4890000,1040000,IF(K164&lt;=6550000,670000,620000)),IF(K164&lt;=1320000,950000,IF(K164&lt;=3360000,880000,IF(K164&lt;=4890000,680000,IF(K164&lt;=6550000,630000,580000))))))</f>
        <v/>
      </c>
      <c r="M164" s="18">
        <f>MIN(100000,ROUNDDOWN(K164*0.05,0))</f>
        <v/>
      </c>
      <c r="N164" s="18">
        <f>MIN(2000000,MAX(0,D164-E164-M164))</f>
        <v/>
      </c>
      <c r="O164" s="18">
        <f>IF(G164="はい",MIN(88000,MAX(0,F164-12000)),0)</f>
        <v/>
      </c>
      <c r="P164" s="18">
        <f>MAX(0,ROUNDDOWN(K164-H164-L164-I164-0,-3))</f>
        <v/>
      </c>
      <c r="Q164" s="18">
        <f>MAX(0,ROUNDDOWN(K164-H164-L164-I164-N164,-3))</f>
        <v/>
      </c>
      <c r="R164" s="18">
        <f>MAX(0,ROUNDDOWN(K164-H164-L164-I164-O164,-3))</f>
        <v/>
      </c>
      <c r="S164" s="18">
        <f>IF(P164&lt;=0,0,ROUNDDOWN((P164*LOOKUP(P164,{0,1950001,3300001,6950001,9000001,18000001,40000001},{0.05,0.1,0.2,0.23,0.33,0.4,0.45})-LOOKUP(P164,{0,1950001,3300001,6950001,9000001,18000001,40000001},{0,97500,427500,636000,1536000,2796000,4796000}))*1.021,-2))</f>
        <v/>
      </c>
      <c r="T164" s="18">
        <f>IF(Q164&lt;=0,0,ROUNDDOWN((Q164*LOOKUP(Q164,{0,1950001,3300001,6950001,9000001,18000001,40000001},{0.05,0.1,0.2,0.23,0.33,0.4,0.45})-LOOKUP(Q164,{0,1950001,3300001,6950001,9000001,18000001,40000001},{0,97500,427500,636000,1536000,2796000,4796000}))*1.021,-2))</f>
        <v/>
      </c>
      <c r="U164" s="18">
        <f>IF(R164&lt;=0,0,ROUNDDOWN((R164*LOOKUP(R164,{0,1950001,3300001,6950001,9000001,18000001,40000001},{0.05,0.1,0.2,0.23,0.33,0.4,0.45})-LOOKUP(R164,{0,1950001,3300001,6950001,9000001,18000001,40000001},{0,97500,427500,636000,1536000,2796000,4796000}))*1.021,-2))</f>
        <v/>
      </c>
      <c r="V164" s="18">
        <f>MAX(0,ROUNDDOWN(K164-H164-430000-J164-0,-3))</f>
        <v/>
      </c>
      <c r="W164" s="18">
        <f>MAX(0,ROUNDDOWN(K164-H164-430000-J164-N164,-3))</f>
        <v/>
      </c>
      <c r="X164" s="18">
        <f>MAX(0,ROUNDDOWN(K164-H164-430000-J164-O164,-3))</f>
        <v/>
      </c>
      <c r="Y164" s="18">
        <f>IF(K164&lt;=450000,0,MAX(0,ROUNDDOWN(V164*0.06-MIN(50000,V164)*0.03,-2))+MAX(0,ROUNDDOWN(V164*0.04-MIN(50000,V164)*0.02,-2)))</f>
        <v/>
      </c>
      <c r="Z164" s="18">
        <f>IF(K164&lt;=450000,0,MAX(0,ROUNDDOWN(W164*0.06-MIN(50000,W164)*0.03,-2))+MAX(0,ROUNDDOWN(W164*0.04-MIN(50000,W164)*0.02,-2)))</f>
        <v/>
      </c>
      <c r="AA164" s="18">
        <f>IF(K164&lt;=450000,0,MAX(0,ROUNDDOWN(X164*0.06-MIN(50000,X164)*0.03,-2))+MAX(0,ROUNDDOWN(X164*0.04-MIN(50000,X164)*0.02,-2)))</f>
        <v/>
      </c>
      <c r="AB164" s="18">
        <f>AE164+Y164-Z164</f>
        <v/>
      </c>
      <c r="AC164" s="18">
        <f>AF164+Y164-AA164</f>
        <v/>
      </c>
      <c r="AD164" s="20">
        <f>AB164-AC164</f>
        <v/>
      </c>
      <c r="AE164" s="18">
        <f>S164-T164</f>
        <v/>
      </c>
      <c r="AF164" s="18">
        <f>S164-U164</f>
        <v/>
      </c>
      <c r="AG164" s="21">
        <f>IF(P164&lt;=0,0,LOOKUP(P164,{0,1950001,3300001,6950001,9000001,18000001,40000001},{0.05,0.1,0.2,0.23,0.33,0.4,0.45}))</f>
        <v/>
      </c>
    </row>
    <row r="165">
      <c r="A165" t="inlineStr">
        <is>
          <t>組み合わせ</t>
        </is>
      </c>
      <c r="B165" s="18">
        <f>'3_組み合わせ'!$B$17</f>
        <v/>
      </c>
      <c r="C165" s="19" t="n">
        <v>2026</v>
      </c>
      <c r="D165" s="18">
        <f>'3_組み合わせ'!$A21+'3_組み合わせ'!B$18</f>
        <v/>
      </c>
      <c r="E165" s="18" t="n">
        <v>0</v>
      </c>
      <c r="F165" s="18">
        <f>'3_組み合わせ'!$A21</f>
        <v/>
      </c>
      <c r="G165" t="inlineStr">
        <is>
          <t>はい</t>
        </is>
      </c>
      <c r="H165" s="18">
        <f>ROUND(MIN(B165/12,650000)*12*0.0915+MIN(B165/12,1390000)*12*(0.0504+0)+B165*0.005,0)</f>
        <v/>
      </c>
      <c r="I165" s="18" t="n">
        <v>0</v>
      </c>
      <c r="J165" s="18" t="n">
        <v>0</v>
      </c>
      <c r="K165" s="18">
        <f>ROUND(IF(C165&gt;=2026,IF(B165&lt;741000,0,IF(B165&lt;2191000,B165-740000,IF(B165&lt;2193000,1451000,IF(B165&lt;2196000,1453000,IF(B165&lt;2200000,1456000,IF(B165&lt;3600000,ROUNDDOWN(B165/4,-3)*2.8-80000,IF(B165&lt;6600000,ROUNDDOWN(B165/4,-3)*3.2-440000,IF(B165&lt;8500000,ROUNDDOWN(B165*0.9,0)-1100000,B165-1950000)))))))),IF(B165&lt;651000,0,IF(B165&lt;1900000,B165-650000,IF(B165&lt;3600000,ROUNDDOWN(B165/4,-3)*2.8-80000,IF(B165&lt;6600000,ROUNDDOWN(B165/4,-3)*3.2-440000,IF(B165&lt;8500000,ROUNDDOWN(B165*0.9,0)-1100000,B165-1950000)))))),0)</f>
        <v/>
      </c>
      <c r="L165" s="18">
        <f>IF(K165&gt;23500000,NA(),IF(C165&gt;=2026,IF(K165&lt;=4890000,1040000,IF(K165&lt;=6550000,670000,620000)),IF(K165&lt;=1320000,950000,IF(K165&lt;=3360000,880000,IF(K165&lt;=4890000,680000,IF(K165&lt;=6550000,630000,580000))))))</f>
        <v/>
      </c>
      <c r="M165" s="18">
        <f>MIN(100000,ROUNDDOWN(K165*0.05,0))</f>
        <v/>
      </c>
      <c r="N165" s="18">
        <f>MIN(2000000,MAX(0,D165-E165-M165))</f>
        <v/>
      </c>
      <c r="O165" s="18">
        <f>IF(G165="はい",MIN(88000,MAX(0,F165-12000)),0)</f>
        <v/>
      </c>
      <c r="P165" s="18">
        <f>MAX(0,ROUNDDOWN(K165-H165-L165-I165-0,-3))</f>
        <v/>
      </c>
      <c r="Q165" s="18">
        <f>MAX(0,ROUNDDOWN(K165-H165-L165-I165-N165,-3))</f>
        <v/>
      </c>
      <c r="R165" s="18">
        <f>MAX(0,ROUNDDOWN(K165-H165-L165-I165-O165,-3))</f>
        <v/>
      </c>
      <c r="S165" s="18">
        <f>IF(P165&lt;=0,0,ROUNDDOWN((P165*LOOKUP(P165,{0,1950001,3300001,6950001,9000001,18000001,40000001},{0.05,0.1,0.2,0.23,0.33,0.4,0.45})-LOOKUP(P165,{0,1950001,3300001,6950001,9000001,18000001,40000001},{0,97500,427500,636000,1536000,2796000,4796000}))*1.021,-2))</f>
        <v/>
      </c>
      <c r="T165" s="18">
        <f>IF(Q165&lt;=0,0,ROUNDDOWN((Q165*LOOKUP(Q165,{0,1950001,3300001,6950001,9000001,18000001,40000001},{0.05,0.1,0.2,0.23,0.33,0.4,0.45})-LOOKUP(Q165,{0,1950001,3300001,6950001,9000001,18000001,40000001},{0,97500,427500,636000,1536000,2796000,4796000}))*1.021,-2))</f>
        <v/>
      </c>
      <c r="U165" s="18">
        <f>IF(R165&lt;=0,0,ROUNDDOWN((R165*LOOKUP(R165,{0,1950001,3300001,6950001,9000001,18000001,40000001},{0.05,0.1,0.2,0.23,0.33,0.4,0.45})-LOOKUP(R165,{0,1950001,3300001,6950001,9000001,18000001,40000001},{0,97500,427500,636000,1536000,2796000,4796000}))*1.021,-2))</f>
        <v/>
      </c>
      <c r="V165" s="18">
        <f>MAX(0,ROUNDDOWN(K165-H165-430000-J165-0,-3))</f>
        <v/>
      </c>
      <c r="W165" s="18">
        <f>MAX(0,ROUNDDOWN(K165-H165-430000-J165-N165,-3))</f>
        <v/>
      </c>
      <c r="X165" s="18">
        <f>MAX(0,ROUNDDOWN(K165-H165-430000-J165-O165,-3))</f>
        <v/>
      </c>
      <c r="Y165" s="18">
        <f>IF(K165&lt;=450000,0,MAX(0,ROUNDDOWN(V165*0.06-MIN(50000,V165)*0.03,-2))+MAX(0,ROUNDDOWN(V165*0.04-MIN(50000,V165)*0.02,-2)))</f>
        <v/>
      </c>
      <c r="Z165" s="18">
        <f>IF(K165&lt;=450000,0,MAX(0,ROUNDDOWN(W165*0.06-MIN(50000,W165)*0.03,-2))+MAX(0,ROUNDDOWN(W165*0.04-MIN(50000,W165)*0.02,-2)))</f>
        <v/>
      </c>
      <c r="AA165" s="18">
        <f>IF(K165&lt;=450000,0,MAX(0,ROUNDDOWN(X165*0.06-MIN(50000,X165)*0.03,-2))+MAX(0,ROUNDDOWN(X165*0.04-MIN(50000,X165)*0.02,-2)))</f>
        <v/>
      </c>
      <c r="AB165" s="18">
        <f>AE165+Y165-Z165</f>
        <v/>
      </c>
      <c r="AC165" s="18">
        <f>AF165+Y165-AA165</f>
        <v/>
      </c>
      <c r="AD165" s="20">
        <f>AB165-AC165</f>
        <v/>
      </c>
      <c r="AE165" s="18">
        <f>S165-T165</f>
        <v/>
      </c>
      <c r="AF165" s="18">
        <f>S165-U165</f>
        <v/>
      </c>
      <c r="AG165" s="21">
        <f>IF(P165&lt;=0,0,LOOKUP(P165,{0,1950001,3300001,6950001,9000001,18000001,40000001},{0.05,0.1,0.2,0.23,0.33,0.4,0.45}))</f>
        <v/>
      </c>
    </row>
    <row r="166">
      <c r="A166" t="inlineStr">
        <is>
          <t>組み合わせ</t>
        </is>
      </c>
      <c r="B166" s="18">
        <f>'3_組み合わせ'!$B$17</f>
        <v/>
      </c>
      <c r="C166" s="19" t="n">
        <v>2026</v>
      </c>
      <c r="D166" s="18">
        <f>'3_組み合わせ'!$A21+'3_組み合わせ'!C$18</f>
        <v/>
      </c>
      <c r="E166" s="18" t="n">
        <v>0</v>
      </c>
      <c r="F166" s="18">
        <f>'3_組み合わせ'!$A21</f>
        <v/>
      </c>
      <c r="G166" t="inlineStr">
        <is>
          <t>はい</t>
        </is>
      </c>
      <c r="H166" s="18">
        <f>ROUND(MIN(B166/12,650000)*12*0.0915+MIN(B166/12,1390000)*12*(0.0504+0)+B166*0.005,0)</f>
        <v/>
      </c>
      <c r="I166" s="18" t="n">
        <v>0</v>
      </c>
      <c r="J166" s="18" t="n">
        <v>0</v>
      </c>
      <c r="K166" s="18">
        <f>ROUND(IF(C166&gt;=2026,IF(B166&lt;741000,0,IF(B166&lt;2191000,B166-740000,IF(B166&lt;2193000,1451000,IF(B166&lt;2196000,1453000,IF(B166&lt;2200000,1456000,IF(B166&lt;3600000,ROUNDDOWN(B166/4,-3)*2.8-80000,IF(B166&lt;6600000,ROUNDDOWN(B166/4,-3)*3.2-440000,IF(B166&lt;8500000,ROUNDDOWN(B166*0.9,0)-1100000,B166-1950000)))))))),IF(B166&lt;651000,0,IF(B166&lt;1900000,B166-650000,IF(B166&lt;3600000,ROUNDDOWN(B166/4,-3)*2.8-80000,IF(B166&lt;6600000,ROUNDDOWN(B166/4,-3)*3.2-440000,IF(B166&lt;8500000,ROUNDDOWN(B166*0.9,0)-1100000,B166-1950000)))))),0)</f>
        <v/>
      </c>
      <c r="L166" s="18">
        <f>IF(K166&gt;23500000,NA(),IF(C166&gt;=2026,IF(K166&lt;=4890000,1040000,IF(K166&lt;=6550000,670000,620000)),IF(K166&lt;=1320000,950000,IF(K166&lt;=3360000,880000,IF(K166&lt;=4890000,680000,IF(K166&lt;=6550000,630000,580000))))))</f>
        <v/>
      </c>
      <c r="M166" s="18">
        <f>MIN(100000,ROUNDDOWN(K166*0.05,0))</f>
        <v/>
      </c>
      <c r="N166" s="18">
        <f>MIN(2000000,MAX(0,D166-E166-M166))</f>
        <v/>
      </c>
      <c r="O166" s="18">
        <f>IF(G166="はい",MIN(88000,MAX(0,F166-12000)),0)</f>
        <v/>
      </c>
      <c r="P166" s="18">
        <f>MAX(0,ROUNDDOWN(K166-H166-L166-I166-0,-3))</f>
        <v/>
      </c>
      <c r="Q166" s="18">
        <f>MAX(0,ROUNDDOWN(K166-H166-L166-I166-N166,-3))</f>
        <v/>
      </c>
      <c r="R166" s="18">
        <f>MAX(0,ROUNDDOWN(K166-H166-L166-I166-O166,-3))</f>
        <v/>
      </c>
      <c r="S166" s="18">
        <f>IF(P166&lt;=0,0,ROUNDDOWN((P166*LOOKUP(P166,{0,1950001,3300001,6950001,9000001,18000001,40000001},{0.05,0.1,0.2,0.23,0.33,0.4,0.45})-LOOKUP(P166,{0,1950001,3300001,6950001,9000001,18000001,40000001},{0,97500,427500,636000,1536000,2796000,4796000}))*1.021,-2))</f>
        <v/>
      </c>
      <c r="T166" s="18">
        <f>IF(Q166&lt;=0,0,ROUNDDOWN((Q166*LOOKUP(Q166,{0,1950001,3300001,6950001,9000001,18000001,40000001},{0.05,0.1,0.2,0.23,0.33,0.4,0.45})-LOOKUP(Q166,{0,1950001,3300001,6950001,9000001,18000001,40000001},{0,97500,427500,636000,1536000,2796000,4796000}))*1.021,-2))</f>
        <v/>
      </c>
      <c r="U166" s="18">
        <f>IF(R166&lt;=0,0,ROUNDDOWN((R166*LOOKUP(R166,{0,1950001,3300001,6950001,9000001,18000001,40000001},{0.05,0.1,0.2,0.23,0.33,0.4,0.45})-LOOKUP(R166,{0,1950001,3300001,6950001,9000001,18000001,40000001},{0,97500,427500,636000,1536000,2796000,4796000}))*1.021,-2))</f>
        <v/>
      </c>
      <c r="V166" s="18">
        <f>MAX(0,ROUNDDOWN(K166-H166-430000-J166-0,-3))</f>
        <v/>
      </c>
      <c r="W166" s="18">
        <f>MAX(0,ROUNDDOWN(K166-H166-430000-J166-N166,-3))</f>
        <v/>
      </c>
      <c r="X166" s="18">
        <f>MAX(0,ROUNDDOWN(K166-H166-430000-J166-O166,-3))</f>
        <v/>
      </c>
      <c r="Y166" s="18">
        <f>IF(K166&lt;=450000,0,MAX(0,ROUNDDOWN(V166*0.06-MIN(50000,V166)*0.03,-2))+MAX(0,ROUNDDOWN(V166*0.04-MIN(50000,V166)*0.02,-2)))</f>
        <v/>
      </c>
      <c r="Z166" s="18">
        <f>IF(K166&lt;=450000,0,MAX(0,ROUNDDOWN(W166*0.06-MIN(50000,W166)*0.03,-2))+MAX(0,ROUNDDOWN(W166*0.04-MIN(50000,W166)*0.02,-2)))</f>
        <v/>
      </c>
      <c r="AA166" s="18">
        <f>IF(K166&lt;=450000,0,MAX(0,ROUNDDOWN(X166*0.06-MIN(50000,X166)*0.03,-2))+MAX(0,ROUNDDOWN(X166*0.04-MIN(50000,X166)*0.02,-2)))</f>
        <v/>
      </c>
      <c r="AB166" s="18">
        <f>AE166+Y166-Z166</f>
        <v/>
      </c>
      <c r="AC166" s="18">
        <f>AF166+Y166-AA166</f>
        <v/>
      </c>
      <c r="AD166" s="20">
        <f>AB166-AC166</f>
        <v/>
      </c>
      <c r="AE166" s="18">
        <f>S166-T166</f>
        <v/>
      </c>
      <c r="AF166" s="18">
        <f>S166-U166</f>
        <v/>
      </c>
      <c r="AG166" s="21">
        <f>IF(P166&lt;=0,0,LOOKUP(P166,{0,1950001,3300001,6950001,9000001,18000001,40000001},{0.05,0.1,0.2,0.23,0.33,0.4,0.45}))</f>
        <v/>
      </c>
    </row>
    <row r="167">
      <c r="A167" t="inlineStr">
        <is>
          <t>組み合わせ</t>
        </is>
      </c>
      <c r="B167" s="18">
        <f>'3_組み合わせ'!$B$17</f>
        <v/>
      </c>
      <c r="C167" s="19" t="n">
        <v>2026</v>
      </c>
      <c r="D167" s="18">
        <f>'3_組み合わせ'!$A21+'3_組み合わせ'!D$18</f>
        <v/>
      </c>
      <c r="E167" s="18" t="n">
        <v>0</v>
      </c>
      <c r="F167" s="18">
        <f>'3_組み合わせ'!$A21</f>
        <v/>
      </c>
      <c r="G167" t="inlineStr">
        <is>
          <t>はい</t>
        </is>
      </c>
      <c r="H167" s="18">
        <f>ROUND(MIN(B167/12,650000)*12*0.0915+MIN(B167/12,1390000)*12*(0.0504+0)+B167*0.005,0)</f>
        <v/>
      </c>
      <c r="I167" s="18" t="n">
        <v>0</v>
      </c>
      <c r="J167" s="18" t="n">
        <v>0</v>
      </c>
      <c r="K167" s="18">
        <f>ROUND(IF(C167&gt;=2026,IF(B167&lt;741000,0,IF(B167&lt;2191000,B167-740000,IF(B167&lt;2193000,1451000,IF(B167&lt;2196000,1453000,IF(B167&lt;2200000,1456000,IF(B167&lt;3600000,ROUNDDOWN(B167/4,-3)*2.8-80000,IF(B167&lt;6600000,ROUNDDOWN(B167/4,-3)*3.2-440000,IF(B167&lt;8500000,ROUNDDOWN(B167*0.9,0)-1100000,B167-1950000)))))))),IF(B167&lt;651000,0,IF(B167&lt;1900000,B167-650000,IF(B167&lt;3600000,ROUNDDOWN(B167/4,-3)*2.8-80000,IF(B167&lt;6600000,ROUNDDOWN(B167/4,-3)*3.2-440000,IF(B167&lt;8500000,ROUNDDOWN(B167*0.9,0)-1100000,B167-1950000)))))),0)</f>
        <v/>
      </c>
      <c r="L167" s="18">
        <f>IF(K167&gt;23500000,NA(),IF(C167&gt;=2026,IF(K167&lt;=4890000,1040000,IF(K167&lt;=6550000,670000,620000)),IF(K167&lt;=1320000,950000,IF(K167&lt;=3360000,880000,IF(K167&lt;=4890000,680000,IF(K167&lt;=6550000,630000,580000))))))</f>
        <v/>
      </c>
      <c r="M167" s="18">
        <f>MIN(100000,ROUNDDOWN(K167*0.05,0))</f>
        <v/>
      </c>
      <c r="N167" s="18">
        <f>MIN(2000000,MAX(0,D167-E167-M167))</f>
        <v/>
      </c>
      <c r="O167" s="18">
        <f>IF(G167="はい",MIN(88000,MAX(0,F167-12000)),0)</f>
        <v/>
      </c>
      <c r="P167" s="18">
        <f>MAX(0,ROUNDDOWN(K167-H167-L167-I167-0,-3))</f>
        <v/>
      </c>
      <c r="Q167" s="18">
        <f>MAX(0,ROUNDDOWN(K167-H167-L167-I167-N167,-3))</f>
        <v/>
      </c>
      <c r="R167" s="18">
        <f>MAX(0,ROUNDDOWN(K167-H167-L167-I167-O167,-3))</f>
        <v/>
      </c>
      <c r="S167" s="18">
        <f>IF(P167&lt;=0,0,ROUNDDOWN((P167*LOOKUP(P167,{0,1950001,3300001,6950001,9000001,18000001,40000001},{0.05,0.1,0.2,0.23,0.33,0.4,0.45})-LOOKUP(P167,{0,1950001,3300001,6950001,9000001,18000001,40000001},{0,97500,427500,636000,1536000,2796000,4796000}))*1.021,-2))</f>
        <v/>
      </c>
      <c r="T167" s="18">
        <f>IF(Q167&lt;=0,0,ROUNDDOWN((Q167*LOOKUP(Q167,{0,1950001,3300001,6950001,9000001,18000001,40000001},{0.05,0.1,0.2,0.23,0.33,0.4,0.45})-LOOKUP(Q167,{0,1950001,3300001,6950001,9000001,18000001,40000001},{0,97500,427500,636000,1536000,2796000,4796000}))*1.021,-2))</f>
        <v/>
      </c>
      <c r="U167" s="18">
        <f>IF(R167&lt;=0,0,ROUNDDOWN((R167*LOOKUP(R167,{0,1950001,3300001,6950001,9000001,18000001,40000001},{0.05,0.1,0.2,0.23,0.33,0.4,0.45})-LOOKUP(R167,{0,1950001,3300001,6950001,9000001,18000001,40000001},{0,97500,427500,636000,1536000,2796000,4796000}))*1.021,-2))</f>
        <v/>
      </c>
      <c r="V167" s="18">
        <f>MAX(0,ROUNDDOWN(K167-H167-430000-J167-0,-3))</f>
        <v/>
      </c>
      <c r="W167" s="18">
        <f>MAX(0,ROUNDDOWN(K167-H167-430000-J167-N167,-3))</f>
        <v/>
      </c>
      <c r="X167" s="18">
        <f>MAX(0,ROUNDDOWN(K167-H167-430000-J167-O167,-3))</f>
        <v/>
      </c>
      <c r="Y167" s="18">
        <f>IF(K167&lt;=450000,0,MAX(0,ROUNDDOWN(V167*0.06-MIN(50000,V167)*0.03,-2))+MAX(0,ROUNDDOWN(V167*0.04-MIN(50000,V167)*0.02,-2)))</f>
        <v/>
      </c>
      <c r="Z167" s="18">
        <f>IF(K167&lt;=450000,0,MAX(0,ROUNDDOWN(W167*0.06-MIN(50000,W167)*0.03,-2))+MAX(0,ROUNDDOWN(W167*0.04-MIN(50000,W167)*0.02,-2)))</f>
        <v/>
      </c>
      <c r="AA167" s="18">
        <f>IF(K167&lt;=450000,0,MAX(0,ROUNDDOWN(X167*0.06-MIN(50000,X167)*0.03,-2))+MAX(0,ROUNDDOWN(X167*0.04-MIN(50000,X167)*0.02,-2)))</f>
        <v/>
      </c>
      <c r="AB167" s="18">
        <f>AE167+Y167-Z167</f>
        <v/>
      </c>
      <c r="AC167" s="18">
        <f>AF167+Y167-AA167</f>
        <v/>
      </c>
      <c r="AD167" s="20">
        <f>AB167-AC167</f>
        <v/>
      </c>
      <c r="AE167" s="18">
        <f>S167-T167</f>
        <v/>
      </c>
      <c r="AF167" s="18">
        <f>S167-U167</f>
        <v/>
      </c>
      <c r="AG167" s="21">
        <f>IF(P167&lt;=0,0,LOOKUP(P167,{0,1950001,3300001,6950001,9000001,18000001,40000001},{0.05,0.1,0.2,0.23,0.33,0.4,0.45}))</f>
        <v/>
      </c>
    </row>
    <row r="168">
      <c r="A168" t="inlineStr">
        <is>
          <t>組み合わせ</t>
        </is>
      </c>
      <c r="B168" s="18">
        <f>'3_組み合わせ'!$B$17</f>
        <v/>
      </c>
      <c r="C168" s="19" t="n">
        <v>2026</v>
      </c>
      <c r="D168" s="18">
        <f>'3_組み合わせ'!$A21+'3_組み合わせ'!E$18</f>
        <v/>
      </c>
      <c r="E168" s="18" t="n">
        <v>0</v>
      </c>
      <c r="F168" s="18">
        <f>'3_組み合わせ'!$A21</f>
        <v/>
      </c>
      <c r="G168" t="inlineStr">
        <is>
          <t>はい</t>
        </is>
      </c>
      <c r="H168" s="18">
        <f>ROUND(MIN(B168/12,650000)*12*0.0915+MIN(B168/12,1390000)*12*(0.0504+0)+B168*0.005,0)</f>
        <v/>
      </c>
      <c r="I168" s="18" t="n">
        <v>0</v>
      </c>
      <c r="J168" s="18" t="n">
        <v>0</v>
      </c>
      <c r="K168" s="18">
        <f>ROUND(IF(C168&gt;=2026,IF(B168&lt;741000,0,IF(B168&lt;2191000,B168-740000,IF(B168&lt;2193000,1451000,IF(B168&lt;2196000,1453000,IF(B168&lt;2200000,1456000,IF(B168&lt;3600000,ROUNDDOWN(B168/4,-3)*2.8-80000,IF(B168&lt;6600000,ROUNDDOWN(B168/4,-3)*3.2-440000,IF(B168&lt;8500000,ROUNDDOWN(B168*0.9,0)-1100000,B168-1950000)))))))),IF(B168&lt;651000,0,IF(B168&lt;1900000,B168-650000,IF(B168&lt;3600000,ROUNDDOWN(B168/4,-3)*2.8-80000,IF(B168&lt;6600000,ROUNDDOWN(B168/4,-3)*3.2-440000,IF(B168&lt;8500000,ROUNDDOWN(B168*0.9,0)-1100000,B168-1950000)))))),0)</f>
        <v/>
      </c>
      <c r="L168" s="18">
        <f>IF(K168&gt;23500000,NA(),IF(C168&gt;=2026,IF(K168&lt;=4890000,1040000,IF(K168&lt;=6550000,670000,620000)),IF(K168&lt;=1320000,950000,IF(K168&lt;=3360000,880000,IF(K168&lt;=4890000,680000,IF(K168&lt;=6550000,630000,580000))))))</f>
        <v/>
      </c>
      <c r="M168" s="18">
        <f>MIN(100000,ROUNDDOWN(K168*0.05,0))</f>
        <v/>
      </c>
      <c r="N168" s="18">
        <f>MIN(2000000,MAX(0,D168-E168-M168))</f>
        <v/>
      </c>
      <c r="O168" s="18">
        <f>IF(G168="はい",MIN(88000,MAX(0,F168-12000)),0)</f>
        <v/>
      </c>
      <c r="P168" s="18">
        <f>MAX(0,ROUNDDOWN(K168-H168-L168-I168-0,-3))</f>
        <v/>
      </c>
      <c r="Q168" s="18">
        <f>MAX(0,ROUNDDOWN(K168-H168-L168-I168-N168,-3))</f>
        <v/>
      </c>
      <c r="R168" s="18">
        <f>MAX(0,ROUNDDOWN(K168-H168-L168-I168-O168,-3))</f>
        <v/>
      </c>
      <c r="S168" s="18">
        <f>IF(P168&lt;=0,0,ROUNDDOWN((P168*LOOKUP(P168,{0,1950001,3300001,6950001,9000001,18000001,40000001},{0.05,0.1,0.2,0.23,0.33,0.4,0.45})-LOOKUP(P168,{0,1950001,3300001,6950001,9000001,18000001,40000001},{0,97500,427500,636000,1536000,2796000,4796000}))*1.021,-2))</f>
        <v/>
      </c>
      <c r="T168" s="18">
        <f>IF(Q168&lt;=0,0,ROUNDDOWN((Q168*LOOKUP(Q168,{0,1950001,3300001,6950001,9000001,18000001,40000001},{0.05,0.1,0.2,0.23,0.33,0.4,0.45})-LOOKUP(Q168,{0,1950001,3300001,6950001,9000001,18000001,40000001},{0,97500,427500,636000,1536000,2796000,4796000}))*1.021,-2))</f>
        <v/>
      </c>
      <c r="U168" s="18">
        <f>IF(R168&lt;=0,0,ROUNDDOWN((R168*LOOKUP(R168,{0,1950001,3300001,6950001,9000001,18000001,40000001},{0.05,0.1,0.2,0.23,0.33,0.4,0.45})-LOOKUP(R168,{0,1950001,3300001,6950001,9000001,18000001,40000001},{0,97500,427500,636000,1536000,2796000,4796000}))*1.021,-2))</f>
        <v/>
      </c>
      <c r="V168" s="18">
        <f>MAX(0,ROUNDDOWN(K168-H168-430000-J168-0,-3))</f>
        <v/>
      </c>
      <c r="W168" s="18">
        <f>MAX(0,ROUNDDOWN(K168-H168-430000-J168-N168,-3))</f>
        <v/>
      </c>
      <c r="X168" s="18">
        <f>MAX(0,ROUNDDOWN(K168-H168-430000-J168-O168,-3))</f>
        <v/>
      </c>
      <c r="Y168" s="18">
        <f>IF(K168&lt;=450000,0,MAX(0,ROUNDDOWN(V168*0.06-MIN(50000,V168)*0.03,-2))+MAX(0,ROUNDDOWN(V168*0.04-MIN(50000,V168)*0.02,-2)))</f>
        <v/>
      </c>
      <c r="Z168" s="18">
        <f>IF(K168&lt;=450000,0,MAX(0,ROUNDDOWN(W168*0.06-MIN(50000,W168)*0.03,-2))+MAX(0,ROUNDDOWN(W168*0.04-MIN(50000,W168)*0.02,-2)))</f>
        <v/>
      </c>
      <c r="AA168" s="18">
        <f>IF(K168&lt;=450000,0,MAX(0,ROUNDDOWN(X168*0.06-MIN(50000,X168)*0.03,-2))+MAX(0,ROUNDDOWN(X168*0.04-MIN(50000,X168)*0.02,-2)))</f>
        <v/>
      </c>
      <c r="AB168" s="18">
        <f>AE168+Y168-Z168</f>
        <v/>
      </c>
      <c r="AC168" s="18">
        <f>AF168+Y168-AA168</f>
        <v/>
      </c>
      <c r="AD168" s="20">
        <f>AB168-AC168</f>
        <v/>
      </c>
      <c r="AE168" s="18">
        <f>S168-T168</f>
        <v/>
      </c>
      <c r="AF168" s="18">
        <f>S168-U168</f>
        <v/>
      </c>
      <c r="AG168" s="21">
        <f>IF(P168&lt;=0,0,LOOKUP(P168,{0,1950001,3300001,6950001,9000001,18000001,40000001},{0.05,0.1,0.2,0.23,0.33,0.4,0.45}))</f>
        <v/>
      </c>
    </row>
    <row r="169">
      <c r="A169" t="inlineStr">
        <is>
          <t>組み合わせ</t>
        </is>
      </c>
      <c r="B169" s="18">
        <f>'3_組み合わせ'!$B$17</f>
        <v/>
      </c>
      <c r="C169" s="19" t="n">
        <v>2026</v>
      </c>
      <c r="D169" s="18">
        <f>'3_組み合わせ'!$A21+'3_組み合わせ'!F$18</f>
        <v/>
      </c>
      <c r="E169" s="18" t="n">
        <v>0</v>
      </c>
      <c r="F169" s="18">
        <f>'3_組み合わせ'!$A21</f>
        <v/>
      </c>
      <c r="G169" t="inlineStr">
        <is>
          <t>はい</t>
        </is>
      </c>
      <c r="H169" s="18">
        <f>ROUND(MIN(B169/12,650000)*12*0.0915+MIN(B169/12,1390000)*12*(0.0504+0)+B169*0.005,0)</f>
        <v/>
      </c>
      <c r="I169" s="18" t="n">
        <v>0</v>
      </c>
      <c r="J169" s="18" t="n">
        <v>0</v>
      </c>
      <c r="K169" s="18">
        <f>ROUND(IF(C169&gt;=2026,IF(B169&lt;741000,0,IF(B169&lt;2191000,B169-740000,IF(B169&lt;2193000,1451000,IF(B169&lt;2196000,1453000,IF(B169&lt;2200000,1456000,IF(B169&lt;3600000,ROUNDDOWN(B169/4,-3)*2.8-80000,IF(B169&lt;6600000,ROUNDDOWN(B169/4,-3)*3.2-440000,IF(B169&lt;8500000,ROUNDDOWN(B169*0.9,0)-1100000,B169-1950000)))))))),IF(B169&lt;651000,0,IF(B169&lt;1900000,B169-650000,IF(B169&lt;3600000,ROUNDDOWN(B169/4,-3)*2.8-80000,IF(B169&lt;6600000,ROUNDDOWN(B169/4,-3)*3.2-440000,IF(B169&lt;8500000,ROUNDDOWN(B169*0.9,0)-1100000,B169-1950000)))))),0)</f>
        <v/>
      </c>
      <c r="L169" s="18">
        <f>IF(K169&gt;23500000,NA(),IF(C169&gt;=2026,IF(K169&lt;=4890000,1040000,IF(K169&lt;=6550000,670000,620000)),IF(K169&lt;=1320000,950000,IF(K169&lt;=3360000,880000,IF(K169&lt;=4890000,680000,IF(K169&lt;=6550000,630000,580000))))))</f>
        <v/>
      </c>
      <c r="M169" s="18">
        <f>MIN(100000,ROUNDDOWN(K169*0.05,0))</f>
        <v/>
      </c>
      <c r="N169" s="18">
        <f>MIN(2000000,MAX(0,D169-E169-M169))</f>
        <v/>
      </c>
      <c r="O169" s="18">
        <f>IF(G169="はい",MIN(88000,MAX(0,F169-12000)),0)</f>
        <v/>
      </c>
      <c r="P169" s="18">
        <f>MAX(0,ROUNDDOWN(K169-H169-L169-I169-0,-3))</f>
        <v/>
      </c>
      <c r="Q169" s="18">
        <f>MAX(0,ROUNDDOWN(K169-H169-L169-I169-N169,-3))</f>
        <v/>
      </c>
      <c r="R169" s="18">
        <f>MAX(0,ROUNDDOWN(K169-H169-L169-I169-O169,-3))</f>
        <v/>
      </c>
      <c r="S169" s="18">
        <f>IF(P169&lt;=0,0,ROUNDDOWN((P169*LOOKUP(P169,{0,1950001,3300001,6950001,9000001,18000001,40000001},{0.05,0.1,0.2,0.23,0.33,0.4,0.45})-LOOKUP(P169,{0,1950001,3300001,6950001,9000001,18000001,40000001},{0,97500,427500,636000,1536000,2796000,4796000}))*1.021,-2))</f>
        <v/>
      </c>
      <c r="T169" s="18">
        <f>IF(Q169&lt;=0,0,ROUNDDOWN((Q169*LOOKUP(Q169,{0,1950001,3300001,6950001,9000001,18000001,40000001},{0.05,0.1,0.2,0.23,0.33,0.4,0.45})-LOOKUP(Q169,{0,1950001,3300001,6950001,9000001,18000001,40000001},{0,97500,427500,636000,1536000,2796000,4796000}))*1.021,-2))</f>
        <v/>
      </c>
      <c r="U169" s="18">
        <f>IF(R169&lt;=0,0,ROUNDDOWN((R169*LOOKUP(R169,{0,1950001,3300001,6950001,9000001,18000001,40000001},{0.05,0.1,0.2,0.23,0.33,0.4,0.45})-LOOKUP(R169,{0,1950001,3300001,6950001,9000001,18000001,40000001},{0,97500,427500,636000,1536000,2796000,4796000}))*1.021,-2))</f>
        <v/>
      </c>
      <c r="V169" s="18">
        <f>MAX(0,ROUNDDOWN(K169-H169-430000-J169-0,-3))</f>
        <v/>
      </c>
      <c r="W169" s="18">
        <f>MAX(0,ROUNDDOWN(K169-H169-430000-J169-N169,-3))</f>
        <v/>
      </c>
      <c r="X169" s="18">
        <f>MAX(0,ROUNDDOWN(K169-H169-430000-J169-O169,-3))</f>
        <v/>
      </c>
      <c r="Y169" s="18">
        <f>IF(K169&lt;=450000,0,MAX(0,ROUNDDOWN(V169*0.06-MIN(50000,V169)*0.03,-2))+MAX(0,ROUNDDOWN(V169*0.04-MIN(50000,V169)*0.02,-2)))</f>
        <v/>
      </c>
      <c r="Z169" s="18">
        <f>IF(K169&lt;=450000,0,MAX(0,ROUNDDOWN(W169*0.06-MIN(50000,W169)*0.03,-2))+MAX(0,ROUNDDOWN(W169*0.04-MIN(50000,W169)*0.02,-2)))</f>
        <v/>
      </c>
      <c r="AA169" s="18">
        <f>IF(K169&lt;=450000,0,MAX(0,ROUNDDOWN(X169*0.06-MIN(50000,X169)*0.03,-2))+MAX(0,ROUNDDOWN(X169*0.04-MIN(50000,X169)*0.02,-2)))</f>
        <v/>
      </c>
      <c r="AB169" s="18">
        <f>AE169+Y169-Z169</f>
        <v/>
      </c>
      <c r="AC169" s="18">
        <f>AF169+Y169-AA169</f>
        <v/>
      </c>
      <c r="AD169" s="20">
        <f>AB169-AC169</f>
        <v/>
      </c>
      <c r="AE169" s="18">
        <f>S169-T169</f>
        <v/>
      </c>
      <c r="AF169" s="18">
        <f>S169-U169</f>
        <v/>
      </c>
      <c r="AG169" s="21">
        <f>IF(P169&lt;=0,0,LOOKUP(P169,{0,1950001,3300001,6950001,9000001,18000001,40000001},{0.05,0.1,0.2,0.23,0.33,0.4,0.45}))</f>
        <v/>
      </c>
    </row>
    <row r="170">
      <c r="A170" t="inlineStr">
        <is>
          <t>組み合わせ</t>
        </is>
      </c>
      <c r="B170" s="18">
        <f>'3_組み合わせ'!$B$17</f>
        <v/>
      </c>
      <c r="C170" s="19" t="n">
        <v>2026</v>
      </c>
      <c r="D170" s="18">
        <f>'3_組み合わせ'!$A21+'3_組み合わせ'!G$18</f>
        <v/>
      </c>
      <c r="E170" s="18" t="n">
        <v>0</v>
      </c>
      <c r="F170" s="18">
        <f>'3_組み合わせ'!$A21</f>
        <v/>
      </c>
      <c r="G170" t="inlineStr">
        <is>
          <t>はい</t>
        </is>
      </c>
      <c r="H170" s="18">
        <f>ROUND(MIN(B170/12,650000)*12*0.0915+MIN(B170/12,1390000)*12*(0.0504+0)+B170*0.005,0)</f>
        <v/>
      </c>
      <c r="I170" s="18" t="n">
        <v>0</v>
      </c>
      <c r="J170" s="18" t="n">
        <v>0</v>
      </c>
      <c r="K170" s="18">
        <f>ROUND(IF(C170&gt;=2026,IF(B170&lt;741000,0,IF(B170&lt;2191000,B170-740000,IF(B170&lt;2193000,1451000,IF(B170&lt;2196000,1453000,IF(B170&lt;2200000,1456000,IF(B170&lt;3600000,ROUNDDOWN(B170/4,-3)*2.8-80000,IF(B170&lt;6600000,ROUNDDOWN(B170/4,-3)*3.2-440000,IF(B170&lt;8500000,ROUNDDOWN(B170*0.9,0)-1100000,B170-1950000)))))))),IF(B170&lt;651000,0,IF(B170&lt;1900000,B170-650000,IF(B170&lt;3600000,ROUNDDOWN(B170/4,-3)*2.8-80000,IF(B170&lt;6600000,ROUNDDOWN(B170/4,-3)*3.2-440000,IF(B170&lt;8500000,ROUNDDOWN(B170*0.9,0)-1100000,B170-1950000)))))),0)</f>
        <v/>
      </c>
      <c r="L170" s="18">
        <f>IF(K170&gt;23500000,NA(),IF(C170&gt;=2026,IF(K170&lt;=4890000,1040000,IF(K170&lt;=6550000,670000,620000)),IF(K170&lt;=1320000,950000,IF(K170&lt;=3360000,880000,IF(K170&lt;=4890000,680000,IF(K170&lt;=6550000,630000,580000))))))</f>
        <v/>
      </c>
      <c r="M170" s="18">
        <f>MIN(100000,ROUNDDOWN(K170*0.05,0))</f>
        <v/>
      </c>
      <c r="N170" s="18">
        <f>MIN(2000000,MAX(0,D170-E170-M170))</f>
        <v/>
      </c>
      <c r="O170" s="18">
        <f>IF(G170="はい",MIN(88000,MAX(0,F170-12000)),0)</f>
        <v/>
      </c>
      <c r="P170" s="18">
        <f>MAX(0,ROUNDDOWN(K170-H170-L170-I170-0,-3))</f>
        <v/>
      </c>
      <c r="Q170" s="18">
        <f>MAX(0,ROUNDDOWN(K170-H170-L170-I170-N170,-3))</f>
        <v/>
      </c>
      <c r="R170" s="18">
        <f>MAX(0,ROUNDDOWN(K170-H170-L170-I170-O170,-3))</f>
        <v/>
      </c>
      <c r="S170" s="18">
        <f>IF(P170&lt;=0,0,ROUNDDOWN((P170*LOOKUP(P170,{0,1950001,3300001,6950001,9000001,18000001,40000001},{0.05,0.1,0.2,0.23,0.33,0.4,0.45})-LOOKUP(P170,{0,1950001,3300001,6950001,9000001,18000001,40000001},{0,97500,427500,636000,1536000,2796000,4796000}))*1.021,-2))</f>
        <v/>
      </c>
      <c r="T170" s="18">
        <f>IF(Q170&lt;=0,0,ROUNDDOWN((Q170*LOOKUP(Q170,{0,1950001,3300001,6950001,9000001,18000001,40000001},{0.05,0.1,0.2,0.23,0.33,0.4,0.45})-LOOKUP(Q170,{0,1950001,3300001,6950001,9000001,18000001,40000001},{0,97500,427500,636000,1536000,2796000,4796000}))*1.021,-2))</f>
        <v/>
      </c>
      <c r="U170" s="18">
        <f>IF(R170&lt;=0,0,ROUNDDOWN((R170*LOOKUP(R170,{0,1950001,3300001,6950001,9000001,18000001,40000001},{0.05,0.1,0.2,0.23,0.33,0.4,0.45})-LOOKUP(R170,{0,1950001,3300001,6950001,9000001,18000001,40000001},{0,97500,427500,636000,1536000,2796000,4796000}))*1.021,-2))</f>
        <v/>
      </c>
      <c r="V170" s="18">
        <f>MAX(0,ROUNDDOWN(K170-H170-430000-J170-0,-3))</f>
        <v/>
      </c>
      <c r="W170" s="18">
        <f>MAX(0,ROUNDDOWN(K170-H170-430000-J170-N170,-3))</f>
        <v/>
      </c>
      <c r="X170" s="18">
        <f>MAX(0,ROUNDDOWN(K170-H170-430000-J170-O170,-3))</f>
        <v/>
      </c>
      <c r="Y170" s="18">
        <f>IF(K170&lt;=450000,0,MAX(0,ROUNDDOWN(V170*0.06-MIN(50000,V170)*0.03,-2))+MAX(0,ROUNDDOWN(V170*0.04-MIN(50000,V170)*0.02,-2)))</f>
        <v/>
      </c>
      <c r="Z170" s="18">
        <f>IF(K170&lt;=450000,0,MAX(0,ROUNDDOWN(W170*0.06-MIN(50000,W170)*0.03,-2))+MAX(0,ROUNDDOWN(W170*0.04-MIN(50000,W170)*0.02,-2)))</f>
        <v/>
      </c>
      <c r="AA170" s="18">
        <f>IF(K170&lt;=450000,0,MAX(0,ROUNDDOWN(X170*0.06-MIN(50000,X170)*0.03,-2))+MAX(0,ROUNDDOWN(X170*0.04-MIN(50000,X170)*0.02,-2)))</f>
        <v/>
      </c>
      <c r="AB170" s="18">
        <f>AE170+Y170-Z170</f>
        <v/>
      </c>
      <c r="AC170" s="18">
        <f>AF170+Y170-AA170</f>
        <v/>
      </c>
      <c r="AD170" s="20">
        <f>AB170-AC170</f>
        <v/>
      </c>
      <c r="AE170" s="18">
        <f>S170-T170</f>
        <v/>
      </c>
      <c r="AF170" s="18">
        <f>S170-U170</f>
        <v/>
      </c>
      <c r="AG170" s="21">
        <f>IF(P170&lt;=0,0,LOOKUP(P170,{0,1950001,3300001,6950001,9000001,18000001,40000001},{0.05,0.1,0.2,0.23,0.33,0.4,0.45}))</f>
        <v/>
      </c>
    </row>
    <row r="171">
      <c r="A171" t="inlineStr">
        <is>
          <t>組み合わせ</t>
        </is>
      </c>
      <c r="B171" s="18">
        <f>'3_組み合わせ'!$B$17</f>
        <v/>
      </c>
      <c r="C171" s="19" t="n">
        <v>2026</v>
      </c>
      <c r="D171" s="18">
        <f>'3_組み合わせ'!$A21+'3_組み合わせ'!H$18</f>
        <v/>
      </c>
      <c r="E171" s="18" t="n">
        <v>0</v>
      </c>
      <c r="F171" s="18">
        <f>'3_組み合わせ'!$A21</f>
        <v/>
      </c>
      <c r="G171" t="inlineStr">
        <is>
          <t>はい</t>
        </is>
      </c>
      <c r="H171" s="18">
        <f>ROUND(MIN(B171/12,650000)*12*0.0915+MIN(B171/12,1390000)*12*(0.0504+0)+B171*0.005,0)</f>
        <v/>
      </c>
      <c r="I171" s="18" t="n">
        <v>0</v>
      </c>
      <c r="J171" s="18" t="n">
        <v>0</v>
      </c>
      <c r="K171" s="18">
        <f>ROUND(IF(C171&gt;=2026,IF(B171&lt;741000,0,IF(B171&lt;2191000,B171-740000,IF(B171&lt;2193000,1451000,IF(B171&lt;2196000,1453000,IF(B171&lt;2200000,1456000,IF(B171&lt;3600000,ROUNDDOWN(B171/4,-3)*2.8-80000,IF(B171&lt;6600000,ROUNDDOWN(B171/4,-3)*3.2-440000,IF(B171&lt;8500000,ROUNDDOWN(B171*0.9,0)-1100000,B171-1950000)))))))),IF(B171&lt;651000,0,IF(B171&lt;1900000,B171-650000,IF(B171&lt;3600000,ROUNDDOWN(B171/4,-3)*2.8-80000,IF(B171&lt;6600000,ROUNDDOWN(B171/4,-3)*3.2-440000,IF(B171&lt;8500000,ROUNDDOWN(B171*0.9,0)-1100000,B171-1950000)))))),0)</f>
        <v/>
      </c>
      <c r="L171" s="18">
        <f>IF(K171&gt;23500000,NA(),IF(C171&gt;=2026,IF(K171&lt;=4890000,1040000,IF(K171&lt;=6550000,670000,620000)),IF(K171&lt;=1320000,950000,IF(K171&lt;=3360000,880000,IF(K171&lt;=4890000,680000,IF(K171&lt;=6550000,630000,580000))))))</f>
        <v/>
      </c>
      <c r="M171" s="18">
        <f>MIN(100000,ROUNDDOWN(K171*0.05,0))</f>
        <v/>
      </c>
      <c r="N171" s="18">
        <f>MIN(2000000,MAX(0,D171-E171-M171))</f>
        <v/>
      </c>
      <c r="O171" s="18">
        <f>IF(G171="はい",MIN(88000,MAX(0,F171-12000)),0)</f>
        <v/>
      </c>
      <c r="P171" s="18">
        <f>MAX(0,ROUNDDOWN(K171-H171-L171-I171-0,-3))</f>
        <v/>
      </c>
      <c r="Q171" s="18">
        <f>MAX(0,ROUNDDOWN(K171-H171-L171-I171-N171,-3))</f>
        <v/>
      </c>
      <c r="R171" s="18">
        <f>MAX(0,ROUNDDOWN(K171-H171-L171-I171-O171,-3))</f>
        <v/>
      </c>
      <c r="S171" s="18">
        <f>IF(P171&lt;=0,0,ROUNDDOWN((P171*LOOKUP(P171,{0,1950001,3300001,6950001,9000001,18000001,40000001},{0.05,0.1,0.2,0.23,0.33,0.4,0.45})-LOOKUP(P171,{0,1950001,3300001,6950001,9000001,18000001,40000001},{0,97500,427500,636000,1536000,2796000,4796000}))*1.021,-2))</f>
        <v/>
      </c>
      <c r="T171" s="18">
        <f>IF(Q171&lt;=0,0,ROUNDDOWN((Q171*LOOKUP(Q171,{0,1950001,3300001,6950001,9000001,18000001,40000001},{0.05,0.1,0.2,0.23,0.33,0.4,0.45})-LOOKUP(Q171,{0,1950001,3300001,6950001,9000001,18000001,40000001},{0,97500,427500,636000,1536000,2796000,4796000}))*1.021,-2))</f>
        <v/>
      </c>
      <c r="U171" s="18">
        <f>IF(R171&lt;=0,0,ROUNDDOWN((R171*LOOKUP(R171,{0,1950001,3300001,6950001,9000001,18000001,40000001},{0.05,0.1,0.2,0.23,0.33,0.4,0.45})-LOOKUP(R171,{0,1950001,3300001,6950001,9000001,18000001,40000001},{0,97500,427500,636000,1536000,2796000,4796000}))*1.021,-2))</f>
        <v/>
      </c>
      <c r="V171" s="18">
        <f>MAX(0,ROUNDDOWN(K171-H171-430000-J171-0,-3))</f>
        <v/>
      </c>
      <c r="W171" s="18">
        <f>MAX(0,ROUNDDOWN(K171-H171-430000-J171-N171,-3))</f>
        <v/>
      </c>
      <c r="X171" s="18">
        <f>MAX(0,ROUNDDOWN(K171-H171-430000-J171-O171,-3))</f>
        <v/>
      </c>
      <c r="Y171" s="18">
        <f>IF(K171&lt;=450000,0,MAX(0,ROUNDDOWN(V171*0.06-MIN(50000,V171)*0.03,-2))+MAX(0,ROUNDDOWN(V171*0.04-MIN(50000,V171)*0.02,-2)))</f>
        <v/>
      </c>
      <c r="Z171" s="18">
        <f>IF(K171&lt;=450000,0,MAX(0,ROUNDDOWN(W171*0.06-MIN(50000,W171)*0.03,-2))+MAX(0,ROUNDDOWN(W171*0.04-MIN(50000,W171)*0.02,-2)))</f>
        <v/>
      </c>
      <c r="AA171" s="18">
        <f>IF(K171&lt;=450000,0,MAX(0,ROUNDDOWN(X171*0.06-MIN(50000,X171)*0.03,-2))+MAX(0,ROUNDDOWN(X171*0.04-MIN(50000,X171)*0.02,-2)))</f>
        <v/>
      </c>
      <c r="AB171" s="18">
        <f>AE171+Y171-Z171</f>
        <v/>
      </c>
      <c r="AC171" s="18">
        <f>AF171+Y171-AA171</f>
        <v/>
      </c>
      <c r="AD171" s="20">
        <f>AB171-AC171</f>
        <v/>
      </c>
      <c r="AE171" s="18">
        <f>S171-T171</f>
        <v/>
      </c>
      <c r="AF171" s="18">
        <f>S171-U171</f>
        <v/>
      </c>
      <c r="AG171" s="21">
        <f>IF(P171&lt;=0,0,LOOKUP(P171,{0,1950001,3300001,6950001,9000001,18000001,40000001},{0.05,0.1,0.2,0.23,0.33,0.4,0.45}))</f>
        <v/>
      </c>
    </row>
    <row r="172">
      <c r="A172" t="inlineStr">
        <is>
          <t>組み合わせ</t>
        </is>
      </c>
      <c r="B172" s="18">
        <f>'3_組み合わせ'!$B$17</f>
        <v/>
      </c>
      <c r="C172" s="19" t="n">
        <v>2026</v>
      </c>
      <c r="D172" s="18">
        <f>'3_組み合わせ'!$A21+'3_組み合わせ'!I$18</f>
        <v/>
      </c>
      <c r="E172" s="18" t="n">
        <v>0</v>
      </c>
      <c r="F172" s="18">
        <f>'3_組み合わせ'!$A21</f>
        <v/>
      </c>
      <c r="G172" t="inlineStr">
        <is>
          <t>はい</t>
        </is>
      </c>
      <c r="H172" s="18">
        <f>ROUND(MIN(B172/12,650000)*12*0.0915+MIN(B172/12,1390000)*12*(0.0504+0)+B172*0.005,0)</f>
        <v/>
      </c>
      <c r="I172" s="18" t="n">
        <v>0</v>
      </c>
      <c r="J172" s="18" t="n">
        <v>0</v>
      </c>
      <c r="K172" s="18">
        <f>ROUND(IF(C172&gt;=2026,IF(B172&lt;741000,0,IF(B172&lt;2191000,B172-740000,IF(B172&lt;2193000,1451000,IF(B172&lt;2196000,1453000,IF(B172&lt;2200000,1456000,IF(B172&lt;3600000,ROUNDDOWN(B172/4,-3)*2.8-80000,IF(B172&lt;6600000,ROUNDDOWN(B172/4,-3)*3.2-440000,IF(B172&lt;8500000,ROUNDDOWN(B172*0.9,0)-1100000,B172-1950000)))))))),IF(B172&lt;651000,0,IF(B172&lt;1900000,B172-650000,IF(B172&lt;3600000,ROUNDDOWN(B172/4,-3)*2.8-80000,IF(B172&lt;6600000,ROUNDDOWN(B172/4,-3)*3.2-440000,IF(B172&lt;8500000,ROUNDDOWN(B172*0.9,0)-1100000,B172-1950000)))))),0)</f>
        <v/>
      </c>
      <c r="L172" s="18">
        <f>IF(K172&gt;23500000,NA(),IF(C172&gt;=2026,IF(K172&lt;=4890000,1040000,IF(K172&lt;=6550000,670000,620000)),IF(K172&lt;=1320000,950000,IF(K172&lt;=3360000,880000,IF(K172&lt;=4890000,680000,IF(K172&lt;=6550000,630000,580000))))))</f>
        <v/>
      </c>
      <c r="M172" s="18">
        <f>MIN(100000,ROUNDDOWN(K172*0.05,0))</f>
        <v/>
      </c>
      <c r="N172" s="18">
        <f>MIN(2000000,MAX(0,D172-E172-M172))</f>
        <v/>
      </c>
      <c r="O172" s="18">
        <f>IF(G172="はい",MIN(88000,MAX(0,F172-12000)),0)</f>
        <v/>
      </c>
      <c r="P172" s="18">
        <f>MAX(0,ROUNDDOWN(K172-H172-L172-I172-0,-3))</f>
        <v/>
      </c>
      <c r="Q172" s="18">
        <f>MAX(0,ROUNDDOWN(K172-H172-L172-I172-N172,-3))</f>
        <v/>
      </c>
      <c r="R172" s="18">
        <f>MAX(0,ROUNDDOWN(K172-H172-L172-I172-O172,-3))</f>
        <v/>
      </c>
      <c r="S172" s="18">
        <f>IF(P172&lt;=0,0,ROUNDDOWN((P172*LOOKUP(P172,{0,1950001,3300001,6950001,9000001,18000001,40000001},{0.05,0.1,0.2,0.23,0.33,0.4,0.45})-LOOKUP(P172,{0,1950001,3300001,6950001,9000001,18000001,40000001},{0,97500,427500,636000,1536000,2796000,4796000}))*1.021,-2))</f>
        <v/>
      </c>
      <c r="T172" s="18">
        <f>IF(Q172&lt;=0,0,ROUNDDOWN((Q172*LOOKUP(Q172,{0,1950001,3300001,6950001,9000001,18000001,40000001},{0.05,0.1,0.2,0.23,0.33,0.4,0.45})-LOOKUP(Q172,{0,1950001,3300001,6950001,9000001,18000001,40000001},{0,97500,427500,636000,1536000,2796000,4796000}))*1.021,-2))</f>
        <v/>
      </c>
      <c r="U172" s="18">
        <f>IF(R172&lt;=0,0,ROUNDDOWN((R172*LOOKUP(R172,{0,1950001,3300001,6950001,9000001,18000001,40000001},{0.05,0.1,0.2,0.23,0.33,0.4,0.45})-LOOKUP(R172,{0,1950001,3300001,6950001,9000001,18000001,40000001},{0,97500,427500,636000,1536000,2796000,4796000}))*1.021,-2))</f>
        <v/>
      </c>
      <c r="V172" s="18">
        <f>MAX(0,ROUNDDOWN(K172-H172-430000-J172-0,-3))</f>
        <v/>
      </c>
      <c r="W172" s="18">
        <f>MAX(0,ROUNDDOWN(K172-H172-430000-J172-N172,-3))</f>
        <v/>
      </c>
      <c r="X172" s="18">
        <f>MAX(0,ROUNDDOWN(K172-H172-430000-J172-O172,-3))</f>
        <v/>
      </c>
      <c r="Y172" s="18">
        <f>IF(K172&lt;=450000,0,MAX(0,ROUNDDOWN(V172*0.06-MIN(50000,V172)*0.03,-2))+MAX(0,ROUNDDOWN(V172*0.04-MIN(50000,V172)*0.02,-2)))</f>
        <v/>
      </c>
      <c r="Z172" s="18">
        <f>IF(K172&lt;=450000,0,MAX(0,ROUNDDOWN(W172*0.06-MIN(50000,W172)*0.03,-2))+MAX(0,ROUNDDOWN(W172*0.04-MIN(50000,W172)*0.02,-2)))</f>
        <v/>
      </c>
      <c r="AA172" s="18">
        <f>IF(K172&lt;=450000,0,MAX(0,ROUNDDOWN(X172*0.06-MIN(50000,X172)*0.03,-2))+MAX(0,ROUNDDOWN(X172*0.04-MIN(50000,X172)*0.02,-2)))</f>
        <v/>
      </c>
      <c r="AB172" s="18">
        <f>AE172+Y172-Z172</f>
        <v/>
      </c>
      <c r="AC172" s="18">
        <f>AF172+Y172-AA172</f>
        <v/>
      </c>
      <c r="AD172" s="20">
        <f>AB172-AC172</f>
        <v/>
      </c>
      <c r="AE172" s="18">
        <f>S172-T172</f>
        <v/>
      </c>
      <c r="AF172" s="18">
        <f>S172-U172</f>
        <v/>
      </c>
      <c r="AG172" s="21">
        <f>IF(P172&lt;=0,0,LOOKUP(P172,{0,1950001,3300001,6950001,9000001,18000001,40000001},{0.05,0.1,0.2,0.23,0.33,0.4,0.45}))</f>
        <v/>
      </c>
    </row>
    <row r="173">
      <c r="A173" t="inlineStr">
        <is>
          <t>組み合わせ</t>
        </is>
      </c>
      <c r="B173" s="18">
        <f>'3_組み合わせ'!$B$17</f>
        <v/>
      </c>
      <c r="C173" s="19" t="n">
        <v>2026</v>
      </c>
      <c r="D173" s="18">
        <f>'3_組み合わせ'!$A21+'3_組み合わせ'!J$18</f>
        <v/>
      </c>
      <c r="E173" s="18" t="n">
        <v>0</v>
      </c>
      <c r="F173" s="18">
        <f>'3_組み合わせ'!$A21</f>
        <v/>
      </c>
      <c r="G173" t="inlineStr">
        <is>
          <t>はい</t>
        </is>
      </c>
      <c r="H173" s="18">
        <f>ROUND(MIN(B173/12,650000)*12*0.0915+MIN(B173/12,1390000)*12*(0.0504+0)+B173*0.005,0)</f>
        <v/>
      </c>
      <c r="I173" s="18" t="n">
        <v>0</v>
      </c>
      <c r="J173" s="18" t="n">
        <v>0</v>
      </c>
      <c r="K173" s="18">
        <f>ROUND(IF(C173&gt;=2026,IF(B173&lt;741000,0,IF(B173&lt;2191000,B173-740000,IF(B173&lt;2193000,1451000,IF(B173&lt;2196000,1453000,IF(B173&lt;2200000,1456000,IF(B173&lt;3600000,ROUNDDOWN(B173/4,-3)*2.8-80000,IF(B173&lt;6600000,ROUNDDOWN(B173/4,-3)*3.2-440000,IF(B173&lt;8500000,ROUNDDOWN(B173*0.9,0)-1100000,B173-1950000)))))))),IF(B173&lt;651000,0,IF(B173&lt;1900000,B173-650000,IF(B173&lt;3600000,ROUNDDOWN(B173/4,-3)*2.8-80000,IF(B173&lt;6600000,ROUNDDOWN(B173/4,-3)*3.2-440000,IF(B173&lt;8500000,ROUNDDOWN(B173*0.9,0)-1100000,B173-1950000)))))),0)</f>
        <v/>
      </c>
      <c r="L173" s="18">
        <f>IF(K173&gt;23500000,NA(),IF(C173&gt;=2026,IF(K173&lt;=4890000,1040000,IF(K173&lt;=6550000,670000,620000)),IF(K173&lt;=1320000,950000,IF(K173&lt;=3360000,880000,IF(K173&lt;=4890000,680000,IF(K173&lt;=6550000,630000,580000))))))</f>
        <v/>
      </c>
      <c r="M173" s="18">
        <f>MIN(100000,ROUNDDOWN(K173*0.05,0))</f>
        <v/>
      </c>
      <c r="N173" s="18">
        <f>MIN(2000000,MAX(0,D173-E173-M173))</f>
        <v/>
      </c>
      <c r="O173" s="18">
        <f>IF(G173="はい",MIN(88000,MAX(0,F173-12000)),0)</f>
        <v/>
      </c>
      <c r="P173" s="18">
        <f>MAX(0,ROUNDDOWN(K173-H173-L173-I173-0,-3))</f>
        <v/>
      </c>
      <c r="Q173" s="18">
        <f>MAX(0,ROUNDDOWN(K173-H173-L173-I173-N173,-3))</f>
        <v/>
      </c>
      <c r="R173" s="18">
        <f>MAX(0,ROUNDDOWN(K173-H173-L173-I173-O173,-3))</f>
        <v/>
      </c>
      <c r="S173" s="18">
        <f>IF(P173&lt;=0,0,ROUNDDOWN((P173*LOOKUP(P173,{0,1950001,3300001,6950001,9000001,18000001,40000001},{0.05,0.1,0.2,0.23,0.33,0.4,0.45})-LOOKUP(P173,{0,1950001,3300001,6950001,9000001,18000001,40000001},{0,97500,427500,636000,1536000,2796000,4796000}))*1.021,-2))</f>
        <v/>
      </c>
      <c r="T173" s="18">
        <f>IF(Q173&lt;=0,0,ROUNDDOWN((Q173*LOOKUP(Q173,{0,1950001,3300001,6950001,9000001,18000001,40000001},{0.05,0.1,0.2,0.23,0.33,0.4,0.45})-LOOKUP(Q173,{0,1950001,3300001,6950001,9000001,18000001,40000001},{0,97500,427500,636000,1536000,2796000,4796000}))*1.021,-2))</f>
        <v/>
      </c>
      <c r="U173" s="18">
        <f>IF(R173&lt;=0,0,ROUNDDOWN((R173*LOOKUP(R173,{0,1950001,3300001,6950001,9000001,18000001,40000001},{0.05,0.1,0.2,0.23,0.33,0.4,0.45})-LOOKUP(R173,{0,1950001,3300001,6950001,9000001,18000001,40000001},{0,97500,427500,636000,1536000,2796000,4796000}))*1.021,-2))</f>
        <v/>
      </c>
      <c r="V173" s="18">
        <f>MAX(0,ROUNDDOWN(K173-H173-430000-J173-0,-3))</f>
        <v/>
      </c>
      <c r="W173" s="18">
        <f>MAX(0,ROUNDDOWN(K173-H173-430000-J173-N173,-3))</f>
        <v/>
      </c>
      <c r="X173" s="18">
        <f>MAX(0,ROUNDDOWN(K173-H173-430000-J173-O173,-3))</f>
        <v/>
      </c>
      <c r="Y173" s="18">
        <f>IF(K173&lt;=450000,0,MAX(0,ROUNDDOWN(V173*0.06-MIN(50000,V173)*0.03,-2))+MAX(0,ROUNDDOWN(V173*0.04-MIN(50000,V173)*0.02,-2)))</f>
        <v/>
      </c>
      <c r="Z173" s="18">
        <f>IF(K173&lt;=450000,0,MAX(0,ROUNDDOWN(W173*0.06-MIN(50000,W173)*0.03,-2))+MAX(0,ROUNDDOWN(W173*0.04-MIN(50000,W173)*0.02,-2)))</f>
        <v/>
      </c>
      <c r="AA173" s="18">
        <f>IF(K173&lt;=450000,0,MAX(0,ROUNDDOWN(X173*0.06-MIN(50000,X173)*0.03,-2))+MAX(0,ROUNDDOWN(X173*0.04-MIN(50000,X173)*0.02,-2)))</f>
        <v/>
      </c>
      <c r="AB173" s="18">
        <f>AE173+Y173-Z173</f>
        <v/>
      </c>
      <c r="AC173" s="18">
        <f>AF173+Y173-AA173</f>
        <v/>
      </c>
      <c r="AD173" s="20">
        <f>AB173-AC173</f>
        <v/>
      </c>
      <c r="AE173" s="18">
        <f>S173-T173</f>
        <v/>
      </c>
      <c r="AF173" s="18">
        <f>S173-U173</f>
        <v/>
      </c>
      <c r="AG173" s="21">
        <f>IF(P173&lt;=0,0,LOOKUP(P173,{0,1950001,3300001,6950001,9000001,18000001,40000001},{0.05,0.1,0.2,0.23,0.33,0.4,0.45}))</f>
        <v/>
      </c>
    </row>
    <row r="174">
      <c r="A174" t="inlineStr">
        <is>
          <t>組み合わせ</t>
        </is>
      </c>
      <c r="B174" s="18">
        <f>'3_組み合わせ'!$B$17</f>
        <v/>
      </c>
      <c r="C174" s="19" t="n">
        <v>2026</v>
      </c>
      <c r="D174" s="18">
        <f>'3_組み合わせ'!$A21+'3_組み合わせ'!K$18</f>
        <v/>
      </c>
      <c r="E174" s="18" t="n">
        <v>0</v>
      </c>
      <c r="F174" s="18">
        <f>'3_組み合わせ'!$A21</f>
        <v/>
      </c>
      <c r="G174" t="inlineStr">
        <is>
          <t>はい</t>
        </is>
      </c>
      <c r="H174" s="18">
        <f>ROUND(MIN(B174/12,650000)*12*0.0915+MIN(B174/12,1390000)*12*(0.0504+0)+B174*0.005,0)</f>
        <v/>
      </c>
      <c r="I174" s="18" t="n">
        <v>0</v>
      </c>
      <c r="J174" s="18" t="n">
        <v>0</v>
      </c>
      <c r="K174" s="18">
        <f>ROUND(IF(C174&gt;=2026,IF(B174&lt;741000,0,IF(B174&lt;2191000,B174-740000,IF(B174&lt;2193000,1451000,IF(B174&lt;2196000,1453000,IF(B174&lt;2200000,1456000,IF(B174&lt;3600000,ROUNDDOWN(B174/4,-3)*2.8-80000,IF(B174&lt;6600000,ROUNDDOWN(B174/4,-3)*3.2-440000,IF(B174&lt;8500000,ROUNDDOWN(B174*0.9,0)-1100000,B174-1950000)))))))),IF(B174&lt;651000,0,IF(B174&lt;1900000,B174-650000,IF(B174&lt;3600000,ROUNDDOWN(B174/4,-3)*2.8-80000,IF(B174&lt;6600000,ROUNDDOWN(B174/4,-3)*3.2-440000,IF(B174&lt;8500000,ROUNDDOWN(B174*0.9,0)-1100000,B174-1950000)))))),0)</f>
        <v/>
      </c>
      <c r="L174" s="18">
        <f>IF(K174&gt;23500000,NA(),IF(C174&gt;=2026,IF(K174&lt;=4890000,1040000,IF(K174&lt;=6550000,670000,620000)),IF(K174&lt;=1320000,950000,IF(K174&lt;=3360000,880000,IF(K174&lt;=4890000,680000,IF(K174&lt;=6550000,630000,580000))))))</f>
        <v/>
      </c>
      <c r="M174" s="18">
        <f>MIN(100000,ROUNDDOWN(K174*0.05,0))</f>
        <v/>
      </c>
      <c r="N174" s="18">
        <f>MIN(2000000,MAX(0,D174-E174-M174))</f>
        <v/>
      </c>
      <c r="O174" s="18">
        <f>IF(G174="はい",MIN(88000,MAX(0,F174-12000)),0)</f>
        <v/>
      </c>
      <c r="P174" s="18">
        <f>MAX(0,ROUNDDOWN(K174-H174-L174-I174-0,-3))</f>
        <v/>
      </c>
      <c r="Q174" s="18">
        <f>MAX(0,ROUNDDOWN(K174-H174-L174-I174-N174,-3))</f>
        <v/>
      </c>
      <c r="R174" s="18">
        <f>MAX(0,ROUNDDOWN(K174-H174-L174-I174-O174,-3))</f>
        <v/>
      </c>
      <c r="S174" s="18">
        <f>IF(P174&lt;=0,0,ROUNDDOWN((P174*LOOKUP(P174,{0,1950001,3300001,6950001,9000001,18000001,40000001},{0.05,0.1,0.2,0.23,0.33,0.4,0.45})-LOOKUP(P174,{0,1950001,3300001,6950001,9000001,18000001,40000001},{0,97500,427500,636000,1536000,2796000,4796000}))*1.021,-2))</f>
        <v/>
      </c>
      <c r="T174" s="18">
        <f>IF(Q174&lt;=0,0,ROUNDDOWN((Q174*LOOKUP(Q174,{0,1950001,3300001,6950001,9000001,18000001,40000001},{0.05,0.1,0.2,0.23,0.33,0.4,0.45})-LOOKUP(Q174,{0,1950001,3300001,6950001,9000001,18000001,40000001},{0,97500,427500,636000,1536000,2796000,4796000}))*1.021,-2))</f>
        <v/>
      </c>
      <c r="U174" s="18">
        <f>IF(R174&lt;=0,0,ROUNDDOWN((R174*LOOKUP(R174,{0,1950001,3300001,6950001,9000001,18000001,40000001},{0.05,0.1,0.2,0.23,0.33,0.4,0.45})-LOOKUP(R174,{0,1950001,3300001,6950001,9000001,18000001,40000001},{0,97500,427500,636000,1536000,2796000,4796000}))*1.021,-2))</f>
        <v/>
      </c>
      <c r="V174" s="18">
        <f>MAX(0,ROUNDDOWN(K174-H174-430000-J174-0,-3))</f>
        <v/>
      </c>
      <c r="W174" s="18">
        <f>MAX(0,ROUNDDOWN(K174-H174-430000-J174-N174,-3))</f>
        <v/>
      </c>
      <c r="X174" s="18">
        <f>MAX(0,ROUNDDOWN(K174-H174-430000-J174-O174,-3))</f>
        <v/>
      </c>
      <c r="Y174" s="18">
        <f>IF(K174&lt;=450000,0,MAX(0,ROUNDDOWN(V174*0.06-MIN(50000,V174)*0.03,-2))+MAX(0,ROUNDDOWN(V174*0.04-MIN(50000,V174)*0.02,-2)))</f>
        <v/>
      </c>
      <c r="Z174" s="18">
        <f>IF(K174&lt;=450000,0,MAX(0,ROUNDDOWN(W174*0.06-MIN(50000,W174)*0.03,-2))+MAX(0,ROUNDDOWN(W174*0.04-MIN(50000,W174)*0.02,-2)))</f>
        <v/>
      </c>
      <c r="AA174" s="18">
        <f>IF(K174&lt;=450000,0,MAX(0,ROUNDDOWN(X174*0.06-MIN(50000,X174)*0.03,-2))+MAX(0,ROUNDDOWN(X174*0.04-MIN(50000,X174)*0.02,-2)))</f>
        <v/>
      </c>
      <c r="AB174" s="18">
        <f>AE174+Y174-Z174</f>
        <v/>
      </c>
      <c r="AC174" s="18">
        <f>AF174+Y174-AA174</f>
        <v/>
      </c>
      <c r="AD174" s="20">
        <f>AB174-AC174</f>
        <v/>
      </c>
      <c r="AE174" s="18">
        <f>S174-T174</f>
        <v/>
      </c>
      <c r="AF174" s="18">
        <f>S174-U174</f>
        <v/>
      </c>
      <c r="AG174" s="21">
        <f>IF(P174&lt;=0,0,LOOKUP(P174,{0,1950001,3300001,6950001,9000001,18000001,40000001},{0.05,0.1,0.2,0.23,0.33,0.4,0.45}))</f>
        <v/>
      </c>
    </row>
    <row r="175">
      <c r="A175" t="inlineStr">
        <is>
          <t>組み合わせ</t>
        </is>
      </c>
      <c r="B175" s="18">
        <f>'3_組み合わせ'!$B$17</f>
        <v/>
      </c>
      <c r="C175" s="19" t="n">
        <v>2026</v>
      </c>
      <c r="D175" s="18">
        <f>'3_組み合わせ'!$A22+'3_組み合わせ'!B$18</f>
        <v/>
      </c>
      <c r="E175" s="18" t="n">
        <v>0</v>
      </c>
      <c r="F175" s="18">
        <f>'3_組み合わせ'!$A22</f>
        <v/>
      </c>
      <c r="G175" t="inlineStr">
        <is>
          <t>はい</t>
        </is>
      </c>
      <c r="H175" s="18">
        <f>ROUND(MIN(B175/12,650000)*12*0.0915+MIN(B175/12,1390000)*12*(0.0504+0)+B175*0.005,0)</f>
        <v/>
      </c>
      <c r="I175" s="18" t="n">
        <v>0</v>
      </c>
      <c r="J175" s="18" t="n">
        <v>0</v>
      </c>
      <c r="K175" s="18">
        <f>ROUND(IF(C175&gt;=2026,IF(B175&lt;741000,0,IF(B175&lt;2191000,B175-740000,IF(B175&lt;2193000,1451000,IF(B175&lt;2196000,1453000,IF(B175&lt;2200000,1456000,IF(B175&lt;3600000,ROUNDDOWN(B175/4,-3)*2.8-80000,IF(B175&lt;6600000,ROUNDDOWN(B175/4,-3)*3.2-440000,IF(B175&lt;8500000,ROUNDDOWN(B175*0.9,0)-1100000,B175-1950000)))))))),IF(B175&lt;651000,0,IF(B175&lt;1900000,B175-650000,IF(B175&lt;3600000,ROUNDDOWN(B175/4,-3)*2.8-80000,IF(B175&lt;6600000,ROUNDDOWN(B175/4,-3)*3.2-440000,IF(B175&lt;8500000,ROUNDDOWN(B175*0.9,0)-1100000,B175-1950000)))))),0)</f>
        <v/>
      </c>
      <c r="L175" s="18">
        <f>IF(K175&gt;23500000,NA(),IF(C175&gt;=2026,IF(K175&lt;=4890000,1040000,IF(K175&lt;=6550000,670000,620000)),IF(K175&lt;=1320000,950000,IF(K175&lt;=3360000,880000,IF(K175&lt;=4890000,680000,IF(K175&lt;=6550000,630000,580000))))))</f>
        <v/>
      </c>
      <c r="M175" s="18">
        <f>MIN(100000,ROUNDDOWN(K175*0.05,0))</f>
        <v/>
      </c>
      <c r="N175" s="18">
        <f>MIN(2000000,MAX(0,D175-E175-M175))</f>
        <v/>
      </c>
      <c r="O175" s="18">
        <f>IF(G175="はい",MIN(88000,MAX(0,F175-12000)),0)</f>
        <v/>
      </c>
      <c r="P175" s="18">
        <f>MAX(0,ROUNDDOWN(K175-H175-L175-I175-0,-3))</f>
        <v/>
      </c>
      <c r="Q175" s="18">
        <f>MAX(0,ROUNDDOWN(K175-H175-L175-I175-N175,-3))</f>
        <v/>
      </c>
      <c r="R175" s="18">
        <f>MAX(0,ROUNDDOWN(K175-H175-L175-I175-O175,-3))</f>
        <v/>
      </c>
      <c r="S175" s="18">
        <f>IF(P175&lt;=0,0,ROUNDDOWN((P175*LOOKUP(P175,{0,1950001,3300001,6950001,9000001,18000001,40000001},{0.05,0.1,0.2,0.23,0.33,0.4,0.45})-LOOKUP(P175,{0,1950001,3300001,6950001,9000001,18000001,40000001},{0,97500,427500,636000,1536000,2796000,4796000}))*1.021,-2))</f>
        <v/>
      </c>
      <c r="T175" s="18">
        <f>IF(Q175&lt;=0,0,ROUNDDOWN((Q175*LOOKUP(Q175,{0,1950001,3300001,6950001,9000001,18000001,40000001},{0.05,0.1,0.2,0.23,0.33,0.4,0.45})-LOOKUP(Q175,{0,1950001,3300001,6950001,9000001,18000001,40000001},{0,97500,427500,636000,1536000,2796000,4796000}))*1.021,-2))</f>
        <v/>
      </c>
      <c r="U175" s="18">
        <f>IF(R175&lt;=0,0,ROUNDDOWN((R175*LOOKUP(R175,{0,1950001,3300001,6950001,9000001,18000001,40000001},{0.05,0.1,0.2,0.23,0.33,0.4,0.45})-LOOKUP(R175,{0,1950001,3300001,6950001,9000001,18000001,40000001},{0,97500,427500,636000,1536000,2796000,4796000}))*1.021,-2))</f>
        <v/>
      </c>
      <c r="V175" s="18">
        <f>MAX(0,ROUNDDOWN(K175-H175-430000-J175-0,-3))</f>
        <v/>
      </c>
      <c r="W175" s="18">
        <f>MAX(0,ROUNDDOWN(K175-H175-430000-J175-N175,-3))</f>
        <v/>
      </c>
      <c r="X175" s="18">
        <f>MAX(0,ROUNDDOWN(K175-H175-430000-J175-O175,-3))</f>
        <v/>
      </c>
      <c r="Y175" s="18">
        <f>IF(K175&lt;=450000,0,MAX(0,ROUNDDOWN(V175*0.06-MIN(50000,V175)*0.03,-2))+MAX(0,ROUNDDOWN(V175*0.04-MIN(50000,V175)*0.02,-2)))</f>
        <v/>
      </c>
      <c r="Z175" s="18">
        <f>IF(K175&lt;=450000,0,MAX(0,ROUNDDOWN(W175*0.06-MIN(50000,W175)*0.03,-2))+MAX(0,ROUNDDOWN(W175*0.04-MIN(50000,W175)*0.02,-2)))</f>
        <v/>
      </c>
      <c r="AA175" s="18">
        <f>IF(K175&lt;=450000,0,MAX(0,ROUNDDOWN(X175*0.06-MIN(50000,X175)*0.03,-2))+MAX(0,ROUNDDOWN(X175*0.04-MIN(50000,X175)*0.02,-2)))</f>
        <v/>
      </c>
      <c r="AB175" s="18">
        <f>AE175+Y175-Z175</f>
        <v/>
      </c>
      <c r="AC175" s="18">
        <f>AF175+Y175-AA175</f>
        <v/>
      </c>
      <c r="AD175" s="20">
        <f>AB175-AC175</f>
        <v/>
      </c>
      <c r="AE175" s="18">
        <f>S175-T175</f>
        <v/>
      </c>
      <c r="AF175" s="18">
        <f>S175-U175</f>
        <v/>
      </c>
      <c r="AG175" s="21">
        <f>IF(P175&lt;=0,0,LOOKUP(P175,{0,1950001,3300001,6950001,9000001,18000001,40000001},{0.05,0.1,0.2,0.23,0.33,0.4,0.45}))</f>
        <v/>
      </c>
    </row>
    <row r="176">
      <c r="A176" t="inlineStr">
        <is>
          <t>組み合わせ</t>
        </is>
      </c>
      <c r="B176" s="18">
        <f>'3_組み合わせ'!$B$17</f>
        <v/>
      </c>
      <c r="C176" s="19" t="n">
        <v>2026</v>
      </c>
      <c r="D176" s="18">
        <f>'3_組み合わせ'!$A22+'3_組み合わせ'!C$18</f>
        <v/>
      </c>
      <c r="E176" s="18" t="n">
        <v>0</v>
      </c>
      <c r="F176" s="18">
        <f>'3_組み合わせ'!$A22</f>
        <v/>
      </c>
      <c r="G176" t="inlineStr">
        <is>
          <t>はい</t>
        </is>
      </c>
      <c r="H176" s="18">
        <f>ROUND(MIN(B176/12,650000)*12*0.0915+MIN(B176/12,1390000)*12*(0.0504+0)+B176*0.005,0)</f>
        <v/>
      </c>
      <c r="I176" s="18" t="n">
        <v>0</v>
      </c>
      <c r="J176" s="18" t="n">
        <v>0</v>
      </c>
      <c r="K176" s="18">
        <f>ROUND(IF(C176&gt;=2026,IF(B176&lt;741000,0,IF(B176&lt;2191000,B176-740000,IF(B176&lt;2193000,1451000,IF(B176&lt;2196000,1453000,IF(B176&lt;2200000,1456000,IF(B176&lt;3600000,ROUNDDOWN(B176/4,-3)*2.8-80000,IF(B176&lt;6600000,ROUNDDOWN(B176/4,-3)*3.2-440000,IF(B176&lt;8500000,ROUNDDOWN(B176*0.9,0)-1100000,B176-1950000)))))))),IF(B176&lt;651000,0,IF(B176&lt;1900000,B176-650000,IF(B176&lt;3600000,ROUNDDOWN(B176/4,-3)*2.8-80000,IF(B176&lt;6600000,ROUNDDOWN(B176/4,-3)*3.2-440000,IF(B176&lt;8500000,ROUNDDOWN(B176*0.9,0)-1100000,B176-1950000)))))),0)</f>
        <v/>
      </c>
      <c r="L176" s="18">
        <f>IF(K176&gt;23500000,NA(),IF(C176&gt;=2026,IF(K176&lt;=4890000,1040000,IF(K176&lt;=6550000,670000,620000)),IF(K176&lt;=1320000,950000,IF(K176&lt;=3360000,880000,IF(K176&lt;=4890000,680000,IF(K176&lt;=6550000,630000,580000))))))</f>
        <v/>
      </c>
      <c r="M176" s="18">
        <f>MIN(100000,ROUNDDOWN(K176*0.05,0))</f>
        <v/>
      </c>
      <c r="N176" s="18">
        <f>MIN(2000000,MAX(0,D176-E176-M176))</f>
        <v/>
      </c>
      <c r="O176" s="18">
        <f>IF(G176="はい",MIN(88000,MAX(0,F176-12000)),0)</f>
        <v/>
      </c>
      <c r="P176" s="18">
        <f>MAX(0,ROUNDDOWN(K176-H176-L176-I176-0,-3))</f>
        <v/>
      </c>
      <c r="Q176" s="18">
        <f>MAX(0,ROUNDDOWN(K176-H176-L176-I176-N176,-3))</f>
        <v/>
      </c>
      <c r="R176" s="18">
        <f>MAX(0,ROUNDDOWN(K176-H176-L176-I176-O176,-3))</f>
        <v/>
      </c>
      <c r="S176" s="18">
        <f>IF(P176&lt;=0,0,ROUNDDOWN((P176*LOOKUP(P176,{0,1950001,3300001,6950001,9000001,18000001,40000001},{0.05,0.1,0.2,0.23,0.33,0.4,0.45})-LOOKUP(P176,{0,1950001,3300001,6950001,9000001,18000001,40000001},{0,97500,427500,636000,1536000,2796000,4796000}))*1.021,-2))</f>
        <v/>
      </c>
      <c r="T176" s="18">
        <f>IF(Q176&lt;=0,0,ROUNDDOWN((Q176*LOOKUP(Q176,{0,1950001,3300001,6950001,9000001,18000001,40000001},{0.05,0.1,0.2,0.23,0.33,0.4,0.45})-LOOKUP(Q176,{0,1950001,3300001,6950001,9000001,18000001,40000001},{0,97500,427500,636000,1536000,2796000,4796000}))*1.021,-2))</f>
        <v/>
      </c>
      <c r="U176" s="18">
        <f>IF(R176&lt;=0,0,ROUNDDOWN((R176*LOOKUP(R176,{0,1950001,3300001,6950001,9000001,18000001,40000001},{0.05,0.1,0.2,0.23,0.33,0.4,0.45})-LOOKUP(R176,{0,1950001,3300001,6950001,9000001,18000001,40000001},{0,97500,427500,636000,1536000,2796000,4796000}))*1.021,-2))</f>
        <v/>
      </c>
      <c r="V176" s="18">
        <f>MAX(0,ROUNDDOWN(K176-H176-430000-J176-0,-3))</f>
        <v/>
      </c>
      <c r="W176" s="18">
        <f>MAX(0,ROUNDDOWN(K176-H176-430000-J176-N176,-3))</f>
        <v/>
      </c>
      <c r="X176" s="18">
        <f>MAX(0,ROUNDDOWN(K176-H176-430000-J176-O176,-3))</f>
        <v/>
      </c>
      <c r="Y176" s="18">
        <f>IF(K176&lt;=450000,0,MAX(0,ROUNDDOWN(V176*0.06-MIN(50000,V176)*0.03,-2))+MAX(0,ROUNDDOWN(V176*0.04-MIN(50000,V176)*0.02,-2)))</f>
        <v/>
      </c>
      <c r="Z176" s="18">
        <f>IF(K176&lt;=450000,0,MAX(0,ROUNDDOWN(W176*0.06-MIN(50000,W176)*0.03,-2))+MAX(0,ROUNDDOWN(W176*0.04-MIN(50000,W176)*0.02,-2)))</f>
        <v/>
      </c>
      <c r="AA176" s="18">
        <f>IF(K176&lt;=450000,0,MAX(0,ROUNDDOWN(X176*0.06-MIN(50000,X176)*0.03,-2))+MAX(0,ROUNDDOWN(X176*0.04-MIN(50000,X176)*0.02,-2)))</f>
        <v/>
      </c>
      <c r="AB176" s="18">
        <f>AE176+Y176-Z176</f>
        <v/>
      </c>
      <c r="AC176" s="18">
        <f>AF176+Y176-AA176</f>
        <v/>
      </c>
      <c r="AD176" s="20">
        <f>AB176-AC176</f>
        <v/>
      </c>
      <c r="AE176" s="18">
        <f>S176-T176</f>
        <v/>
      </c>
      <c r="AF176" s="18">
        <f>S176-U176</f>
        <v/>
      </c>
      <c r="AG176" s="21">
        <f>IF(P176&lt;=0,0,LOOKUP(P176,{0,1950001,3300001,6950001,9000001,18000001,40000001},{0.05,0.1,0.2,0.23,0.33,0.4,0.45}))</f>
        <v/>
      </c>
    </row>
    <row r="177">
      <c r="A177" t="inlineStr">
        <is>
          <t>組み合わせ</t>
        </is>
      </c>
      <c r="B177" s="18">
        <f>'3_組み合わせ'!$B$17</f>
        <v/>
      </c>
      <c r="C177" s="19" t="n">
        <v>2026</v>
      </c>
      <c r="D177" s="18">
        <f>'3_組み合わせ'!$A22+'3_組み合わせ'!D$18</f>
        <v/>
      </c>
      <c r="E177" s="18" t="n">
        <v>0</v>
      </c>
      <c r="F177" s="18">
        <f>'3_組み合わせ'!$A22</f>
        <v/>
      </c>
      <c r="G177" t="inlineStr">
        <is>
          <t>はい</t>
        </is>
      </c>
      <c r="H177" s="18">
        <f>ROUND(MIN(B177/12,650000)*12*0.0915+MIN(B177/12,1390000)*12*(0.0504+0)+B177*0.005,0)</f>
        <v/>
      </c>
      <c r="I177" s="18" t="n">
        <v>0</v>
      </c>
      <c r="J177" s="18" t="n">
        <v>0</v>
      </c>
      <c r="K177" s="18">
        <f>ROUND(IF(C177&gt;=2026,IF(B177&lt;741000,0,IF(B177&lt;2191000,B177-740000,IF(B177&lt;2193000,1451000,IF(B177&lt;2196000,1453000,IF(B177&lt;2200000,1456000,IF(B177&lt;3600000,ROUNDDOWN(B177/4,-3)*2.8-80000,IF(B177&lt;6600000,ROUNDDOWN(B177/4,-3)*3.2-440000,IF(B177&lt;8500000,ROUNDDOWN(B177*0.9,0)-1100000,B177-1950000)))))))),IF(B177&lt;651000,0,IF(B177&lt;1900000,B177-650000,IF(B177&lt;3600000,ROUNDDOWN(B177/4,-3)*2.8-80000,IF(B177&lt;6600000,ROUNDDOWN(B177/4,-3)*3.2-440000,IF(B177&lt;8500000,ROUNDDOWN(B177*0.9,0)-1100000,B177-1950000)))))),0)</f>
        <v/>
      </c>
      <c r="L177" s="18">
        <f>IF(K177&gt;23500000,NA(),IF(C177&gt;=2026,IF(K177&lt;=4890000,1040000,IF(K177&lt;=6550000,670000,620000)),IF(K177&lt;=1320000,950000,IF(K177&lt;=3360000,880000,IF(K177&lt;=4890000,680000,IF(K177&lt;=6550000,630000,580000))))))</f>
        <v/>
      </c>
      <c r="M177" s="18">
        <f>MIN(100000,ROUNDDOWN(K177*0.05,0))</f>
        <v/>
      </c>
      <c r="N177" s="18">
        <f>MIN(2000000,MAX(0,D177-E177-M177))</f>
        <v/>
      </c>
      <c r="O177" s="18">
        <f>IF(G177="はい",MIN(88000,MAX(0,F177-12000)),0)</f>
        <v/>
      </c>
      <c r="P177" s="18">
        <f>MAX(0,ROUNDDOWN(K177-H177-L177-I177-0,-3))</f>
        <v/>
      </c>
      <c r="Q177" s="18">
        <f>MAX(0,ROUNDDOWN(K177-H177-L177-I177-N177,-3))</f>
        <v/>
      </c>
      <c r="R177" s="18">
        <f>MAX(0,ROUNDDOWN(K177-H177-L177-I177-O177,-3))</f>
        <v/>
      </c>
      <c r="S177" s="18">
        <f>IF(P177&lt;=0,0,ROUNDDOWN((P177*LOOKUP(P177,{0,1950001,3300001,6950001,9000001,18000001,40000001},{0.05,0.1,0.2,0.23,0.33,0.4,0.45})-LOOKUP(P177,{0,1950001,3300001,6950001,9000001,18000001,40000001},{0,97500,427500,636000,1536000,2796000,4796000}))*1.021,-2))</f>
        <v/>
      </c>
      <c r="T177" s="18">
        <f>IF(Q177&lt;=0,0,ROUNDDOWN((Q177*LOOKUP(Q177,{0,1950001,3300001,6950001,9000001,18000001,40000001},{0.05,0.1,0.2,0.23,0.33,0.4,0.45})-LOOKUP(Q177,{0,1950001,3300001,6950001,9000001,18000001,40000001},{0,97500,427500,636000,1536000,2796000,4796000}))*1.021,-2))</f>
        <v/>
      </c>
      <c r="U177" s="18">
        <f>IF(R177&lt;=0,0,ROUNDDOWN((R177*LOOKUP(R177,{0,1950001,3300001,6950001,9000001,18000001,40000001},{0.05,0.1,0.2,0.23,0.33,0.4,0.45})-LOOKUP(R177,{0,1950001,3300001,6950001,9000001,18000001,40000001},{0,97500,427500,636000,1536000,2796000,4796000}))*1.021,-2))</f>
        <v/>
      </c>
      <c r="V177" s="18">
        <f>MAX(0,ROUNDDOWN(K177-H177-430000-J177-0,-3))</f>
        <v/>
      </c>
      <c r="W177" s="18">
        <f>MAX(0,ROUNDDOWN(K177-H177-430000-J177-N177,-3))</f>
        <v/>
      </c>
      <c r="X177" s="18">
        <f>MAX(0,ROUNDDOWN(K177-H177-430000-J177-O177,-3))</f>
        <v/>
      </c>
      <c r="Y177" s="18">
        <f>IF(K177&lt;=450000,0,MAX(0,ROUNDDOWN(V177*0.06-MIN(50000,V177)*0.03,-2))+MAX(0,ROUNDDOWN(V177*0.04-MIN(50000,V177)*0.02,-2)))</f>
        <v/>
      </c>
      <c r="Z177" s="18">
        <f>IF(K177&lt;=450000,0,MAX(0,ROUNDDOWN(W177*0.06-MIN(50000,W177)*0.03,-2))+MAX(0,ROUNDDOWN(W177*0.04-MIN(50000,W177)*0.02,-2)))</f>
        <v/>
      </c>
      <c r="AA177" s="18">
        <f>IF(K177&lt;=450000,0,MAX(0,ROUNDDOWN(X177*0.06-MIN(50000,X177)*0.03,-2))+MAX(0,ROUNDDOWN(X177*0.04-MIN(50000,X177)*0.02,-2)))</f>
        <v/>
      </c>
      <c r="AB177" s="18">
        <f>AE177+Y177-Z177</f>
        <v/>
      </c>
      <c r="AC177" s="18">
        <f>AF177+Y177-AA177</f>
        <v/>
      </c>
      <c r="AD177" s="20">
        <f>AB177-AC177</f>
        <v/>
      </c>
      <c r="AE177" s="18">
        <f>S177-T177</f>
        <v/>
      </c>
      <c r="AF177" s="18">
        <f>S177-U177</f>
        <v/>
      </c>
      <c r="AG177" s="21">
        <f>IF(P177&lt;=0,0,LOOKUP(P177,{0,1950001,3300001,6950001,9000001,18000001,40000001},{0.05,0.1,0.2,0.23,0.33,0.4,0.45}))</f>
        <v/>
      </c>
    </row>
    <row r="178">
      <c r="A178" t="inlineStr">
        <is>
          <t>組み合わせ</t>
        </is>
      </c>
      <c r="B178" s="18">
        <f>'3_組み合わせ'!$B$17</f>
        <v/>
      </c>
      <c r="C178" s="19" t="n">
        <v>2026</v>
      </c>
      <c r="D178" s="18">
        <f>'3_組み合わせ'!$A22+'3_組み合わせ'!E$18</f>
        <v/>
      </c>
      <c r="E178" s="18" t="n">
        <v>0</v>
      </c>
      <c r="F178" s="18">
        <f>'3_組み合わせ'!$A22</f>
        <v/>
      </c>
      <c r="G178" t="inlineStr">
        <is>
          <t>はい</t>
        </is>
      </c>
      <c r="H178" s="18">
        <f>ROUND(MIN(B178/12,650000)*12*0.0915+MIN(B178/12,1390000)*12*(0.0504+0)+B178*0.005,0)</f>
        <v/>
      </c>
      <c r="I178" s="18" t="n">
        <v>0</v>
      </c>
      <c r="J178" s="18" t="n">
        <v>0</v>
      </c>
      <c r="K178" s="18">
        <f>ROUND(IF(C178&gt;=2026,IF(B178&lt;741000,0,IF(B178&lt;2191000,B178-740000,IF(B178&lt;2193000,1451000,IF(B178&lt;2196000,1453000,IF(B178&lt;2200000,1456000,IF(B178&lt;3600000,ROUNDDOWN(B178/4,-3)*2.8-80000,IF(B178&lt;6600000,ROUNDDOWN(B178/4,-3)*3.2-440000,IF(B178&lt;8500000,ROUNDDOWN(B178*0.9,0)-1100000,B178-1950000)))))))),IF(B178&lt;651000,0,IF(B178&lt;1900000,B178-650000,IF(B178&lt;3600000,ROUNDDOWN(B178/4,-3)*2.8-80000,IF(B178&lt;6600000,ROUNDDOWN(B178/4,-3)*3.2-440000,IF(B178&lt;8500000,ROUNDDOWN(B178*0.9,0)-1100000,B178-1950000)))))),0)</f>
        <v/>
      </c>
      <c r="L178" s="18">
        <f>IF(K178&gt;23500000,NA(),IF(C178&gt;=2026,IF(K178&lt;=4890000,1040000,IF(K178&lt;=6550000,670000,620000)),IF(K178&lt;=1320000,950000,IF(K178&lt;=3360000,880000,IF(K178&lt;=4890000,680000,IF(K178&lt;=6550000,630000,580000))))))</f>
        <v/>
      </c>
      <c r="M178" s="18">
        <f>MIN(100000,ROUNDDOWN(K178*0.05,0))</f>
        <v/>
      </c>
      <c r="N178" s="18">
        <f>MIN(2000000,MAX(0,D178-E178-M178))</f>
        <v/>
      </c>
      <c r="O178" s="18">
        <f>IF(G178="はい",MIN(88000,MAX(0,F178-12000)),0)</f>
        <v/>
      </c>
      <c r="P178" s="18">
        <f>MAX(0,ROUNDDOWN(K178-H178-L178-I178-0,-3))</f>
        <v/>
      </c>
      <c r="Q178" s="18">
        <f>MAX(0,ROUNDDOWN(K178-H178-L178-I178-N178,-3))</f>
        <v/>
      </c>
      <c r="R178" s="18">
        <f>MAX(0,ROUNDDOWN(K178-H178-L178-I178-O178,-3))</f>
        <v/>
      </c>
      <c r="S178" s="18">
        <f>IF(P178&lt;=0,0,ROUNDDOWN((P178*LOOKUP(P178,{0,1950001,3300001,6950001,9000001,18000001,40000001},{0.05,0.1,0.2,0.23,0.33,0.4,0.45})-LOOKUP(P178,{0,1950001,3300001,6950001,9000001,18000001,40000001},{0,97500,427500,636000,1536000,2796000,4796000}))*1.021,-2))</f>
        <v/>
      </c>
      <c r="T178" s="18">
        <f>IF(Q178&lt;=0,0,ROUNDDOWN((Q178*LOOKUP(Q178,{0,1950001,3300001,6950001,9000001,18000001,40000001},{0.05,0.1,0.2,0.23,0.33,0.4,0.45})-LOOKUP(Q178,{0,1950001,3300001,6950001,9000001,18000001,40000001},{0,97500,427500,636000,1536000,2796000,4796000}))*1.021,-2))</f>
        <v/>
      </c>
      <c r="U178" s="18">
        <f>IF(R178&lt;=0,0,ROUNDDOWN((R178*LOOKUP(R178,{0,1950001,3300001,6950001,9000001,18000001,40000001},{0.05,0.1,0.2,0.23,0.33,0.4,0.45})-LOOKUP(R178,{0,1950001,3300001,6950001,9000001,18000001,40000001},{0,97500,427500,636000,1536000,2796000,4796000}))*1.021,-2))</f>
        <v/>
      </c>
      <c r="V178" s="18">
        <f>MAX(0,ROUNDDOWN(K178-H178-430000-J178-0,-3))</f>
        <v/>
      </c>
      <c r="W178" s="18">
        <f>MAX(0,ROUNDDOWN(K178-H178-430000-J178-N178,-3))</f>
        <v/>
      </c>
      <c r="X178" s="18">
        <f>MAX(0,ROUNDDOWN(K178-H178-430000-J178-O178,-3))</f>
        <v/>
      </c>
      <c r="Y178" s="18">
        <f>IF(K178&lt;=450000,0,MAX(0,ROUNDDOWN(V178*0.06-MIN(50000,V178)*0.03,-2))+MAX(0,ROUNDDOWN(V178*0.04-MIN(50000,V178)*0.02,-2)))</f>
        <v/>
      </c>
      <c r="Z178" s="18">
        <f>IF(K178&lt;=450000,0,MAX(0,ROUNDDOWN(W178*0.06-MIN(50000,W178)*0.03,-2))+MAX(0,ROUNDDOWN(W178*0.04-MIN(50000,W178)*0.02,-2)))</f>
        <v/>
      </c>
      <c r="AA178" s="18">
        <f>IF(K178&lt;=450000,0,MAX(0,ROUNDDOWN(X178*0.06-MIN(50000,X178)*0.03,-2))+MAX(0,ROUNDDOWN(X178*0.04-MIN(50000,X178)*0.02,-2)))</f>
        <v/>
      </c>
      <c r="AB178" s="18">
        <f>AE178+Y178-Z178</f>
        <v/>
      </c>
      <c r="AC178" s="18">
        <f>AF178+Y178-AA178</f>
        <v/>
      </c>
      <c r="AD178" s="20">
        <f>AB178-AC178</f>
        <v/>
      </c>
      <c r="AE178" s="18">
        <f>S178-T178</f>
        <v/>
      </c>
      <c r="AF178" s="18">
        <f>S178-U178</f>
        <v/>
      </c>
      <c r="AG178" s="21">
        <f>IF(P178&lt;=0,0,LOOKUP(P178,{0,1950001,3300001,6950001,9000001,18000001,40000001},{0.05,0.1,0.2,0.23,0.33,0.4,0.45}))</f>
        <v/>
      </c>
    </row>
    <row r="179">
      <c r="A179" t="inlineStr">
        <is>
          <t>組み合わせ</t>
        </is>
      </c>
      <c r="B179" s="18">
        <f>'3_組み合わせ'!$B$17</f>
        <v/>
      </c>
      <c r="C179" s="19" t="n">
        <v>2026</v>
      </c>
      <c r="D179" s="18">
        <f>'3_組み合わせ'!$A22+'3_組み合わせ'!F$18</f>
        <v/>
      </c>
      <c r="E179" s="18" t="n">
        <v>0</v>
      </c>
      <c r="F179" s="18">
        <f>'3_組み合わせ'!$A22</f>
        <v/>
      </c>
      <c r="G179" t="inlineStr">
        <is>
          <t>はい</t>
        </is>
      </c>
      <c r="H179" s="18">
        <f>ROUND(MIN(B179/12,650000)*12*0.0915+MIN(B179/12,1390000)*12*(0.0504+0)+B179*0.005,0)</f>
        <v/>
      </c>
      <c r="I179" s="18" t="n">
        <v>0</v>
      </c>
      <c r="J179" s="18" t="n">
        <v>0</v>
      </c>
      <c r="K179" s="18">
        <f>ROUND(IF(C179&gt;=2026,IF(B179&lt;741000,0,IF(B179&lt;2191000,B179-740000,IF(B179&lt;2193000,1451000,IF(B179&lt;2196000,1453000,IF(B179&lt;2200000,1456000,IF(B179&lt;3600000,ROUNDDOWN(B179/4,-3)*2.8-80000,IF(B179&lt;6600000,ROUNDDOWN(B179/4,-3)*3.2-440000,IF(B179&lt;8500000,ROUNDDOWN(B179*0.9,0)-1100000,B179-1950000)))))))),IF(B179&lt;651000,0,IF(B179&lt;1900000,B179-650000,IF(B179&lt;3600000,ROUNDDOWN(B179/4,-3)*2.8-80000,IF(B179&lt;6600000,ROUNDDOWN(B179/4,-3)*3.2-440000,IF(B179&lt;8500000,ROUNDDOWN(B179*0.9,0)-1100000,B179-1950000)))))),0)</f>
        <v/>
      </c>
      <c r="L179" s="18">
        <f>IF(K179&gt;23500000,NA(),IF(C179&gt;=2026,IF(K179&lt;=4890000,1040000,IF(K179&lt;=6550000,670000,620000)),IF(K179&lt;=1320000,950000,IF(K179&lt;=3360000,880000,IF(K179&lt;=4890000,680000,IF(K179&lt;=6550000,630000,580000))))))</f>
        <v/>
      </c>
      <c r="M179" s="18">
        <f>MIN(100000,ROUNDDOWN(K179*0.05,0))</f>
        <v/>
      </c>
      <c r="N179" s="18">
        <f>MIN(2000000,MAX(0,D179-E179-M179))</f>
        <v/>
      </c>
      <c r="O179" s="18">
        <f>IF(G179="はい",MIN(88000,MAX(0,F179-12000)),0)</f>
        <v/>
      </c>
      <c r="P179" s="18">
        <f>MAX(0,ROUNDDOWN(K179-H179-L179-I179-0,-3))</f>
        <v/>
      </c>
      <c r="Q179" s="18">
        <f>MAX(0,ROUNDDOWN(K179-H179-L179-I179-N179,-3))</f>
        <v/>
      </c>
      <c r="R179" s="18">
        <f>MAX(0,ROUNDDOWN(K179-H179-L179-I179-O179,-3))</f>
        <v/>
      </c>
      <c r="S179" s="18">
        <f>IF(P179&lt;=0,0,ROUNDDOWN((P179*LOOKUP(P179,{0,1950001,3300001,6950001,9000001,18000001,40000001},{0.05,0.1,0.2,0.23,0.33,0.4,0.45})-LOOKUP(P179,{0,1950001,3300001,6950001,9000001,18000001,40000001},{0,97500,427500,636000,1536000,2796000,4796000}))*1.021,-2))</f>
        <v/>
      </c>
      <c r="T179" s="18">
        <f>IF(Q179&lt;=0,0,ROUNDDOWN((Q179*LOOKUP(Q179,{0,1950001,3300001,6950001,9000001,18000001,40000001},{0.05,0.1,0.2,0.23,0.33,0.4,0.45})-LOOKUP(Q179,{0,1950001,3300001,6950001,9000001,18000001,40000001},{0,97500,427500,636000,1536000,2796000,4796000}))*1.021,-2))</f>
        <v/>
      </c>
      <c r="U179" s="18">
        <f>IF(R179&lt;=0,0,ROUNDDOWN((R179*LOOKUP(R179,{0,1950001,3300001,6950001,9000001,18000001,40000001},{0.05,0.1,0.2,0.23,0.33,0.4,0.45})-LOOKUP(R179,{0,1950001,3300001,6950001,9000001,18000001,40000001},{0,97500,427500,636000,1536000,2796000,4796000}))*1.021,-2))</f>
        <v/>
      </c>
      <c r="V179" s="18">
        <f>MAX(0,ROUNDDOWN(K179-H179-430000-J179-0,-3))</f>
        <v/>
      </c>
      <c r="W179" s="18">
        <f>MAX(0,ROUNDDOWN(K179-H179-430000-J179-N179,-3))</f>
        <v/>
      </c>
      <c r="X179" s="18">
        <f>MAX(0,ROUNDDOWN(K179-H179-430000-J179-O179,-3))</f>
        <v/>
      </c>
      <c r="Y179" s="18">
        <f>IF(K179&lt;=450000,0,MAX(0,ROUNDDOWN(V179*0.06-MIN(50000,V179)*0.03,-2))+MAX(0,ROUNDDOWN(V179*0.04-MIN(50000,V179)*0.02,-2)))</f>
        <v/>
      </c>
      <c r="Z179" s="18">
        <f>IF(K179&lt;=450000,0,MAX(0,ROUNDDOWN(W179*0.06-MIN(50000,W179)*0.03,-2))+MAX(0,ROUNDDOWN(W179*0.04-MIN(50000,W179)*0.02,-2)))</f>
        <v/>
      </c>
      <c r="AA179" s="18">
        <f>IF(K179&lt;=450000,0,MAX(0,ROUNDDOWN(X179*0.06-MIN(50000,X179)*0.03,-2))+MAX(0,ROUNDDOWN(X179*0.04-MIN(50000,X179)*0.02,-2)))</f>
        <v/>
      </c>
      <c r="AB179" s="18">
        <f>AE179+Y179-Z179</f>
        <v/>
      </c>
      <c r="AC179" s="18">
        <f>AF179+Y179-AA179</f>
        <v/>
      </c>
      <c r="AD179" s="20">
        <f>AB179-AC179</f>
        <v/>
      </c>
      <c r="AE179" s="18">
        <f>S179-T179</f>
        <v/>
      </c>
      <c r="AF179" s="18">
        <f>S179-U179</f>
        <v/>
      </c>
      <c r="AG179" s="21">
        <f>IF(P179&lt;=0,0,LOOKUP(P179,{0,1950001,3300001,6950001,9000001,18000001,40000001},{0.05,0.1,0.2,0.23,0.33,0.4,0.45}))</f>
        <v/>
      </c>
    </row>
    <row r="180">
      <c r="A180" t="inlineStr">
        <is>
          <t>組み合わせ</t>
        </is>
      </c>
      <c r="B180" s="18">
        <f>'3_組み合わせ'!$B$17</f>
        <v/>
      </c>
      <c r="C180" s="19" t="n">
        <v>2026</v>
      </c>
      <c r="D180" s="18">
        <f>'3_組み合わせ'!$A22+'3_組み合わせ'!G$18</f>
        <v/>
      </c>
      <c r="E180" s="18" t="n">
        <v>0</v>
      </c>
      <c r="F180" s="18">
        <f>'3_組み合わせ'!$A22</f>
        <v/>
      </c>
      <c r="G180" t="inlineStr">
        <is>
          <t>はい</t>
        </is>
      </c>
      <c r="H180" s="18">
        <f>ROUND(MIN(B180/12,650000)*12*0.0915+MIN(B180/12,1390000)*12*(0.0504+0)+B180*0.005,0)</f>
        <v/>
      </c>
      <c r="I180" s="18" t="n">
        <v>0</v>
      </c>
      <c r="J180" s="18" t="n">
        <v>0</v>
      </c>
      <c r="K180" s="18">
        <f>ROUND(IF(C180&gt;=2026,IF(B180&lt;741000,0,IF(B180&lt;2191000,B180-740000,IF(B180&lt;2193000,1451000,IF(B180&lt;2196000,1453000,IF(B180&lt;2200000,1456000,IF(B180&lt;3600000,ROUNDDOWN(B180/4,-3)*2.8-80000,IF(B180&lt;6600000,ROUNDDOWN(B180/4,-3)*3.2-440000,IF(B180&lt;8500000,ROUNDDOWN(B180*0.9,0)-1100000,B180-1950000)))))))),IF(B180&lt;651000,0,IF(B180&lt;1900000,B180-650000,IF(B180&lt;3600000,ROUNDDOWN(B180/4,-3)*2.8-80000,IF(B180&lt;6600000,ROUNDDOWN(B180/4,-3)*3.2-440000,IF(B180&lt;8500000,ROUNDDOWN(B180*0.9,0)-1100000,B180-1950000)))))),0)</f>
        <v/>
      </c>
      <c r="L180" s="18">
        <f>IF(K180&gt;23500000,NA(),IF(C180&gt;=2026,IF(K180&lt;=4890000,1040000,IF(K180&lt;=6550000,670000,620000)),IF(K180&lt;=1320000,950000,IF(K180&lt;=3360000,880000,IF(K180&lt;=4890000,680000,IF(K180&lt;=6550000,630000,580000))))))</f>
        <v/>
      </c>
      <c r="M180" s="18">
        <f>MIN(100000,ROUNDDOWN(K180*0.05,0))</f>
        <v/>
      </c>
      <c r="N180" s="18">
        <f>MIN(2000000,MAX(0,D180-E180-M180))</f>
        <v/>
      </c>
      <c r="O180" s="18">
        <f>IF(G180="はい",MIN(88000,MAX(0,F180-12000)),0)</f>
        <v/>
      </c>
      <c r="P180" s="18">
        <f>MAX(0,ROUNDDOWN(K180-H180-L180-I180-0,-3))</f>
        <v/>
      </c>
      <c r="Q180" s="18">
        <f>MAX(0,ROUNDDOWN(K180-H180-L180-I180-N180,-3))</f>
        <v/>
      </c>
      <c r="R180" s="18">
        <f>MAX(0,ROUNDDOWN(K180-H180-L180-I180-O180,-3))</f>
        <v/>
      </c>
      <c r="S180" s="18">
        <f>IF(P180&lt;=0,0,ROUNDDOWN((P180*LOOKUP(P180,{0,1950001,3300001,6950001,9000001,18000001,40000001},{0.05,0.1,0.2,0.23,0.33,0.4,0.45})-LOOKUP(P180,{0,1950001,3300001,6950001,9000001,18000001,40000001},{0,97500,427500,636000,1536000,2796000,4796000}))*1.021,-2))</f>
        <v/>
      </c>
      <c r="T180" s="18">
        <f>IF(Q180&lt;=0,0,ROUNDDOWN((Q180*LOOKUP(Q180,{0,1950001,3300001,6950001,9000001,18000001,40000001},{0.05,0.1,0.2,0.23,0.33,0.4,0.45})-LOOKUP(Q180,{0,1950001,3300001,6950001,9000001,18000001,40000001},{0,97500,427500,636000,1536000,2796000,4796000}))*1.021,-2))</f>
        <v/>
      </c>
      <c r="U180" s="18">
        <f>IF(R180&lt;=0,0,ROUNDDOWN((R180*LOOKUP(R180,{0,1950001,3300001,6950001,9000001,18000001,40000001},{0.05,0.1,0.2,0.23,0.33,0.4,0.45})-LOOKUP(R180,{0,1950001,3300001,6950001,9000001,18000001,40000001},{0,97500,427500,636000,1536000,2796000,4796000}))*1.021,-2))</f>
        <v/>
      </c>
      <c r="V180" s="18">
        <f>MAX(0,ROUNDDOWN(K180-H180-430000-J180-0,-3))</f>
        <v/>
      </c>
      <c r="W180" s="18">
        <f>MAX(0,ROUNDDOWN(K180-H180-430000-J180-N180,-3))</f>
        <v/>
      </c>
      <c r="X180" s="18">
        <f>MAX(0,ROUNDDOWN(K180-H180-430000-J180-O180,-3))</f>
        <v/>
      </c>
      <c r="Y180" s="18">
        <f>IF(K180&lt;=450000,0,MAX(0,ROUNDDOWN(V180*0.06-MIN(50000,V180)*0.03,-2))+MAX(0,ROUNDDOWN(V180*0.04-MIN(50000,V180)*0.02,-2)))</f>
        <v/>
      </c>
      <c r="Z180" s="18">
        <f>IF(K180&lt;=450000,0,MAX(0,ROUNDDOWN(W180*0.06-MIN(50000,W180)*0.03,-2))+MAX(0,ROUNDDOWN(W180*0.04-MIN(50000,W180)*0.02,-2)))</f>
        <v/>
      </c>
      <c r="AA180" s="18">
        <f>IF(K180&lt;=450000,0,MAX(0,ROUNDDOWN(X180*0.06-MIN(50000,X180)*0.03,-2))+MAX(0,ROUNDDOWN(X180*0.04-MIN(50000,X180)*0.02,-2)))</f>
        <v/>
      </c>
      <c r="AB180" s="18">
        <f>AE180+Y180-Z180</f>
        <v/>
      </c>
      <c r="AC180" s="18">
        <f>AF180+Y180-AA180</f>
        <v/>
      </c>
      <c r="AD180" s="20">
        <f>AB180-AC180</f>
        <v/>
      </c>
      <c r="AE180" s="18">
        <f>S180-T180</f>
        <v/>
      </c>
      <c r="AF180" s="18">
        <f>S180-U180</f>
        <v/>
      </c>
      <c r="AG180" s="21">
        <f>IF(P180&lt;=0,0,LOOKUP(P180,{0,1950001,3300001,6950001,9000001,18000001,40000001},{0.05,0.1,0.2,0.23,0.33,0.4,0.45}))</f>
        <v/>
      </c>
    </row>
    <row r="181">
      <c r="A181" t="inlineStr">
        <is>
          <t>組み合わせ</t>
        </is>
      </c>
      <c r="B181" s="18">
        <f>'3_組み合わせ'!$B$17</f>
        <v/>
      </c>
      <c r="C181" s="19" t="n">
        <v>2026</v>
      </c>
      <c r="D181" s="18">
        <f>'3_組み合わせ'!$A22+'3_組み合わせ'!H$18</f>
        <v/>
      </c>
      <c r="E181" s="18" t="n">
        <v>0</v>
      </c>
      <c r="F181" s="18">
        <f>'3_組み合わせ'!$A22</f>
        <v/>
      </c>
      <c r="G181" t="inlineStr">
        <is>
          <t>はい</t>
        </is>
      </c>
      <c r="H181" s="18">
        <f>ROUND(MIN(B181/12,650000)*12*0.0915+MIN(B181/12,1390000)*12*(0.0504+0)+B181*0.005,0)</f>
        <v/>
      </c>
      <c r="I181" s="18" t="n">
        <v>0</v>
      </c>
      <c r="J181" s="18" t="n">
        <v>0</v>
      </c>
      <c r="K181" s="18">
        <f>ROUND(IF(C181&gt;=2026,IF(B181&lt;741000,0,IF(B181&lt;2191000,B181-740000,IF(B181&lt;2193000,1451000,IF(B181&lt;2196000,1453000,IF(B181&lt;2200000,1456000,IF(B181&lt;3600000,ROUNDDOWN(B181/4,-3)*2.8-80000,IF(B181&lt;6600000,ROUNDDOWN(B181/4,-3)*3.2-440000,IF(B181&lt;8500000,ROUNDDOWN(B181*0.9,0)-1100000,B181-1950000)))))))),IF(B181&lt;651000,0,IF(B181&lt;1900000,B181-650000,IF(B181&lt;3600000,ROUNDDOWN(B181/4,-3)*2.8-80000,IF(B181&lt;6600000,ROUNDDOWN(B181/4,-3)*3.2-440000,IF(B181&lt;8500000,ROUNDDOWN(B181*0.9,0)-1100000,B181-1950000)))))),0)</f>
        <v/>
      </c>
      <c r="L181" s="18">
        <f>IF(K181&gt;23500000,NA(),IF(C181&gt;=2026,IF(K181&lt;=4890000,1040000,IF(K181&lt;=6550000,670000,620000)),IF(K181&lt;=1320000,950000,IF(K181&lt;=3360000,880000,IF(K181&lt;=4890000,680000,IF(K181&lt;=6550000,630000,580000))))))</f>
        <v/>
      </c>
      <c r="M181" s="18">
        <f>MIN(100000,ROUNDDOWN(K181*0.05,0))</f>
        <v/>
      </c>
      <c r="N181" s="18">
        <f>MIN(2000000,MAX(0,D181-E181-M181))</f>
        <v/>
      </c>
      <c r="O181" s="18">
        <f>IF(G181="はい",MIN(88000,MAX(0,F181-12000)),0)</f>
        <v/>
      </c>
      <c r="P181" s="18">
        <f>MAX(0,ROUNDDOWN(K181-H181-L181-I181-0,-3))</f>
        <v/>
      </c>
      <c r="Q181" s="18">
        <f>MAX(0,ROUNDDOWN(K181-H181-L181-I181-N181,-3))</f>
        <v/>
      </c>
      <c r="R181" s="18">
        <f>MAX(0,ROUNDDOWN(K181-H181-L181-I181-O181,-3))</f>
        <v/>
      </c>
      <c r="S181" s="18">
        <f>IF(P181&lt;=0,0,ROUNDDOWN((P181*LOOKUP(P181,{0,1950001,3300001,6950001,9000001,18000001,40000001},{0.05,0.1,0.2,0.23,0.33,0.4,0.45})-LOOKUP(P181,{0,1950001,3300001,6950001,9000001,18000001,40000001},{0,97500,427500,636000,1536000,2796000,4796000}))*1.021,-2))</f>
        <v/>
      </c>
      <c r="T181" s="18">
        <f>IF(Q181&lt;=0,0,ROUNDDOWN((Q181*LOOKUP(Q181,{0,1950001,3300001,6950001,9000001,18000001,40000001},{0.05,0.1,0.2,0.23,0.33,0.4,0.45})-LOOKUP(Q181,{0,1950001,3300001,6950001,9000001,18000001,40000001},{0,97500,427500,636000,1536000,2796000,4796000}))*1.021,-2))</f>
        <v/>
      </c>
      <c r="U181" s="18">
        <f>IF(R181&lt;=0,0,ROUNDDOWN((R181*LOOKUP(R181,{0,1950001,3300001,6950001,9000001,18000001,40000001},{0.05,0.1,0.2,0.23,0.33,0.4,0.45})-LOOKUP(R181,{0,1950001,3300001,6950001,9000001,18000001,40000001},{0,97500,427500,636000,1536000,2796000,4796000}))*1.021,-2))</f>
        <v/>
      </c>
      <c r="V181" s="18">
        <f>MAX(0,ROUNDDOWN(K181-H181-430000-J181-0,-3))</f>
        <v/>
      </c>
      <c r="W181" s="18">
        <f>MAX(0,ROUNDDOWN(K181-H181-430000-J181-N181,-3))</f>
        <v/>
      </c>
      <c r="X181" s="18">
        <f>MAX(0,ROUNDDOWN(K181-H181-430000-J181-O181,-3))</f>
        <v/>
      </c>
      <c r="Y181" s="18">
        <f>IF(K181&lt;=450000,0,MAX(0,ROUNDDOWN(V181*0.06-MIN(50000,V181)*0.03,-2))+MAX(0,ROUNDDOWN(V181*0.04-MIN(50000,V181)*0.02,-2)))</f>
        <v/>
      </c>
      <c r="Z181" s="18">
        <f>IF(K181&lt;=450000,0,MAX(0,ROUNDDOWN(W181*0.06-MIN(50000,W181)*0.03,-2))+MAX(0,ROUNDDOWN(W181*0.04-MIN(50000,W181)*0.02,-2)))</f>
        <v/>
      </c>
      <c r="AA181" s="18">
        <f>IF(K181&lt;=450000,0,MAX(0,ROUNDDOWN(X181*0.06-MIN(50000,X181)*0.03,-2))+MAX(0,ROUNDDOWN(X181*0.04-MIN(50000,X181)*0.02,-2)))</f>
        <v/>
      </c>
      <c r="AB181" s="18">
        <f>AE181+Y181-Z181</f>
        <v/>
      </c>
      <c r="AC181" s="18">
        <f>AF181+Y181-AA181</f>
        <v/>
      </c>
      <c r="AD181" s="20">
        <f>AB181-AC181</f>
        <v/>
      </c>
      <c r="AE181" s="18">
        <f>S181-T181</f>
        <v/>
      </c>
      <c r="AF181" s="18">
        <f>S181-U181</f>
        <v/>
      </c>
      <c r="AG181" s="21">
        <f>IF(P181&lt;=0,0,LOOKUP(P181,{0,1950001,3300001,6950001,9000001,18000001,40000001},{0.05,0.1,0.2,0.23,0.33,0.4,0.45}))</f>
        <v/>
      </c>
    </row>
    <row r="182">
      <c r="A182" t="inlineStr">
        <is>
          <t>組み合わせ</t>
        </is>
      </c>
      <c r="B182" s="18">
        <f>'3_組み合わせ'!$B$17</f>
        <v/>
      </c>
      <c r="C182" s="19" t="n">
        <v>2026</v>
      </c>
      <c r="D182" s="18">
        <f>'3_組み合わせ'!$A22+'3_組み合わせ'!I$18</f>
        <v/>
      </c>
      <c r="E182" s="18" t="n">
        <v>0</v>
      </c>
      <c r="F182" s="18">
        <f>'3_組み合わせ'!$A22</f>
        <v/>
      </c>
      <c r="G182" t="inlineStr">
        <is>
          <t>はい</t>
        </is>
      </c>
      <c r="H182" s="18">
        <f>ROUND(MIN(B182/12,650000)*12*0.0915+MIN(B182/12,1390000)*12*(0.0504+0)+B182*0.005,0)</f>
        <v/>
      </c>
      <c r="I182" s="18" t="n">
        <v>0</v>
      </c>
      <c r="J182" s="18" t="n">
        <v>0</v>
      </c>
      <c r="K182" s="18">
        <f>ROUND(IF(C182&gt;=2026,IF(B182&lt;741000,0,IF(B182&lt;2191000,B182-740000,IF(B182&lt;2193000,1451000,IF(B182&lt;2196000,1453000,IF(B182&lt;2200000,1456000,IF(B182&lt;3600000,ROUNDDOWN(B182/4,-3)*2.8-80000,IF(B182&lt;6600000,ROUNDDOWN(B182/4,-3)*3.2-440000,IF(B182&lt;8500000,ROUNDDOWN(B182*0.9,0)-1100000,B182-1950000)))))))),IF(B182&lt;651000,0,IF(B182&lt;1900000,B182-650000,IF(B182&lt;3600000,ROUNDDOWN(B182/4,-3)*2.8-80000,IF(B182&lt;6600000,ROUNDDOWN(B182/4,-3)*3.2-440000,IF(B182&lt;8500000,ROUNDDOWN(B182*0.9,0)-1100000,B182-1950000)))))),0)</f>
        <v/>
      </c>
      <c r="L182" s="18">
        <f>IF(K182&gt;23500000,NA(),IF(C182&gt;=2026,IF(K182&lt;=4890000,1040000,IF(K182&lt;=6550000,670000,620000)),IF(K182&lt;=1320000,950000,IF(K182&lt;=3360000,880000,IF(K182&lt;=4890000,680000,IF(K182&lt;=6550000,630000,580000))))))</f>
        <v/>
      </c>
      <c r="M182" s="18">
        <f>MIN(100000,ROUNDDOWN(K182*0.05,0))</f>
        <v/>
      </c>
      <c r="N182" s="18">
        <f>MIN(2000000,MAX(0,D182-E182-M182))</f>
        <v/>
      </c>
      <c r="O182" s="18">
        <f>IF(G182="はい",MIN(88000,MAX(0,F182-12000)),0)</f>
        <v/>
      </c>
      <c r="P182" s="18">
        <f>MAX(0,ROUNDDOWN(K182-H182-L182-I182-0,-3))</f>
        <v/>
      </c>
      <c r="Q182" s="18">
        <f>MAX(0,ROUNDDOWN(K182-H182-L182-I182-N182,-3))</f>
        <v/>
      </c>
      <c r="R182" s="18">
        <f>MAX(0,ROUNDDOWN(K182-H182-L182-I182-O182,-3))</f>
        <v/>
      </c>
      <c r="S182" s="18">
        <f>IF(P182&lt;=0,0,ROUNDDOWN((P182*LOOKUP(P182,{0,1950001,3300001,6950001,9000001,18000001,40000001},{0.05,0.1,0.2,0.23,0.33,0.4,0.45})-LOOKUP(P182,{0,1950001,3300001,6950001,9000001,18000001,40000001},{0,97500,427500,636000,1536000,2796000,4796000}))*1.021,-2))</f>
        <v/>
      </c>
      <c r="T182" s="18">
        <f>IF(Q182&lt;=0,0,ROUNDDOWN((Q182*LOOKUP(Q182,{0,1950001,3300001,6950001,9000001,18000001,40000001},{0.05,0.1,0.2,0.23,0.33,0.4,0.45})-LOOKUP(Q182,{0,1950001,3300001,6950001,9000001,18000001,40000001},{0,97500,427500,636000,1536000,2796000,4796000}))*1.021,-2))</f>
        <v/>
      </c>
      <c r="U182" s="18">
        <f>IF(R182&lt;=0,0,ROUNDDOWN((R182*LOOKUP(R182,{0,1950001,3300001,6950001,9000001,18000001,40000001},{0.05,0.1,0.2,0.23,0.33,0.4,0.45})-LOOKUP(R182,{0,1950001,3300001,6950001,9000001,18000001,40000001},{0,97500,427500,636000,1536000,2796000,4796000}))*1.021,-2))</f>
        <v/>
      </c>
      <c r="V182" s="18">
        <f>MAX(0,ROUNDDOWN(K182-H182-430000-J182-0,-3))</f>
        <v/>
      </c>
      <c r="W182" s="18">
        <f>MAX(0,ROUNDDOWN(K182-H182-430000-J182-N182,-3))</f>
        <v/>
      </c>
      <c r="X182" s="18">
        <f>MAX(0,ROUNDDOWN(K182-H182-430000-J182-O182,-3))</f>
        <v/>
      </c>
      <c r="Y182" s="18">
        <f>IF(K182&lt;=450000,0,MAX(0,ROUNDDOWN(V182*0.06-MIN(50000,V182)*0.03,-2))+MAX(0,ROUNDDOWN(V182*0.04-MIN(50000,V182)*0.02,-2)))</f>
        <v/>
      </c>
      <c r="Z182" s="18">
        <f>IF(K182&lt;=450000,0,MAX(0,ROUNDDOWN(W182*0.06-MIN(50000,W182)*0.03,-2))+MAX(0,ROUNDDOWN(W182*0.04-MIN(50000,W182)*0.02,-2)))</f>
        <v/>
      </c>
      <c r="AA182" s="18">
        <f>IF(K182&lt;=450000,0,MAX(0,ROUNDDOWN(X182*0.06-MIN(50000,X182)*0.03,-2))+MAX(0,ROUNDDOWN(X182*0.04-MIN(50000,X182)*0.02,-2)))</f>
        <v/>
      </c>
      <c r="AB182" s="18">
        <f>AE182+Y182-Z182</f>
        <v/>
      </c>
      <c r="AC182" s="18">
        <f>AF182+Y182-AA182</f>
        <v/>
      </c>
      <c r="AD182" s="20">
        <f>AB182-AC182</f>
        <v/>
      </c>
      <c r="AE182" s="18">
        <f>S182-T182</f>
        <v/>
      </c>
      <c r="AF182" s="18">
        <f>S182-U182</f>
        <v/>
      </c>
      <c r="AG182" s="21">
        <f>IF(P182&lt;=0,0,LOOKUP(P182,{0,1950001,3300001,6950001,9000001,18000001,40000001},{0.05,0.1,0.2,0.23,0.33,0.4,0.45}))</f>
        <v/>
      </c>
    </row>
    <row r="183">
      <c r="A183" t="inlineStr">
        <is>
          <t>組み合わせ</t>
        </is>
      </c>
      <c r="B183" s="18">
        <f>'3_組み合わせ'!$B$17</f>
        <v/>
      </c>
      <c r="C183" s="19" t="n">
        <v>2026</v>
      </c>
      <c r="D183" s="18">
        <f>'3_組み合わせ'!$A22+'3_組み合わせ'!J$18</f>
        <v/>
      </c>
      <c r="E183" s="18" t="n">
        <v>0</v>
      </c>
      <c r="F183" s="18">
        <f>'3_組み合わせ'!$A22</f>
        <v/>
      </c>
      <c r="G183" t="inlineStr">
        <is>
          <t>はい</t>
        </is>
      </c>
      <c r="H183" s="18">
        <f>ROUND(MIN(B183/12,650000)*12*0.0915+MIN(B183/12,1390000)*12*(0.0504+0)+B183*0.005,0)</f>
        <v/>
      </c>
      <c r="I183" s="18" t="n">
        <v>0</v>
      </c>
      <c r="J183" s="18" t="n">
        <v>0</v>
      </c>
      <c r="K183" s="18">
        <f>ROUND(IF(C183&gt;=2026,IF(B183&lt;741000,0,IF(B183&lt;2191000,B183-740000,IF(B183&lt;2193000,1451000,IF(B183&lt;2196000,1453000,IF(B183&lt;2200000,1456000,IF(B183&lt;3600000,ROUNDDOWN(B183/4,-3)*2.8-80000,IF(B183&lt;6600000,ROUNDDOWN(B183/4,-3)*3.2-440000,IF(B183&lt;8500000,ROUNDDOWN(B183*0.9,0)-1100000,B183-1950000)))))))),IF(B183&lt;651000,0,IF(B183&lt;1900000,B183-650000,IF(B183&lt;3600000,ROUNDDOWN(B183/4,-3)*2.8-80000,IF(B183&lt;6600000,ROUNDDOWN(B183/4,-3)*3.2-440000,IF(B183&lt;8500000,ROUNDDOWN(B183*0.9,0)-1100000,B183-1950000)))))),0)</f>
        <v/>
      </c>
      <c r="L183" s="18">
        <f>IF(K183&gt;23500000,NA(),IF(C183&gt;=2026,IF(K183&lt;=4890000,1040000,IF(K183&lt;=6550000,670000,620000)),IF(K183&lt;=1320000,950000,IF(K183&lt;=3360000,880000,IF(K183&lt;=4890000,680000,IF(K183&lt;=6550000,630000,580000))))))</f>
        <v/>
      </c>
      <c r="M183" s="18">
        <f>MIN(100000,ROUNDDOWN(K183*0.05,0))</f>
        <v/>
      </c>
      <c r="N183" s="18">
        <f>MIN(2000000,MAX(0,D183-E183-M183))</f>
        <v/>
      </c>
      <c r="O183" s="18">
        <f>IF(G183="はい",MIN(88000,MAX(0,F183-12000)),0)</f>
        <v/>
      </c>
      <c r="P183" s="18">
        <f>MAX(0,ROUNDDOWN(K183-H183-L183-I183-0,-3))</f>
        <v/>
      </c>
      <c r="Q183" s="18">
        <f>MAX(0,ROUNDDOWN(K183-H183-L183-I183-N183,-3))</f>
        <v/>
      </c>
      <c r="R183" s="18">
        <f>MAX(0,ROUNDDOWN(K183-H183-L183-I183-O183,-3))</f>
        <v/>
      </c>
      <c r="S183" s="18">
        <f>IF(P183&lt;=0,0,ROUNDDOWN((P183*LOOKUP(P183,{0,1950001,3300001,6950001,9000001,18000001,40000001},{0.05,0.1,0.2,0.23,0.33,0.4,0.45})-LOOKUP(P183,{0,1950001,3300001,6950001,9000001,18000001,40000001},{0,97500,427500,636000,1536000,2796000,4796000}))*1.021,-2))</f>
        <v/>
      </c>
      <c r="T183" s="18">
        <f>IF(Q183&lt;=0,0,ROUNDDOWN((Q183*LOOKUP(Q183,{0,1950001,3300001,6950001,9000001,18000001,40000001},{0.05,0.1,0.2,0.23,0.33,0.4,0.45})-LOOKUP(Q183,{0,1950001,3300001,6950001,9000001,18000001,40000001},{0,97500,427500,636000,1536000,2796000,4796000}))*1.021,-2))</f>
        <v/>
      </c>
      <c r="U183" s="18">
        <f>IF(R183&lt;=0,0,ROUNDDOWN((R183*LOOKUP(R183,{0,1950001,3300001,6950001,9000001,18000001,40000001},{0.05,0.1,0.2,0.23,0.33,0.4,0.45})-LOOKUP(R183,{0,1950001,3300001,6950001,9000001,18000001,40000001},{0,97500,427500,636000,1536000,2796000,4796000}))*1.021,-2))</f>
        <v/>
      </c>
      <c r="V183" s="18">
        <f>MAX(0,ROUNDDOWN(K183-H183-430000-J183-0,-3))</f>
        <v/>
      </c>
      <c r="W183" s="18">
        <f>MAX(0,ROUNDDOWN(K183-H183-430000-J183-N183,-3))</f>
        <v/>
      </c>
      <c r="X183" s="18">
        <f>MAX(0,ROUNDDOWN(K183-H183-430000-J183-O183,-3))</f>
        <v/>
      </c>
      <c r="Y183" s="18">
        <f>IF(K183&lt;=450000,0,MAX(0,ROUNDDOWN(V183*0.06-MIN(50000,V183)*0.03,-2))+MAX(0,ROUNDDOWN(V183*0.04-MIN(50000,V183)*0.02,-2)))</f>
        <v/>
      </c>
      <c r="Z183" s="18">
        <f>IF(K183&lt;=450000,0,MAX(0,ROUNDDOWN(W183*0.06-MIN(50000,W183)*0.03,-2))+MAX(0,ROUNDDOWN(W183*0.04-MIN(50000,W183)*0.02,-2)))</f>
        <v/>
      </c>
      <c r="AA183" s="18">
        <f>IF(K183&lt;=450000,0,MAX(0,ROUNDDOWN(X183*0.06-MIN(50000,X183)*0.03,-2))+MAX(0,ROUNDDOWN(X183*0.04-MIN(50000,X183)*0.02,-2)))</f>
        <v/>
      </c>
      <c r="AB183" s="18">
        <f>AE183+Y183-Z183</f>
        <v/>
      </c>
      <c r="AC183" s="18">
        <f>AF183+Y183-AA183</f>
        <v/>
      </c>
      <c r="AD183" s="20">
        <f>AB183-AC183</f>
        <v/>
      </c>
      <c r="AE183" s="18">
        <f>S183-T183</f>
        <v/>
      </c>
      <c r="AF183" s="18">
        <f>S183-U183</f>
        <v/>
      </c>
      <c r="AG183" s="21">
        <f>IF(P183&lt;=0,0,LOOKUP(P183,{0,1950001,3300001,6950001,9000001,18000001,40000001},{0.05,0.1,0.2,0.23,0.33,0.4,0.45}))</f>
        <v/>
      </c>
    </row>
    <row r="184">
      <c r="A184" t="inlineStr">
        <is>
          <t>組み合わせ</t>
        </is>
      </c>
      <c r="B184" s="18">
        <f>'3_組み合わせ'!$B$17</f>
        <v/>
      </c>
      <c r="C184" s="19" t="n">
        <v>2026</v>
      </c>
      <c r="D184" s="18">
        <f>'3_組み合わせ'!$A22+'3_組み合わせ'!K$18</f>
        <v/>
      </c>
      <c r="E184" s="18" t="n">
        <v>0</v>
      </c>
      <c r="F184" s="18">
        <f>'3_組み合わせ'!$A22</f>
        <v/>
      </c>
      <c r="G184" t="inlineStr">
        <is>
          <t>はい</t>
        </is>
      </c>
      <c r="H184" s="18">
        <f>ROUND(MIN(B184/12,650000)*12*0.0915+MIN(B184/12,1390000)*12*(0.0504+0)+B184*0.005,0)</f>
        <v/>
      </c>
      <c r="I184" s="18" t="n">
        <v>0</v>
      </c>
      <c r="J184" s="18" t="n">
        <v>0</v>
      </c>
      <c r="K184" s="18">
        <f>ROUND(IF(C184&gt;=2026,IF(B184&lt;741000,0,IF(B184&lt;2191000,B184-740000,IF(B184&lt;2193000,1451000,IF(B184&lt;2196000,1453000,IF(B184&lt;2200000,1456000,IF(B184&lt;3600000,ROUNDDOWN(B184/4,-3)*2.8-80000,IF(B184&lt;6600000,ROUNDDOWN(B184/4,-3)*3.2-440000,IF(B184&lt;8500000,ROUNDDOWN(B184*0.9,0)-1100000,B184-1950000)))))))),IF(B184&lt;651000,0,IF(B184&lt;1900000,B184-650000,IF(B184&lt;3600000,ROUNDDOWN(B184/4,-3)*2.8-80000,IF(B184&lt;6600000,ROUNDDOWN(B184/4,-3)*3.2-440000,IF(B184&lt;8500000,ROUNDDOWN(B184*0.9,0)-1100000,B184-1950000)))))),0)</f>
        <v/>
      </c>
      <c r="L184" s="18">
        <f>IF(K184&gt;23500000,NA(),IF(C184&gt;=2026,IF(K184&lt;=4890000,1040000,IF(K184&lt;=6550000,670000,620000)),IF(K184&lt;=1320000,950000,IF(K184&lt;=3360000,880000,IF(K184&lt;=4890000,680000,IF(K184&lt;=6550000,630000,580000))))))</f>
        <v/>
      </c>
      <c r="M184" s="18">
        <f>MIN(100000,ROUNDDOWN(K184*0.05,0))</f>
        <v/>
      </c>
      <c r="N184" s="18">
        <f>MIN(2000000,MAX(0,D184-E184-M184))</f>
        <v/>
      </c>
      <c r="O184" s="18">
        <f>IF(G184="はい",MIN(88000,MAX(0,F184-12000)),0)</f>
        <v/>
      </c>
      <c r="P184" s="18">
        <f>MAX(0,ROUNDDOWN(K184-H184-L184-I184-0,-3))</f>
        <v/>
      </c>
      <c r="Q184" s="18">
        <f>MAX(0,ROUNDDOWN(K184-H184-L184-I184-N184,-3))</f>
        <v/>
      </c>
      <c r="R184" s="18">
        <f>MAX(0,ROUNDDOWN(K184-H184-L184-I184-O184,-3))</f>
        <v/>
      </c>
      <c r="S184" s="18">
        <f>IF(P184&lt;=0,0,ROUNDDOWN((P184*LOOKUP(P184,{0,1950001,3300001,6950001,9000001,18000001,40000001},{0.05,0.1,0.2,0.23,0.33,0.4,0.45})-LOOKUP(P184,{0,1950001,3300001,6950001,9000001,18000001,40000001},{0,97500,427500,636000,1536000,2796000,4796000}))*1.021,-2))</f>
        <v/>
      </c>
      <c r="T184" s="18">
        <f>IF(Q184&lt;=0,0,ROUNDDOWN((Q184*LOOKUP(Q184,{0,1950001,3300001,6950001,9000001,18000001,40000001},{0.05,0.1,0.2,0.23,0.33,0.4,0.45})-LOOKUP(Q184,{0,1950001,3300001,6950001,9000001,18000001,40000001},{0,97500,427500,636000,1536000,2796000,4796000}))*1.021,-2))</f>
        <v/>
      </c>
      <c r="U184" s="18">
        <f>IF(R184&lt;=0,0,ROUNDDOWN((R184*LOOKUP(R184,{0,1950001,3300001,6950001,9000001,18000001,40000001},{0.05,0.1,0.2,0.23,0.33,0.4,0.45})-LOOKUP(R184,{0,1950001,3300001,6950001,9000001,18000001,40000001},{0,97500,427500,636000,1536000,2796000,4796000}))*1.021,-2))</f>
        <v/>
      </c>
      <c r="V184" s="18">
        <f>MAX(0,ROUNDDOWN(K184-H184-430000-J184-0,-3))</f>
        <v/>
      </c>
      <c r="W184" s="18">
        <f>MAX(0,ROUNDDOWN(K184-H184-430000-J184-N184,-3))</f>
        <v/>
      </c>
      <c r="X184" s="18">
        <f>MAX(0,ROUNDDOWN(K184-H184-430000-J184-O184,-3))</f>
        <v/>
      </c>
      <c r="Y184" s="18">
        <f>IF(K184&lt;=450000,0,MAX(0,ROUNDDOWN(V184*0.06-MIN(50000,V184)*0.03,-2))+MAX(0,ROUNDDOWN(V184*0.04-MIN(50000,V184)*0.02,-2)))</f>
        <v/>
      </c>
      <c r="Z184" s="18">
        <f>IF(K184&lt;=450000,0,MAX(0,ROUNDDOWN(W184*0.06-MIN(50000,W184)*0.03,-2))+MAX(0,ROUNDDOWN(W184*0.04-MIN(50000,W184)*0.02,-2)))</f>
        <v/>
      </c>
      <c r="AA184" s="18">
        <f>IF(K184&lt;=450000,0,MAX(0,ROUNDDOWN(X184*0.06-MIN(50000,X184)*0.03,-2))+MAX(0,ROUNDDOWN(X184*0.04-MIN(50000,X184)*0.02,-2)))</f>
        <v/>
      </c>
      <c r="AB184" s="18">
        <f>AE184+Y184-Z184</f>
        <v/>
      </c>
      <c r="AC184" s="18">
        <f>AF184+Y184-AA184</f>
        <v/>
      </c>
      <c r="AD184" s="20">
        <f>AB184-AC184</f>
        <v/>
      </c>
      <c r="AE184" s="18">
        <f>S184-T184</f>
        <v/>
      </c>
      <c r="AF184" s="18">
        <f>S184-U184</f>
        <v/>
      </c>
      <c r="AG184" s="21">
        <f>IF(P184&lt;=0,0,LOOKUP(P184,{0,1950001,3300001,6950001,9000001,18000001,40000001},{0.05,0.1,0.2,0.23,0.33,0.4,0.45}))</f>
        <v/>
      </c>
    </row>
    <row r="185">
      <c r="A185" t="inlineStr">
        <is>
          <t>組み合わせ</t>
        </is>
      </c>
      <c r="B185" s="18">
        <f>'3_組み合わせ'!$B$17</f>
        <v/>
      </c>
      <c r="C185" s="19" t="n">
        <v>2026</v>
      </c>
      <c r="D185" s="18">
        <f>'3_組み合わせ'!$A23+'3_組み合わせ'!B$18</f>
        <v/>
      </c>
      <c r="E185" s="18" t="n">
        <v>0</v>
      </c>
      <c r="F185" s="18">
        <f>'3_組み合わせ'!$A23</f>
        <v/>
      </c>
      <c r="G185" t="inlineStr">
        <is>
          <t>はい</t>
        </is>
      </c>
      <c r="H185" s="18">
        <f>ROUND(MIN(B185/12,650000)*12*0.0915+MIN(B185/12,1390000)*12*(0.0504+0)+B185*0.005,0)</f>
        <v/>
      </c>
      <c r="I185" s="18" t="n">
        <v>0</v>
      </c>
      <c r="J185" s="18" t="n">
        <v>0</v>
      </c>
      <c r="K185" s="18">
        <f>ROUND(IF(C185&gt;=2026,IF(B185&lt;741000,0,IF(B185&lt;2191000,B185-740000,IF(B185&lt;2193000,1451000,IF(B185&lt;2196000,1453000,IF(B185&lt;2200000,1456000,IF(B185&lt;3600000,ROUNDDOWN(B185/4,-3)*2.8-80000,IF(B185&lt;6600000,ROUNDDOWN(B185/4,-3)*3.2-440000,IF(B185&lt;8500000,ROUNDDOWN(B185*0.9,0)-1100000,B185-1950000)))))))),IF(B185&lt;651000,0,IF(B185&lt;1900000,B185-650000,IF(B185&lt;3600000,ROUNDDOWN(B185/4,-3)*2.8-80000,IF(B185&lt;6600000,ROUNDDOWN(B185/4,-3)*3.2-440000,IF(B185&lt;8500000,ROUNDDOWN(B185*0.9,0)-1100000,B185-1950000)))))),0)</f>
        <v/>
      </c>
      <c r="L185" s="18">
        <f>IF(K185&gt;23500000,NA(),IF(C185&gt;=2026,IF(K185&lt;=4890000,1040000,IF(K185&lt;=6550000,670000,620000)),IF(K185&lt;=1320000,950000,IF(K185&lt;=3360000,880000,IF(K185&lt;=4890000,680000,IF(K185&lt;=6550000,630000,580000))))))</f>
        <v/>
      </c>
      <c r="M185" s="18">
        <f>MIN(100000,ROUNDDOWN(K185*0.05,0))</f>
        <v/>
      </c>
      <c r="N185" s="18">
        <f>MIN(2000000,MAX(0,D185-E185-M185))</f>
        <v/>
      </c>
      <c r="O185" s="18">
        <f>IF(G185="はい",MIN(88000,MAX(0,F185-12000)),0)</f>
        <v/>
      </c>
      <c r="P185" s="18">
        <f>MAX(0,ROUNDDOWN(K185-H185-L185-I185-0,-3))</f>
        <v/>
      </c>
      <c r="Q185" s="18">
        <f>MAX(0,ROUNDDOWN(K185-H185-L185-I185-N185,-3))</f>
        <v/>
      </c>
      <c r="R185" s="18">
        <f>MAX(0,ROUNDDOWN(K185-H185-L185-I185-O185,-3))</f>
        <v/>
      </c>
      <c r="S185" s="18">
        <f>IF(P185&lt;=0,0,ROUNDDOWN((P185*LOOKUP(P185,{0,1950001,3300001,6950001,9000001,18000001,40000001},{0.05,0.1,0.2,0.23,0.33,0.4,0.45})-LOOKUP(P185,{0,1950001,3300001,6950001,9000001,18000001,40000001},{0,97500,427500,636000,1536000,2796000,4796000}))*1.021,-2))</f>
        <v/>
      </c>
      <c r="T185" s="18">
        <f>IF(Q185&lt;=0,0,ROUNDDOWN((Q185*LOOKUP(Q185,{0,1950001,3300001,6950001,9000001,18000001,40000001},{0.05,0.1,0.2,0.23,0.33,0.4,0.45})-LOOKUP(Q185,{0,1950001,3300001,6950001,9000001,18000001,40000001},{0,97500,427500,636000,1536000,2796000,4796000}))*1.021,-2))</f>
        <v/>
      </c>
      <c r="U185" s="18">
        <f>IF(R185&lt;=0,0,ROUNDDOWN((R185*LOOKUP(R185,{0,1950001,3300001,6950001,9000001,18000001,40000001},{0.05,0.1,0.2,0.23,0.33,0.4,0.45})-LOOKUP(R185,{0,1950001,3300001,6950001,9000001,18000001,40000001},{0,97500,427500,636000,1536000,2796000,4796000}))*1.021,-2))</f>
        <v/>
      </c>
      <c r="V185" s="18">
        <f>MAX(0,ROUNDDOWN(K185-H185-430000-J185-0,-3))</f>
        <v/>
      </c>
      <c r="W185" s="18">
        <f>MAX(0,ROUNDDOWN(K185-H185-430000-J185-N185,-3))</f>
        <v/>
      </c>
      <c r="X185" s="18">
        <f>MAX(0,ROUNDDOWN(K185-H185-430000-J185-O185,-3))</f>
        <v/>
      </c>
      <c r="Y185" s="18">
        <f>IF(K185&lt;=450000,0,MAX(0,ROUNDDOWN(V185*0.06-MIN(50000,V185)*0.03,-2))+MAX(0,ROUNDDOWN(V185*0.04-MIN(50000,V185)*0.02,-2)))</f>
        <v/>
      </c>
      <c r="Z185" s="18">
        <f>IF(K185&lt;=450000,0,MAX(0,ROUNDDOWN(W185*0.06-MIN(50000,W185)*0.03,-2))+MAX(0,ROUNDDOWN(W185*0.04-MIN(50000,W185)*0.02,-2)))</f>
        <v/>
      </c>
      <c r="AA185" s="18">
        <f>IF(K185&lt;=450000,0,MAX(0,ROUNDDOWN(X185*0.06-MIN(50000,X185)*0.03,-2))+MAX(0,ROUNDDOWN(X185*0.04-MIN(50000,X185)*0.02,-2)))</f>
        <v/>
      </c>
      <c r="AB185" s="18">
        <f>AE185+Y185-Z185</f>
        <v/>
      </c>
      <c r="AC185" s="18">
        <f>AF185+Y185-AA185</f>
        <v/>
      </c>
      <c r="AD185" s="20">
        <f>AB185-AC185</f>
        <v/>
      </c>
      <c r="AE185" s="18">
        <f>S185-T185</f>
        <v/>
      </c>
      <c r="AF185" s="18">
        <f>S185-U185</f>
        <v/>
      </c>
      <c r="AG185" s="21">
        <f>IF(P185&lt;=0,0,LOOKUP(P185,{0,1950001,3300001,6950001,9000001,18000001,40000001},{0.05,0.1,0.2,0.23,0.33,0.4,0.45}))</f>
        <v/>
      </c>
    </row>
    <row r="186">
      <c r="A186" t="inlineStr">
        <is>
          <t>組み合わせ</t>
        </is>
      </c>
      <c r="B186" s="18">
        <f>'3_組み合わせ'!$B$17</f>
        <v/>
      </c>
      <c r="C186" s="19" t="n">
        <v>2026</v>
      </c>
      <c r="D186" s="18">
        <f>'3_組み合わせ'!$A23+'3_組み合わせ'!C$18</f>
        <v/>
      </c>
      <c r="E186" s="18" t="n">
        <v>0</v>
      </c>
      <c r="F186" s="18">
        <f>'3_組み合わせ'!$A23</f>
        <v/>
      </c>
      <c r="G186" t="inlineStr">
        <is>
          <t>はい</t>
        </is>
      </c>
      <c r="H186" s="18">
        <f>ROUND(MIN(B186/12,650000)*12*0.0915+MIN(B186/12,1390000)*12*(0.0504+0)+B186*0.005,0)</f>
        <v/>
      </c>
      <c r="I186" s="18" t="n">
        <v>0</v>
      </c>
      <c r="J186" s="18" t="n">
        <v>0</v>
      </c>
      <c r="K186" s="18">
        <f>ROUND(IF(C186&gt;=2026,IF(B186&lt;741000,0,IF(B186&lt;2191000,B186-740000,IF(B186&lt;2193000,1451000,IF(B186&lt;2196000,1453000,IF(B186&lt;2200000,1456000,IF(B186&lt;3600000,ROUNDDOWN(B186/4,-3)*2.8-80000,IF(B186&lt;6600000,ROUNDDOWN(B186/4,-3)*3.2-440000,IF(B186&lt;8500000,ROUNDDOWN(B186*0.9,0)-1100000,B186-1950000)))))))),IF(B186&lt;651000,0,IF(B186&lt;1900000,B186-650000,IF(B186&lt;3600000,ROUNDDOWN(B186/4,-3)*2.8-80000,IF(B186&lt;6600000,ROUNDDOWN(B186/4,-3)*3.2-440000,IF(B186&lt;8500000,ROUNDDOWN(B186*0.9,0)-1100000,B186-1950000)))))),0)</f>
        <v/>
      </c>
      <c r="L186" s="18">
        <f>IF(K186&gt;23500000,NA(),IF(C186&gt;=2026,IF(K186&lt;=4890000,1040000,IF(K186&lt;=6550000,670000,620000)),IF(K186&lt;=1320000,950000,IF(K186&lt;=3360000,880000,IF(K186&lt;=4890000,680000,IF(K186&lt;=6550000,630000,580000))))))</f>
        <v/>
      </c>
      <c r="M186" s="18">
        <f>MIN(100000,ROUNDDOWN(K186*0.05,0))</f>
        <v/>
      </c>
      <c r="N186" s="18">
        <f>MIN(2000000,MAX(0,D186-E186-M186))</f>
        <v/>
      </c>
      <c r="O186" s="18">
        <f>IF(G186="はい",MIN(88000,MAX(0,F186-12000)),0)</f>
        <v/>
      </c>
      <c r="P186" s="18">
        <f>MAX(0,ROUNDDOWN(K186-H186-L186-I186-0,-3))</f>
        <v/>
      </c>
      <c r="Q186" s="18">
        <f>MAX(0,ROUNDDOWN(K186-H186-L186-I186-N186,-3))</f>
        <v/>
      </c>
      <c r="R186" s="18">
        <f>MAX(0,ROUNDDOWN(K186-H186-L186-I186-O186,-3))</f>
        <v/>
      </c>
      <c r="S186" s="18">
        <f>IF(P186&lt;=0,0,ROUNDDOWN((P186*LOOKUP(P186,{0,1950001,3300001,6950001,9000001,18000001,40000001},{0.05,0.1,0.2,0.23,0.33,0.4,0.45})-LOOKUP(P186,{0,1950001,3300001,6950001,9000001,18000001,40000001},{0,97500,427500,636000,1536000,2796000,4796000}))*1.021,-2))</f>
        <v/>
      </c>
      <c r="T186" s="18">
        <f>IF(Q186&lt;=0,0,ROUNDDOWN((Q186*LOOKUP(Q186,{0,1950001,3300001,6950001,9000001,18000001,40000001},{0.05,0.1,0.2,0.23,0.33,0.4,0.45})-LOOKUP(Q186,{0,1950001,3300001,6950001,9000001,18000001,40000001},{0,97500,427500,636000,1536000,2796000,4796000}))*1.021,-2))</f>
        <v/>
      </c>
      <c r="U186" s="18">
        <f>IF(R186&lt;=0,0,ROUNDDOWN((R186*LOOKUP(R186,{0,1950001,3300001,6950001,9000001,18000001,40000001},{0.05,0.1,0.2,0.23,0.33,0.4,0.45})-LOOKUP(R186,{0,1950001,3300001,6950001,9000001,18000001,40000001},{0,97500,427500,636000,1536000,2796000,4796000}))*1.021,-2))</f>
        <v/>
      </c>
      <c r="V186" s="18">
        <f>MAX(0,ROUNDDOWN(K186-H186-430000-J186-0,-3))</f>
        <v/>
      </c>
      <c r="W186" s="18">
        <f>MAX(0,ROUNDDOWN(K186-H186-430000-J186-N186,-3))</f>
        <v/>
      </c>
      <c r="X186" s="18">
        <f>MAX(0,ROUNDDOWN(K186-H186-430000-J186-O186,-3))</f>
        <v/>
      </c>
      <c r="Y186" s="18">
        <f>IF(K186&lt;=450000,0,MAX(0,ROUNDDOWN(V186*0.06-MIN(50000,V186)*0.03,-2))+MAX(0,ROUNDDOWN(V186*0.04-MIN(50000,V186)*0.02,-2)))</f>
        <v/>
      </c>
      <c r="Z186" s="18">
        <f>IF(K186&lt;=450000,0,MAX(0,ROUNDDOWN(W186*0.06-MIN(50000,W186)*0.03,-2))+MAX(0,ROUNDDOWN(W186*0.04-MIN(50000,W186)*0.02,-2)))</f>
        <v/>
      </c>
      <c r="AA186" s="18">
        <f>IF(K186&lt;=450000,0,MAX(0,ROUNDDOWN(X186*0.06-MIN(50000,X186)*0.03,-2))+MAX(0,ROUNDDOWN(X186*0.04-MIN(50000,X186)*0.02,-2)))</f>
        <v/>
      </c>
      <c r="AB186" s="18">
        <f>AE186+Y186-Z186</f>
        <v/>
      </c>
      <c r="AC186" s="18">
        <f>AF186+Y186-AA186</f>
        <v/>
      </c>
      <c r="AD186" s="20">
        <f>AB186-AC186</f>
        <v/>
      </c>
      <c r="AE186" s="18">
        <f>S186-T186</f>
        <v/>
      </c>
      <c r="AF186" s="18">
        <f>S186-U186</f>
        <v/>
      </c>
      <c r="AG186" s="21">
        <f>IF(P186&lt;=0,0,LOOKUP(P186,{0,1950001,3300001,6950001,9000001,18000001,40000001},{0.05,0.1,0.2,0.23,0.33,0.4,0.45}))</f>
        <v/>
      </c>
    </row>
    <row r="187">
      <c r="A187" t="inlineStr">
        <is>
          <t>組み合わせ</t>
        </is>
      </c>
      <c r="B187" s="18">
        <f>'3_組み合わせ'!$B$17</f>
        <v/>
      </c>
      <c r="C187" s="19" t="n">
        <v>2026</v>
      </c>
      <c r="D187" s="18">
        <f>'3_組み合わせ'!$A23+'3_組み合わせ'!D$18</f>
        <v/>
      </c>
      <c r="E187" s="18" t="n">
        <v>0</v>
      </c>
      <c r="F187" s="18">
        <f>'3_組み合わせ'!$A23</f>
        <v/>
      </c>
      <c r="G187" t="inlineStr">
        <is>
          <t>はい</t>
        </is>
      </c>
      <c r="H187" s="18">
        <f>ROUND(MIN(B187/12,650000)*12*0.0915+MIN(B187/12,1390000)*12*(0.0504+0)+B187*0.005,0)</f>
        <v/>
      </c>
      <c r="I187" s="18" t="n">
        <v>0</v>
      </c>
      <c r="J187" s="18" t="n">
        <v>0</v>
      </c>
      <c r="K187" s="18">
        <f>ROUND(IF(C187&gt;=2026,IF(B187&lt;741000,0,IF(B187&lt;2191000,B187-740000,IF(B187&lt;2193000,1451000,IF(B187&lt;2196000,1453000,IF(B187&lt;2200000,1456000,IF(B187&lt;3600000,ROUNDDOWN(B187/4,-3)*2.8-80000,IF(B187&lt;6600000,ROUNDDOWN(B187/4,-3)*3.2-440000,IF(B187&lt;8500000,ROUNDDOWN(B187*0.9,0)-1100000,B187-1950000)))))))),IF(B187&lt;651000,0,IF(B187&lt;1900000,B187-650000,IF(B187&lt;3600000,ROUNDDOWN(B187/4,-3)*2.8-80000,IF(B187&lt;6600000,ROUNDDOWN(B187/4,-3)*3.2-440000,IF(B187&lt;8500000,ROUNDDOWN(B187*0.9,0)-1100000,B187-1950000)))))),0)</f>
        <v/>
      </c>
      <c r="L187" s="18">
        <f>IF(K187&gt;23500000,NA(),IF(C187&gt;=2026,IF(K187&lt;=4890000,1040000,IF(K187&lt;=6550000,670000,620000)),IF(K187&lt;=1320000,950000,IF(K187&lt;=3360000,880000,IF(K187&lt;=4890000,680000,IF(K187&lt;=6550000,630000,580000))))))</f>
        <v/>
      </c>
      <c r="M187" s="18">
        <f>MIN(100000,ROUNDDOWN(K187*0.05,0))</f>
        <v/>
      </c>
      <c r="N187" s="18">
        <f>MIN(2000000,MAX(0,D187-E187-M187))</f>
        <v/>
      </c>
      <c r="O187" s="18">
        <f>IF(G187="はい",MIN(88000,MAX(0,F187-12000)),0)</f>
        <v/>
      </c>
      <c r="P187" s="18">
        <f>MAX(0,ROUNDDOWN(K187-H187-L187-I187-0,-3))</f>
        <v/>
      </c>
      <c r="Q187" s="18">
        <f>MAX(0,ROUNDDOWN(K187-H187-L187-I187-N187,-3))</f>
        <v/>
      </c>
      <c r="R187" s="18">
        <f>MAX(0,ROUNDDOWN(K187-H187-L187-I187-O187,-3))</f>
        <v/>
      </c>
      <c r="S187" s="18">
        <f>IF(P187&lt;=0,0,ROUNDDOWN((P187*LOOKUP(P187,{0,1950001,3300001,6950001,9000001,18000001,40000001},{0.05,0.1,0.2,0.23,0.33,0.4,0.45})-LOOKUP(P187,{0,1950001,3300001,6950001,9000001,18000001,40000001},{0,97500,427500,636000,1536000,2796000,4796000}))*1.021,-2))</f>
        <v/>
      </c>
      <c r="T187" s="18">
        <f>IF(Q187&lt;=0,0,ROUNDDOWN((Q187*LOOKUP(Q187,{0,1950001,3300001,6950001,9000001,18000001,40000001},{0.05,0.1,0.2,0.23,0.33,0.4,0.45})-LOOKUP(Q187,{0,1950001,3300001,6950001,9000001,18000001,40000001},{0,97500,427500,636000,1536000,2796000,4796000}))*1.021,-2))</f>
        <v/>
      </c>
      <c r="U187" s="18">
        <f>IF(R187&lt;=0,0,ROUNDDOWN((R187*LOOKUP(R187,{0,1950001,3300001,6950001,9000001,18000001,40000001},{0.05,0.1,0.2,0.23,0.33,0.4,0.45})-LOOKUP(R187,{0,1950001,3300001,6950001,9000001,18000001,40000001},{0,97500,427500,636000,1536000,2796000,4796000}))*1.021,-2))</f>
        <v/>
      </c>
      <c r="V187" s="18">
        <f>MAX(0,ROUNDDOWN(K187-H187-430000-J187-0,-3))</f>
        <v/>
      </c>
      <c r="W187" s="18">
        <f>MAX(0,ROUNDDOWN(K187-H187-430000-J187-N187,-3))</f>
        <v/>
      </c>
      <c r="X187" s="18">
        <f>MAX(0,ROUNDDOWN(K187-H187-430000-J187-O187,-3))</f>
        <v/>
      </c>
      <c r="Y187" s="18">
        <f>IF(K187&lt;=450000,0,MAX(0,ROUNDDOWN(V187*0.06-MIN(50000,V187)*0.03,-2))+MAX(0,ROUNDDOWN(V187*0.04-MIN(50000,V187)*0.02,-2)))</f>
        <v/>
      </c>
      <c r="Z187" s="18">
        <f>IF(K187&lt;=450000,0,MAX(0,ROUNDDOWN(W187*0.06-MIN(50000,W187)*0.03,-2))+MAX(0,ROUNDDOWN(W187*0.04-MIN(50000,W187)*0.02,-2)))</f>
        <v/>
      </c>
      <c r="AA187" s="18">
        <f>IF(K187&lt;=450000,0,MAX(0,ROUNDDOWN(X187*0.06-MIN(50000,X187)*0.03,-2))+MAX(0,ROUNDDOWN(X187*0.04-MIN(50000,X187)*0.02,-2)))</f>
        <v/>
      </c>
      <c r="AB187" s="18">
        <f>AE187+Y187-Z187</f>
        <v/>
      </c>
      <c r="AC187" s="18">
        <f>AF187+Y187-AA187</f>
        <v/>
      </c>
      <c r="AD187" s="20">
        <f>AB187-AC187</f>
        <v/>
      </c>
      <c r="AE187" s="18">
        <f>S187-T187</f>
        <v/>
      </c>
      <c r="AF187" s="18">
        <f>S187-U187</f>
        <v/>
      </c>
      <c r="AG187" s="21">
        <f>IF(P187&lt;=0,0,LOOKUP(P187,{0,1950001,3300001,6950001,9000001,18000001,40000001},{0.05,0.1,0.2,0.23,0.33,0.4,0.45}))</f>
        <v/>
      </c>
    </row>
    <row r="188">
      <c r="A188" t="inlineStr">
        <is>
          <t>組み合わせ</t>
        </is>
      </c>
      <c r="B188" s="18">
        <f>'3_組み合わせ'!$B$17</f>
        <v/>
      </c>
      <c r="C188" s="19" t="n">
        <v>2026</v>
      </c>
      <c r="D188" s="18">
        <f>'3_組み合わせ'!$A23+'3_組み合わせ'!E$18</f>
        <v/>
      </c>
      <c r="E188" s="18" t="n">
        <v>0</v>
      </c>
      <c r="F188" s="18">
        <f>'3_組み合わせ'!$A23</f>
        <v/>
      </c>
      <c r="G188" t="inlineStr">
        <is>
          <t>はい</t>
        </is>
      </c>
      <c r="H188" s="18">
        <f>ROUND(MIN(B188/12,650000)*12*0.0915+MIN(B188/12,1390000)*12*(0.0504+0)+B188*0.005,0)</f>
        <v/>
      </c>
      <c r="I188" s="18" t="n">
        <v>0</v>
      </c>
      <c r="J188" s="18" t="n">
        <v>0</v>
      </c>
      <c r="K188" s="18">
        <f>ROUND(IF(C188&gt;=2026,IF(B188&lt;741000,0,IF(B188&lt;2191000,B188-740000,IF(B188&lt;2193000,1451000,IF(B188&lt;2196000,1453000,IF(B188&lt;2200000,1456000,IF(B188&lt;3600000,ROUNDDOWN(B188/4,-3)*2.8-80000,IF(B188&lt;6600000,ROUNDDOWN(B188/4,-3)*3.2-440000,IF(B188&lt;8500000,ROUNDDOWN(B188*0.9,0)-1100000,B188-1950000)))))))),IF(B188&lt;651000,0,IF(B188&lt;1900000,B188-650000,IF(B188&lt;3600000,ROUNDDOWN(B188/4,-3)*2.8-80000,IF(B188&lt;6600000,ROUNDDOWN(B188/4,-3)*3.2-440000,IF(B188&lt;8500000,ROUNDDOWN(B188*0.9,0)-1100000,B188-1950000)))))),0)</f>
        <v/>
      </c>
      <c r="L188" s="18">
        <f>IF(K188&gt;23500000,NA(),IF(C188&gt;=2026,IF(K188&lt;=4890000,1040000,IF(K188&lt;=6550000,670000,620000)),IF(K188&lt;=1320000,950000,IF(K188&lt;=3360000,880000,IF(K188&lt;=4890000,680000,IF(K188&lt;=6550000,630000,580000))))))</f>
        <v/>
      </c>
      <c r="M188" s="18">
        <f>MIN(100000,ROUNDDOWN(K188*0.05,0))</f>
        <v/>
      </c>
      <c r="N188" s="18">
        <f>MIN(2000000,MAX(0,D188-E188-M188))</f>
        <v/>
      </c>
      <c r="O188" s="18">
        <f>IF(G188="はい",MIN(88000,MAX(0,F188-12000)),0)</f>
        <v/>
      </c>
      <c r="P188" s="18">
        <f>MAX(0,ROUNDDOWN(K188-H188-L188-I188-0,-3))</f>
        <v/>
      </c>
      <c r="Q188" s="18">
        <f>MAX(0,ROUNDDOWN(K188-H188-L188-I188-N188,-3))</f>
        <v/>
      </c>
      <c r="R188" s="18">
        <f>MAX(0,ROUNDDOWN(K188-H188-L188-I188-O188,-3))</f>
        <v/>
      </c>
      <c r="S188" s="18">
        <f>IF(P188&lt;=0,0,ROUNDDOWN((P188*LOOKUP(P188,{0,1950001,3300001,6950001,9000001,18000001,40000001},{0.05,0.1,0.2,0.23,0.33,0.4,0.45})-LOOKUP(P188,{0,1950001,3300001,6950001,9000001,18000001,40000001},{0,97500,427500,636000,1536000,2796000,4796000}))*1.021,-2))</f>
        <v/>
      </c>
      <c r="T188" s="18">
        <f>IF(Q188&lt;=0,0,ROUNDDOWN((Q188*LOOKUP(Q188,{0,1950001,3300001,6950001,9000001,18000001,40000001},{0.05,0.1,0.2,0.23,0.33,0.4,0.45})-LOOKUP(Q188,{0,1950001,3300001,6950001,9000001,18000001,40000001},{0,97500,427500,636000,1536000,2796000,4796000}))*1.021,-2))</f>
        <v/>
      </c>
      <c r="U188" s="18">
        <f>IF(R188&lt;=0,0,ROUNDDOWN((R188*LOOKUP(R188,{0,1950001,3300001,6950001,9000001,18000001,40000001},{0.05,0.1,0.2,0.23,0.33,0.4,0.45})-LOOKUP(R188,{0,1950001,3300001,6950001,9000001,18000001,40000001},{0,97500,427500,636000,1536000,2796000,4796000}))*1.021,-2))</f>
        <v/>
      </c>
      <c r="V188" s="18">
        <f>MAX(0,ROUNDDOWN(K188-H188-430000-J188-0,-3))</f>
        <v/>
      </c>
      <c r="W188" s="18">
        <f>MAX(0,ROUNDDOWN(K188-H188-430000-J188-N188,-3))</f>
        <v/>
      </c>
      <c r="X188" s="18">
        <f>MAX(0,ROUNDDOWN(K188-H188-430000-J188-O188,-3))</f>
        <v/>
      </c>
      <c r="Y188" s="18">
        <f>IF(K188&lt;=450000,0,MAX(0,ROUNDDOWN(V188*0.06-MIN(50000,V188)*0.03,-2))+MAX(0,ROUNDDOWN(V188*0.04-MIN(50000,V188)*0.02,-2)))</f>
        <v/>
      </c>
      <c r="Z188" s="18">
        <f>IF(K188&lt;=450000,0,MAX(0,ROUNDDOWN(W188*0.06-MIN(50000,W188)*0.03,-2))+MAX(0,ROUNDDOWN(W188*0.04-MIN(50000,W188)*0.02,-2)))</f>
        <v/>
      </c>
      <c r="AA188" s="18">
        <f>IF(K188&lt;=450000,0,MAX(0,ROUNDDOWN(X188*0.06-MIN(50000,X188)*0.03,-2))+MAX(0,ROUNDDOWN(X188*0.04-MIN(50000,X188)*0.02,-2)))</f>
        <v/>
      </c>
      <c r="AB188" s="18">
        <f>AE188+Y188-Z188</f>
        <v/>
      </c>
      <c r="AC188" s="18">
        <f>AF188+Y188-AA188</f>
        <v/>
      </c>
      <c r="AD188" s="20">
        <f>AB188-AC188</f>
        <v/>
      </c>
      <c r="AE188" s="18">
        <f>S188-T188</f>
        <v/>
      </c>
      <c r="AF188" s="18">
        <f>S188-U188</f>
        <v/>
      </c>
      <c r="AG188" s="21">
        <f>IF(P188&lt;=0,0,LOOKUP(P188,{0,1950001,3300001,6950001,9000001,18000001,40000001},{0.05,0.1,0.2,0.23,0.33,0.4,0.45}))</f>
        <v/>
      </c>
    </row>
    <row r="189">
      <c r="A189" t="inlineStr">
        <is>
          <t>組み合わせ</t>
        </is>
      </c>
      <c r="B189" s="18">
        <f>'3_組み合わせ'!$B$17</f>
        <v/>
      </c>
      <c r="C189" s="19" t="n">
        <v>2026</v>
      </c>
      <c r="D189" s="18">
        <f>'3_組み合わせ'!$A23+'3_組み合わせ'!F$18</f>
        <v/>
      </c>
      <c r="E189" s="18" t="n">
        <v>0</v>
      </c>
      <c r="F189" s="18">
        <f>'3_組み合わせ'!$A23</f>
        <v/>
      </c>
      <c r="G189" t="inlineStr">
        <is>
          <t>はい</t>
        </is>
      </c>
      <c r="H189" s="18">
        <f>ROUND(MIN(B189/12,650000)*12*0.0915+MIN(B189/12,1390000)*12*(0.0504+0)+B189*0.005,0)</f>
        <v/>
      </c>
      <c r="I189" s="18" t="n">
        <v>0</v>
      </c>
      <c r="J189" s="18" t="n">
        <v>0</v>
      </c>
      <c r="K189" s="18">
        <f>ROUND(IF(C189&gt;=2026,IF(B189&lt;741000,0,IF(B189&lt;2191000,B189-740000,IF(B189&lt;2193000,1451000,IF(B189&lt;2196000,1453000,IF(B189&lt;2200000,1456000,IF(B189&lt;3600000,ROUNDDOWN(B189/4,-3)*2.8-80000,IF(B189&lt;6600000,ROUNDDOWN(B189/4,-3)*3.2-440000,IF(B189&lt;8500000,ROUNDDOWN(B189*0.9,0)-1100000,B189-1950000)))))))),IF(B189&lt;651000,0,IF(B189&lt;1900000,B189-650000,IF(B189&lt;3600000,ROUNDDOWN(B189/4,-3)*2.8-80000,IF(B189&lt;6600000,ROUNDDOWN(B189/4,-3)*3.2-440000,IF(B189&lt;8500000,ROUNDDOWN(B189*0.9,0)-1100000,B189-1950000)))))),0)</f>
        <v/>
      </c>
      <c r="L189" s="18">
        <f>IF(K189&gt;23500000,NA(),IF(C189&gt;=2026,IF(K189&lt;=4890000,1040000,IF(K189&lt;=6550000,670000,620000)),IF(K189&lt;=1320000,950000,IF(K189&lt;=3360000,880000,IF(K189&lt;=4890000,680000,IF(K189&lt;=6550000,630000,580000))))))</f>
        <v/>
      </c>
      <c r="M189" s="18">
        <f>MIN(100000,ROUNDDOWN(K189*0.05,0))</f>
        <v/>
      </c>
      <c r="N189" s="18">
        <f>MIN(2000000,MAX(0,D189-E189-M189))</f>
        <v/>
      </c>
      <c r="O189" s="18">
        <f>IF(G189="はい",MIN(88000,MAX(0,F189-12000)),0)</f>
        <v/>
      </c>
      <c r="P189" s="18">
        <f>MAX(0,ROUNDDOWN(K189-H189-L189-I189-0,-3))</f>
        <v/>
      </c>
      <c r="Q189" s="18">
        <f>MAX(0,ROUNDDOWN(K189-H189-L189-I189-N189,-3))</f>
        <v/>
      </c>
      <c r="R189" s="18">
        <f>MAX(0,ROUNDDOWN(K189-H189-L189-I189-O189,-3))</f>
        <v/>
      </c>
      <c r="S189" s="18">
        <f>IF(P189&lt;=0,0,ROUNDDOWN((P189*LOOKUP(P189,{0,1950001,3300001,6950001,9000001,18000001,40000001},{0.05,0.1,0.2,0.23,0.33,0.4,0.45})-LOOKUP(P189,{0,1950001,3300001,6950001,9000001,18000001,40000001},{0,97500,427500,636000,1536000,2796000,4796000}))*1.021,-2))</f>
        <v/>
      </c>
      <c r="T189" s="18">
        <f>IF(Q189&lt;=0,0,ROUNDDOWN((Q189*LOOKUP(Q189,{0,1950001,3300001,6950001,9000001,18000001,40000001},{0.05,0.1,0.2,0.23,0.33,0.4,0.45})-LOOKUP(Q189,{0,1950001,3300001,6950001,9000001,18000001,40000001},{0,97500,427500,636000,1536000,2796000,4796000}))*1.021,-2))</f>
        <v/>
      </c>
      <c r="U189" s="18">
        <f>IF(R189&lt;=0,0,ROUNDDOWN((R189*LOOKUP(R189,{0,1950001,3300001,6950001,9000001,18000001,40000001},{0.05,0.1,0.2,0.23,0.33,0.4,0.45})-LOOKUP(R189,{0,1950001,3300001,6950001,9000001,18000001,40000001},{0,97500,427500,636000,1536000,2796000,4796000}))*1.021,-2))</f>
        <v/>
      </c>
      <c r="V189" s="18">
        <f>MAX(0,ROUNDDOWN(K189-H189-430000-J189-0,-3))</f>
        <v/>
      </c>
      <c r="W189" s="18">
        <f>MAX(0,ROUNDDOWN(K189-H189-430000-J189-N189,-3))</f>
        <v/>
      </c>
      <c r="X189" s="18">
        <f>MAX(0,ROUNDDOWN(K189-H189-430000-J189-O189,-3))</f>
        <v/>
      </c>
      <c r="Y189" s="18">
        <f>IF(K189&lt;=450000,0,MAX(0,ROUNDDOWN(V189*0.06-MIN(50000,V189)*0.03,-2))+MAX(0,ROUNDDOWN(V189*0.04-MIN(50000,V189)*0.02,-2)))</f>
        <v/>
      </c>
      <c r="Z189" s="18">
        <f>IF(K189&lt;=450000,0,MAX(0,ROUNDDOWN(W189*0.06-MIN(50000,W189)*0.03,-2))+MAX(0,ROUNDDOWN(W189*0.04-MIN(50000,W189)*0.02,-2)))</f>
        <v/>
      </c>
      <c r="AA189" s="18">
        <f>IF(K189&lt;=450000,0,MAX(0,ROUNDDOWN(X189*0.06-MIN(50000,X189)*0.03,-2))+MAX(0,ROUNDDOWN(X189*0.04-MIN(50000,X189)*0.02,-2)))</f>
        <v/>
      </c>
      <c r="AB189" s="18">
        <f>AE189+Y189-Z189</f>
        <v/>
      </c>
      <c r="AC189" s="18">
        <f>AF189+Y189-AA189</f>
        <v/>
      </c>
      <c r="AD189" s="20">
        <f>AB189-AC189</f>
        <v/>
      </c>
      <c r="AE189" s="18">
        <f>S189-T189</f>
        <v/>
      </c>
      <c r="AF189" s="18">
        <f>S189-U189</f>
        <v/>
      </c>
      <c r="AG189" s="21">
        <f>IF(P189&lt;=0,0,LOOKUP(P189,{0,1950001,3300001,6950001,9000001,18000001,40000001},{0.05,0.1,0.2,0.23,0.33,0.4,0.45}))</f>
        <v/>
      </c>
    </row>
    <row r="190">
      <c r="A190" t="inlineStr">
        <is>
          <t>組み合わせ</t>
        </is>
      </c>
      <c r="B190" s="18">
        <f>'3_組み合わせ'!$B$17</f>
        <v/>
      </c>
      <c r="C190" s="19" t="n">
        <v>2026</v>
      </c>
      <c r="D190" s="18">
        <f>'3_組み合わせ'!$A23+'3_組み合わせ'!G$18</f>
        <v/>
      </c>
      <c r="E190" s="18" t="n">
        <v>0</v>
      </c>
      <c r="F190" s="18">
        <f>'3_組み合わせ'!$A23</f>
        <v/>
      </c>
      <c r="G190" t="inlineStr">
        <is>
          <t>はい</t>
        </is>
      </c>
      <c r="H190" s="18">
        <f>ROUND(MIN(B190/12,650000)*12*0.0915+MIN(B190/12,1390000)*12*(0.0504+0)+B190*0.005,0)</f>
        <v/>
      </c>
      <c r="I190" s="18" t="n">
        <v>0</v>
      </c>
      <c r="J190" s="18" t="n">
        <v>0</v>
      </c>
      <c r="K190" s="18">
        <f>ROUND(IF(C190&gt;=2026,IF(B190&lt;741000,0,IF(B190&lt;2191000,B190-740000,IF(B190&lt;2193000,1451000,IF(B190&lt;2196000,1453000,IF(B190&lt;2200000,1456000,IF(B190&lt;3600000,ROUNDDOWN(B190/4,-3)*2.8-80000,IF(B190&lt;6600000,ROUNDDOWN(B190/4,-3)*3.2-440000,IF(B190&lt;8500000,ROUNDDOWN(B190*0.9,0)-1100000,B190-1950000)))))))),IF(B190&lt;651000,0,IF(B190&lt;1900000,B190-650000,IF(B190&lt;3600000,ROUNDDOWN(B190/4,-3)*2.8-80000,IF(B190&lt;6600000,ROUNDDOWN(B190/4,-3)*3.2-440000,IF(B190&lt;8500000,ROUNDDOWN(B190*0.9,0)-1100000,B190-1950000)))))),0)</f>
        <v/>
      </c>
      <c r="L190" s="18">
        <f>IF(K190&gt;23500000,NA(),IF(C190&gt;=2026,IF(K190&lt;=4890000,1040000,IF(K190&lt;=6550000,670000,620000)),IF(K190&lt;=1320000,950000,IF(K190&lt;=3360000,880000,IF(K190&lt;=4890000,680000,IF(K190&lt;=6550000,630000,580000))))))</f>
        <v/>
      </c>
      <c r="M190" s="18">
        <f>MIN(100000,ROUNDDOWN(K190*0.05,0))</f>
        <v/>
      </c>
      <c r="N190" s="18">
        <f>MIN(2000000,MAX(0,D190-E190-M190))</f>
        <v/>
      </c>
      <c r="O190" s="18">
        <f>IF(G190="はい",MIN(88000,MAX(0,F190-12000)),0)</f>
        <v/>
      </c>
      <c r="P190" s="18">
        <f>MAX(0,ROUNDDOWN(K190-H190-L190-I190-0,-3))</f>
        <v/>
      </c>
      <c r="Q190" s="18">
        <f>MAX(0,ROUNDDOWN(K190-H190-L190-I190-N190,-3))</f>
        <v/>
      </c>
      <c r="R190" s="18">
        <f>MAX(0,ROUNDDOWN(K190-H190-L190-I190-O190,-3))</f>
        <v/>
      </c>
      <c r="S190" s="18">
        <f>IF(P190&lt;=0,0,ROUNDDOWN((P190*LOOKUP(P190,{0,1950001,3300001,6950001,9000001,18000001,40000001},{0.05,0.1,0.2,0.23,0.33,0.4,0.45})-LOOKUP(P190,{0,1950001,3300001,6950001,9000001,18000001,40000001},{0,97500,427500,636000,1536000,2796000,4796000}))*1.021,-2))</f>
        <v/>
      </c>
      <c r="T190" s="18">
        <f>IF(Q190&lt;=0,0,ROUNDDOWN((Q190*LOOKUP(Q190,{0,1950001,3300001,6950001,9000001,18000001,40000001},{0.05,0.1,0.2,0.23,0.33,0.4,0.45})-LOOKUP(Q190,{0,1950001,3300001,6950001,9000001,18000001,40000001},{0,97500,427500,636000,1536000,2796000,4796000}))*1.021,-2))</f>
        <v/>
      </c>
      <c r="U190" s="18">
        <f>IF(R190&lt;=0,0,ROUNDDOWN((R190*LOOKUP(R190,{0,1950001,3300001,6950001,9000001,18000001,40000001},{0.05,0.1,0.2,0.23,0.33,0.4,0.45})-LOOKUP(R190,{0,1950001,3300001,6950001,9000001,18000001,40000001},{0,97500,427500,636000,1536000,2796000,4796000}))*1.021,-2))</f>
        <v/>
      </c>
      <c r="V190" s="18">
        <f>MAX(0,ROUNDDOWN(K190-H190-430000-J190-0,-3))</f>
        <v/>
      </c>
      <c r="W190" s="18">
        <f>MAX(0,ROUNDDOWN(K190-H190-430000-J190-N190,-3))</f>
        <v/>
      </c>
      <c r="X190" s="18">
        <f>MAX(0,ROUNDDOWN(K190-H190-430000-J190-O190,-3))</f>
        <v/>
      </c>
      <c r="Y190" s="18">
        <f>IF(K190&lt;=450000,0,MAX(0,ROUNDDOWN(V190*0.06-MIN(50000,V190)*0.03,-2))+MAX(0,ROUNDDOWN(V190*0.04-MIN(50000,V190)*0.02,-2)))</f>
        <v/>
      </c>
      <c r="Z190" s="18">
        <f>IF(K190&lt;=450000,0,MAX(0,ROUNDDOWN(W190*0.06-MIN(50000,W190)*0.03,-2))+MAX(0,ROUNDDOWN(W190*0.04-MIN(50000,W190)*0.02,-2)))</f>
        <v/>
      </c>
      <c r="AA190" s="18">
        <f>IF(K190&lt;=450000,0,MAX(0,ROUNDDOWN(X190*0.06-MIN(50000,X190)*0.03,-2))+MAX(0,ROUNDDOWN(X190*0.04-MIN(50000,X190)*0.02,-2)))</f>
        <v/>
      </c>
      <c r="AB190" s="18">
        <f>AE190+Y190-Z190</f>
        <v/>
      </c>
      <c r="AC190" s="18">
        <f>AF190+Y190-AA190</f>
        <v/>
      </c>
      <c r="AD190" s="20">
        <f>AB190-AC190</f>
        <v/>
      </c>
      <c r="AE190" s="18">
        <f>S190-T190</f>
        <v/>
      </c>
      <c r="AF190" s="18">
        <f>S190-U190</f>
        <v/>
      </c>
      <c r="AG190" s="21">
        <f>IF(P190&lt;=0,0,LOOKUP(P190,{0,1950001,3300001,6950001,9000001,18000001,40000001},{0.05,0.1,0.2,0.23,0.33,0.4,0.45}))</f>
        <v/>
      </c>
    </row>
    <row r="191">
      <c r="A191" t="inlineStr">
        <is>
          <t>組み合わせ</t>
        </is>
      </c>
      <c r="B191" s="18">
        <f>'3_組み合わせ'!$B$17</f>
        <v/>
      </c>
      <c r="C191" s="19" t="n">
        <v>2026</v>
      </c>
      <c r="D191" s="18">
        <f>'3_組み合わせ'!$A23+'3_組み合わせ'!H$18</f>
        <v/>
      </c>
      <c r="E191" s="18" t="n">
        <v>0</v>
      </c>
      <c r="F191" s="18">
        <f>'3_組み合わせ'!$A23</f>
        <v/>
      </c>
      <c r="G191" t="inlineStr">
        <is>
          <t>はい</t>
        </is>
      </c>
      <c r="H191" s="18">
        <f>ROUND(MIN(B191/12,650000)*12*0.0915+MIN(B191/12,1390000)*12*(0.0504+0)+B191*0.005,0)</f>
        <v/>
      </c>
      <c r="I191" s="18" t="n">
        <v>0</v>
      </c>
      <c r="J191" s="18" t="n">
        <v>0</v>
      </c>
      <c r="K191" s="18">
        <f>ROUND(IF(C191&gt;=2026,IF(B191&lt;741000,0,IF(B191&lt;2191000,B191-740000,IF(B191&lt;2193000,1451000,IF(B191&lt;2196000,1453000,IF(B191&lt;2200000,1456000,IF(B191&lt;3600000,ROUNDDOWN(B191/4,-3)*2.8-80000,IF(B191&lt;6600000,ROUNDDOWN(B191/4,-3)*3.2-440000,IF(B191&lt;8500000,ROUNDDOWN(B191*0.9,0)-1100000,B191-1950000)))))))),IF(B191&lt;651000,0,IF(B191&lt;1900000,B191-650000,IF(B191&lt;3600000,ROUNDDOWN(B191/4,-3)*2.8-80000,IF(B191&lt;6600000,ROUNDDOWN(B191/4,-3)*3.2-440000,IF(B191&lt;8500000,ROUNDDOWN(B191*0.9,0)-1100000,B191-1950000)))))),0)</f>
        <v/>
      </c>
      <c r="L191" s="18">
        <f>IF(K191&gt;23500000,NA(),IF(C191&gt;=2026,IF(K191&lt;=4890000,1040000,IF(K191&lt;=6550000,670000,620000)),IF(K191&lt;=1320000,950000,IF(K191&lt;=3360000,880000,IF(K191&lt;=4890000,680000,IF(K191&lt;=6550000,630000,580000))))))</f>
        <v/>
      </c>
      <c r="M191" s="18">
        <f>MIN(100000,ROUNDDOWN(K191*0.05,0))</f>
        <v/>
      </c>
      <c r="N191" s="18">
        <f>MIN(2000000,MAX(0,D191-E191-M191))</f>
        <v/>
      </c>
      <c r="O191" s="18">
        <f>IF(G191="はい",MIN(88000,MAX(0,F191-12000)),0)</f>
        <v/>
      </c>
      <c r="P191" s="18">
        <f>MAX(0,ROUNDDOWN(K191-H191-L191-I191-0,-3))</f>
        <v/>
      </c>
      <c r="Q191" s="18">
        <f>MAX(0,ROUNDDOWN(K191-H191-L191-I191-N191,-3))</f>
        <v/>
      </c>
      <c r="R191" s="18">
        <f>MAX(0,ROUNDDOWN(K191-H191-L191-I191-O191,-3))</f>
        <v/>
      </c>
      <c r="S191" s="18">
        <f>IF(P191&lt;=0,0,ROUNDDOWN((P191*LOOKUP(P191,{0,1950001,3300001,6950001,9000001,18000001,40000001},{0.05,0.1,0.2,0.23,0.33,0.4,0.45})-LOOKUP(P191,{0,1950001,3300001,6950001,9000001,18000001,40000001},{0,97500,427500,636000,1536000,2796000,4796000}))*1.021,-2))</f>
        <v/>
      </c>
      <c r="T191" s="18">
        <f>IF(Q191&lt;=0,0,ROUNDDOWN((Q191*LOOKUP(Q191,{0,1950001,3300001,6950001,9000001,18000001,40000001},{0.05,0.1,0.2,0.23,0.33,0.4,0.45})-LOOKUP(Q191,{0,1950001,3300001,6950001,9000001,18000001,40000001},{0,97500,427500,636000,1536000,2796000,4796000}))*1.021,-2))</f>
        <v/>
      </c>
      <c r="U191" s="18">
        <f>IF(R191&lt;=0,0,ROUNDDOWN((R191*LOOKUP(R191,{0,1950001,3300001,6950001,9000001,18000001,40000001},{0.05,0.1,0.2,0.23,0.33,0.4,0.45})-LOOKUP(R191,{0,1950001,3300001,6950001,9000001,18000001,40000001},{0,97500,427500,636000,1536000,2796000,4796000}))*1.021,-2))</f>
        <v/>
      </c>
      <c r="V191" s="18">
        <f>MAX(0,ROUNDDOWN(K191-H191-430000-J191-0,-3))</f>
        <v/>
      </c>
      <c r="W191" s="18">
        <f>MAX(0,ROUNDDOWN(K191-H191-430000-J191-N191,-3))</f>
        <v/>
      </c>
      <c r="X191" s="18">
        <f>MAX(0,ROUNDDOWN(K191-H191-430000-J191-O191,-3))</f>
        <v/>
      </c>
      <c r="Y191" s="18">
        <f>IF(K191&lt;=450000,0,MAX(0,ROUNDDOWN(V191*0.06-MIN(50000,V191)*0.03,-2))+MAX(0,ROUNDDOWN(V191*0.04-MIN(50000,V191)*0.02,-2)))</f>
        <v/>
      </c>
      <c r="Z191" s="18">
        <f>IF(K191&lt;=450000,0,MAX(0,ROUNDDOWN(W191*0.06-MIN(50000,W191)*0.03,-2))+MAX(0,ROUNDDOWN(W191*0.04-MIN(50000,W191)*0.02,-2)))</f>
        <v/>
      </c>
      <c r="AA191" s="18">
        <f>IF(K191&lt;=450000,0,MAX(0,ROUNDDOWN(X191*0.06-MIN(50000,X191)*0.03,-2))+MAX(0,ROUNDDOWN(X191*0.04-MIN(50000,X191)*0.02,-2)))</f>
        <v/>
      </c>
      <c r="AB191" s="18">
        <f>AE191+Y191-Z191</f>
        <v/>
      </c>
      <c r="AC191" s="18">
        <f>AF191+Y191-AA191</f>
        <v/>
      </c>
      <c r="AD191" s="20">
        <f>AB191-AC191</f>
        <v/>
      </c>
      <c r="AE191" s="18">
        <f>S191-T191</f>
        <v/>
      </c>
      <c r="AF191" s="18">
        <f>S191-U191</f>
        <v/>
      </c>
      <c r="AG191" s="21">
        <f>IF(P191&lt;=0,0,LOOKUP(P191,{0,1950001,3300001,6950001,9000001,18000001,40000001},{0.05,0.1,0.2,0.23,0.33,0.4,0.45}))</f>
        <v/>
      </c>
    </row>
    <row r="192">
      <c r="A192" t="inlineStr">
        <is>
          <t>組み合わせ</t>
        </is>
      </c>
      <c r="B192" s="18">
        <f>'3_組み合わせ'!$B$17</f>
        <v/>
      </c>
      <c r="C192" s="19" t="n">
        <v>2026</v>
      </c>
      <c r="D192" s="18">
        <f>'3_組み合わせ'!$A23+'3_組み合わせ'!I$18</f>
        <v/>
      </c>
      <c r="E192" s="18" t="n">
        <v>0</v>
      </c>
      <c r="F192" s="18">
        <f>'3_組み合わせ'!$A23</f>
        <v/>
      </c>
      <c r="G192" t="inlineStr">
        <is>
          <t>はい</t>
        </is>
      </c>
      <c r="H192" s="18">
        <f>ROUND(MIN(B192/12,650000)*12*0.0915+MIN(B192/12,1390000)*12*(0.0504+0)+B192*0.005,0)</f>
        <v/>
      </c>
      <c r="I192" s="18" t="n">
        <v>0</v>
      </c>
      <c r="J192" s="18" t="n">
        <v>0</v>
      </c>
      <c r="K192" s="18">
        <f>ROUND(IF(C192&gt;=2026,IF(B192&lt;741000,0,IF(B192&lt;2191000,B192-740000,IF(B192&lt;2193000,1451000,IF(B192&lt;2196000,1453000,IF(B192&lt;2200000,1456000,IF(B192&lt;3600000,ROUNDDOWN(B192/4,-3)*2.8-80000,IF(B192&lt;6600000,ROUNDDOWN(B192/4,-3)*3.2-440000,IF(B192&lt;8500000,ROUNDDOWN(B192*0.9,0)-1100000,B192-1950000)))))))),IF(B192&lt;651000,0,IF(B192&lt;1900000,B192-650000,IF(B192&lt;3600000,ROUNDDOWN(B192/4,-3)*2.8-80000,IF(B192&lt;6600000,ROUNDDOWN(B192/4,-3)*3.2-440000,IF(B192&lt;8500000,ROUNDDOWN(B192*0.9,0)-1100000,B192-1950000)))))),0)</f>
        <v/>
      </c>
      <c r="L192" s="18">
        <f>IF(K192&gt;23500000,NA(),IF(C192&gt;=2026,IF(K192&lt;=4890000,1040000,IF(K192&lt;=6550000,670000,620000)),IF(K192&lt;=1320000,950000,IF(K192&lt;=3360000,880000,IF(K192&lt;=4890000,680000,IF(K192&lt;=6550000,630000,580000))))))</f>
        <v/>
      </c>
      <c r="M192" s="18">
        <f>MIN(100000,ROUNDDOWN(K192*0.05,0))</f>
        <v/>
      </c>
      <c r="N192" s="18">
        <f>MIN(2000000,MAX(0,D192-E192-M192))</f>
        <v/>
      </c>
      <c r="O192" s="18">
        <f>IF(G192="はい",MIN(88000,MAX(0,F192-12000)),0)</f>
        <v/>
      </c>
      <c r="P192" s="18">
        <f>MAX(0,ROUNDDOWN(K192-H192-L192-I192-0,-3))</f>
        <v/>
      </c>
      <c r="Q192" s="18">
        <f>MAX(0,ROUNDDOWN(K192-H192-L192-I192-N192,-3))</f>
        <v/>
      </c>
      <c r="R192" s="18">
        <f>MAX(0,ROUNDDOWN(K192-H192-L192-I192-O192,-3))</f>
        <v/>
      </c>
      <c r="S192" s="18">
        <f>IF(P192&lt;=0,0,ROUNDDOWN((P192*LOOKUP(P192,{0,1950001,3300001,6950001,9000001,18000001,40000001},{0.05,0.1,0.2,0.23,0.33,0.4,0.45})-LOOKUP(P192,{0,1950001,3300001,6950001,9000001,18000001,40000001},{0,97500,427500,636000,1536000,2796000,4796000}))*1.021,-2))</f>
        <v/>
      </c>
      <c r="T192" s="18">
        <f>IF(Q192&lt;=0,0,ROUNDDOWN((Q192*LOOKUP(Q192,{0,1950001,3300001,6950001,9000001,18000001,40000001},{0.05,0.1,0.2,0.23,0.33,0.4,0.45})-LOOKUP(Q192,{0,1950001,3300001,6950001,9000001,18000001,40000001},{0,97500,427500,636000,1536000,2796000,4796000}))*1.021,-2))</f>
        <v/>
      </c>
      <c r="U192" s="18">
        <f>IF(R192&lt;=0,0,ROUNDDOWN((R192*LOOKUP(R192,{0,1950001,3300001,6950001,9000001,18000001,40000001},{0.05,0.1,0.2,0.23,0.33,0.4,0.45})-LOOKUP(R192,{0,1950001,3300001,6950001,9000001,18000001,40000001},{0,97500,427500,636000,1536000,2796000,4796000}))*1.021,-2))</f>
        <v/>
      </c>
      <c r="V192" s="18">
        <f>MAX(0,ROUNDDOWN(K192-H192-430000-J192-0,-3))</f>
        <v/>
      </c>
      <c r="W192" s="18">
        <f>MAX(0,ROUNDDOWN(K192-H192-430000-J192-N192,-3))</f>
        <v/>
      </c>
      <c r="X192" s="18">
        <f>MAX(0,ROUNDDOWN(K192-H192-430000-J192-O192,-3))</f>
        <v/>
      </c>
      <c r="Y192" s="18">
        <f>IF(K192&lt;=450000,0,MAX(0,ROUNDDOWN(V192*0.06-MIN(50000,V192)*0.03,-2))+MAX(0,ROUNDDOWN(V192*0.04-MIN(50000,V192)*0.02,-2)))</f>
        <v/>
      </c>
      <c r="Z192" s="18">
        <f>IF(K192&lt;=450000,0,MAX(0,ROUNDDOWN(W192*0.06-MIN(50000,W192)*0.03,-2))+MAX(0,ROUNDDOWN(W192*0.04-MIN(50000,W192)*0.02,-2)))</f>
        <v/>
      </c>
      <c r="AA192" s="18">
        <f>IF(K192&lt;=450000,0,MAX(0,ROUNDDOWN(X192*0.06-MIN(50000,X192)*0.03,-2))+MAX(0,ROUNDDOWN(X192*0.04-MIN(50000,X192)*0.02,-2)))</f>
        <v/>
      </c>
      <c r="AB192" s="18">
        <f>AE192+Y192-Z192</f>
        <v/>
      </c>
      <c r="AC192" s="18">
        <f>AF192+Y192-AA192</f>
        <v/>
      </c>
      <c r="AD192" s="20">
        <f>AB192-AC192</f>
        <v/>
      </c>
      <c r="AE192" s="18">
        <f>S192-T192</f>
        <v/>
      </c>
      <c r="AF192" s="18">
        <f>S192-U192</f>
        <v/>
      </c>
      <c r="AG192" s="21">
        <f>IF(P192&lt;=0,0,LOOKUP(P192,{0,1950001,3300001,6950001,9000001,18000001,40000001},{0.05,0.1,0.2,0.23,0.33,0.4,0.45}))</f>
        <v/>
      </c>
    </row>
    <row r="193">
      <c r="A193" t="inlineStr">
        <is>
          <t>組み合わせ</t>
        </is>
      </c>
      <c r="B193" s="18">
        <f>'3_組み合わせ'!$B$17</f>
        <v/>
      </c>
      <c r="C193" s="19" t="n">
        <v>2026</v>
      </c>
      <c r="D193" s="18">
        <f>'3_組み合わせ'!$A23+'3_組み合わせ'!J$18</f>
        <v/>
      </c>
      <c r="E193" s="18" t="n">
        <v>0</v>
      </c>
      <c r="F193" s="18">
        <f>'3_組み合わせ'!$A23</f>
        <v/>
      </c>
      <c r="G193" t="inlineStr">
        <is>
          <t>はい</t>
        </is>
      </c>
      <c r="H193" s="18">
        <f>ROUND(MIN(B193/12,650000)*12*0.0915+MIN(B193/12,1390000)*12*(0.0504+0)+B193*0.005,0)</f>
        <v/>
      </c>
      <c r="I193" s="18" t="n">
        <v>0</v>
      </c>
      <c r="J193" s="18" t="n">
        <v>0</v>
      </c>
      <c r="K193" s="18">
        <f>ROUND(IF(C193&gt;=2026,IF(B193&lt;741000,0,IF(B193&lt;2191000,B193-740000,IF(B193&lt;2193000,1451000,IF(B193&lt;2196000,1453000,IF(B193&lt;2200000,1456000,IF(B193&lt;3600000,ROUNDDOWN(B193/4,-3)*2.8-80000,IF(B193&lt;6600000,ROUNDDOWN(B193/4,-3)*3.2-440000,IF(B193&lt;8500000,ROUNDDOWN(B193*0.9,0)-1100000,B193-1950000)))))))),IF(B193&lt;651000,0,IF(B193&lt;1900000,B193-650000,IF(B193&lt;3600000,ROUNDDOWN(B193/4,-3)*2.8-80000,IF(B193&lt;6600000,ROUNDDOWN(B193/4,-3)*3.2-440000,IF(B193&lt;8500000,ROUNDDOWN(B193*0.9,0)-1100000,B193-1950000)))))),0)</f>
        <v/>
      </c>
      <c r="L193" s="18">
        <f>IF(K193&gt;23500000,NA(),IF(C193&gt;=2026,IF(K193&lt;=4890000,1040000,IF(K193&lt;=6550000,670000,620000)),IF(K193&lt;=1320000,950000,IF(K193&lt;=3360000,880000,IF(K193&lt;=4890000,680000,IF(K193&lt;=6550000,630000,580000))))))</f>
        <v/>
      </c>
      <c r="M193" s="18">
        <f>MIN(100000,ROUNDDOWN(K193*0.05,0))</f>
        <v/>
      </c>
      <c r="N193" s="18">
        <f>MIN(2000000,MAX(0,D193-E193-M193))</f>
        <v/>
      </c>
      <c r="O193" s="18">
        <f>IF(G193="はい",MIN(88000,MAX(0,F193-12000)),0)</f>
        <v/>
      </c>
      <c r="P193" s="18">
        <f>MAX(0,ROUNDDOWN(K193-H193-L193-I193-0,-3))</f>
        <v/>
      </c>
      <c r="Q193" s="18">
        <f>MAX(0,ROUNDDOWN(K193-H193-L193-I193-N193,-3))</f>
        <v/>
      </c>
      <c r="R193" s="18">
        <f>MAX(0,ROUNDDOWN(K193-H193-L193-I193-O193,-3))</f>
        <v/>
      </c>
      <c r="S193" s="18">
        <f>IF(P193&lt;=0,0,ROUNDDOWN((P193*LOOKUP(P193,{0,1950001,3300001,6950001,9000001,18000001,40000001},{0.05,0.1,0.2,0.23,0.33,0.4,0.45})-LOOKUP(P193,{0,1950001,3300001,6950001,9000001,18000001,40000001},{0,97500,427500,636000,1536000,2796000,4796000}))*1.021,-2))</f>
        <v/>
      </c>
      <c r="T193" s="18">
        <f>IF(Q193&lt;=0,0,ROUNDDOWN((Q193*LOOKUP(Q193,{0,1950001,3300001,6950001,9000001,18000001,40000001},{0.05,0.1,0.2,0.23,0.33,0.4,0.45})-LOOKUP(Q193,{0,1950001,3300001,6950001,9000001,18000001,40000001},{0,97500,427500,636000,1536000,2796000,4796000}))*1.021,-2))</f>
        <v/>
      </c>
      <c r="U193" s="18">
        <f>IF(R193&lt;=0,0,ROUNDDOWN((R193*LOOKUP(R193,{0,1950001,3300001,6950001,9000001,18000001,40000001},{0.05,0.1,0.2,0.23,0.33,0.4,0.45})-LOOKUP(R193,{0,1950001,3300001,6950001,9000001,18000001,40000001},{0,97500,427500,636000,1536000,2796000,4796000}))*1.021,-2))</f>
        <v/>
      </c>
      <c r="V193" s="18">
        <f>MAX(0,ROUNDDOWN(K193-H193-430000-J193-0,-3))</f>
        <v/>
      </c>
      <c r="W193" s="18">
        <f>MAX(0,ROUNDDOWN(K193-H193-430000-J193-N193,-3))</f>
        <v/>
      </c>
      <c r="X193" s="18">
        <f>MAX(0,ROUNDDOWN(K193-H193-430000-J193-O193,-3))</f>
        <v/>
      </c>
      <c r="Y193" s="18">
        <f>IF(K193&lt;=450000,0,MAX(0,ROUNDDOWN(V193*0.06-MIN(50000,V193)*0.03,-2))+MAX(0,ROUNDDOWN(V193*0.04-MIN(50000,V193)*0.02,-2)))</f>
        <v/>
      </c>
      <c r="Z193" s="18">
        <f>IF(K193&lt;=450000,0,MAX(0,ROUNDDOWN(W193*0.06-MIN(50000,W193)*0.03,-2))+MAX(0,ROUNDDOWN(W193*0.04-MIN(50000,W193)*0.02,-2)))</f>
        <v/>
      </c>
      <c r="AA193" s="18">
        <f>IF(K193&lt;=450000,0,MAX(0,ROUNDDOWN(X193*0.06-MIN(50000,X193)*0.03,-2))+MAX(0,ROUNDDOWN(X193*0.04-MIN(50000,X193)*0.02,-2)))</f>
        <v/>
      </c>
      <c r="AB193" s="18">
        <f>AE193+Y193-Z193</f>
        <v/>
      </c>
      <c r="AC193" s="18">
        <f>AF193+Y193-AA193</f>
        <v/>
      </c>
      <c r="AD193" s="20">
        <f>AB193-AC193</f>
        <v/>
      </c>
      <c r="AE193" s="18">
        <f>S193-T193</f>
        <v/>
      </c>
      <c r="AF193" s="18">
        <f>S193-U193</f>
        <v/>
      </c>
      <c r="AG193" s="21">
        <f>IF(P193&lt;=0,0,LOOKUP(P193,{0,1950001,3300001,6950001,9000001,18000001,40000001},{0.05,0.1,0.2,0.23,0.33,0.4,0.45}))</f>
        <v/>
      </c>
    </row>
    <row r="194">
      <c r="A194" t="inlineStr">
        <is>
          <t>組み合わせ</t>
        </is>
      </c>
      <c r="B194" s="18">
        <f>'3_組み合わせ'!$B$17</f>
        <v/>
      </c>
      <c r="C194" s="19" t="n">
        <v>2026</v>
      </c>
      <c r="D194" s="18">
        <f>'3_組み合わせ'!$A23+'3_組み合わせ'!K$18</f>
        <v/>
      </c>
      <c r="E194" s="18" t="n">
        <v>0</v>
      </c>
      <c r="F194" s="18">
        <f>'3_組み合わせ'!$A23</f>
        <v/>
      </c>
      <c r="G194" t="inlineStr">
        <is>
          <t>はい</t>
        </is>
      </c>
      <c r="H194" s="18">
        <f>ROUND(MIN(B194/12,650000)*12*0.0915+MIN(B194/12,1390000)*12*(0.0504+0)+B194*0.005,0)</f>
        <v/>
      </c>
      <c r="I194" s="18" t="n">
        <v>0</v>
      </c>
      <c r="J194" s="18" t="n">
        <v>0</v>
      </c>
      <c r="K194" s="18">
        <f>ROUND(IF(C194&gt;=2026,IF(B194&lt;741000,0,IF(B194&lt;2191000,B194-740000,IF(B194&lt;2193000,1451000,IF(B194&lt;2196000,1453000,IF(B194&lt;2200000,1456000,IF(B194&lt;3600000,ROUNDDOWN(B194/4,-3)*2.8-80000,IF(B194&lt;6600000,ROUNDDOWN(B194/4,-3)*3.2-440000,IF(B194&lt;8500000,ROUNDDOWN(B194*0.9,0)-1100000,B194-1950000)))))))),IF(B194&lt;651000,0,IF(B194&lt;1900000,B194-650000,IF(B194&lt;3600000,ROUNDDOWN(B194/4,-3)*2.8-80000,IF(B194&lt;6600000,ROUNDDOWN(B194/4,-3)*3.2-440000,IF(B194&lt;8500000,ROUNDDOWN(B194*0.9,0)-1100000,B194-1950000)))))),0)</f>
        <v/>
      </c>
      <c r="L194" s="18">
        <f>IF(K194&gt;23500000,NA(),IF(C194&gt;=2026,IF(K194&lt;=4890000,1040000,IF(K194&lt;=6550000,670000,620000)),IF(K194&lt;=1320000,950000,IF(K194&lt;=3360000,880000,IF(K194&lt;=4890000,680000,IF(K194&lt;=6550000,630000,580000))))))</f>
        <v/>
      </c>
      <c r="M194" s="18">
        <f>MIN(100000,ROUNDDOWN(K194*0.05,0))</f>
        <v/>
      </c>
      <c r="N194" s="18">
        <f>MIN(2000000,MAX(0,D194-E194-M194))</f>
        <v/>
      </c>
      <c r="O194" s="18">
        <f>IF(G194="はい",MIN(88000,MAX(0,F194-12000)),0)</f>
        <v/>
      </c>
      <c r="P194" s="18">
        <f>MAX(0,ROUNDDOWN(K194-H194-L194-I194-0,-3))</f>
        <v/>
      </c>
      <c r="Q194" s="18">
        <f>MAX(0,ROUNDDOWN(K194-H194-L194-I194-N194,-3))</f>
        <v/>
      </c>
      <c r="R194" s="18">
        <f>MAX(0,ROUNDDOWN(K194-H194-L194-I194-O194,-3))</f>
        <v/>
      </c>
      <c r="S194" s="18">
        <f>IF(P194&lt;=0,0,ROUNDDOWN((P194*LOOKUP(P194,{0,1950001,3300001,6950001,9000001,18000001,40000001},{0.05,0.1,0.2,0.23,0.33,0.4,0.45})-LOOKUP(P194,{0,1950001,3300001,6950001,9000001,18000001,40000001},{0,97500,427500,636000,1536000,2796000,4796000}))*1.021,-2))</f>
        <v/>
      </c>
      <c r="T194" s="18">
        <f>IF(Q194&lt;=0,0,ROUNDDOWN((Q194*LOOKUP(Q194,{0,1950001,3300001,6950001,9000001,18000001,40000001},{0.05,0.1,0.2,0.23,0.33,0.4,0.45})-LOOKUP(Q194,{0,1950001,3300001,6950001,9000001,18000001,40000001},{0,97500,427500,636000,1536000,2796000,4796000}))*1.021,-2))</f>
        <v/>
      </c>
      <c r="U194" s="18">
        <f>IF(R194&lt;=0,0,ROUNDDOWN((R194*LOOKUP(R194,{0,1950001,3300001,6950001,9000001,18000001,40000001},{0.05,0.1,0.2,0.23,0.33,0.4,0.45})-LOOKUP(R194,{0,1950001,3300001,6950001,9000001,18000001,40000001},{0,97500,427500,636000,1536000,2796000,4796000}))*1.021,-2))</f>
        <v/>
      </c>
      <c r="V194" s="18">
        <f>MAX(0,ROUNDDOWN(K194-H194-430000-J194-0,-3))</f>
        <v/>
      </c>
      <c r="W194" s="18">
        <f>MAX(0,ROUNDDOWN(K194-H194-430000-J194-N194,-3))</f>
        <v/>
      </c>
      <c r="X194" s="18">
        <f>MAX(0,ROUNDDOWN(K194-H194-430000-J194-O194,-3))</f>
        <v/>
      </c>
      <c r="Y194" s="18">
        <f>IF(K194&lt;=450000,0,MAX(0,ROUNDDOWN(V194*0.06-MIN(50000,V194)*0.03,-2))+MAX(0,ROUNDDOWN(V194*0.04-MIN(50000,V194)*0.02,-2)))</f>
        <v/>
      </c>
      <c r="Z194" s="18">
        <f>IF(K194&lt;=450000,0,MAX(0,ROUNDDOWN(W194*0.06-MIN(50000,W194)*0.03,-2))+MAX(0,ROUNDDOWN(W194*0.04-MIN(50000,W194)*0.02,-2)))</f>
        <v/>
      </c>
      <c r="AA194" s="18">
        <f>IF(K194&lt;=450000,0,MAX(0,ROUNDDOWN(X194*0.06-MIN(50000,X194)*0.03,-2))+MAX(0,ROUNDDOWN(X194*0.04-MIN(50000,X194)*0.02,-2)))</f>
        <v/>
      </c>
      <c r="AB194" s="18">
        <f>AE194+Y194-Z194</f>
        <v/>
      </c>
      <c r="AC194" s="18">
        <f>AF194+Y194-AA194</f>
        <v/>
      </c>
      <c r="AD194" s="20">
        <f>AB194-AC194</f>
        <v/>
      </c>
      <c r="AE194" s="18">
        <f>S194-T194</f>
        <v/>
      </c>
      <c r="AF194" s="18">
        <f>S194-U194</f>
        <v/>
      </c>
      <c r="AG194" s="21">
        <f>IF(P194&lt;=0,0,LOOKUP(P194,{0,1950001,3300001,6950001,9000001,18000001,40000001},{0.05,0.1,0.2,0.23,0.33,0.4,0.45}))</f>
        <v/>
      </c>
    </row>
    <row r="195">
      <c r="A195" t="inlineStr">
        <is>
          <t>組み合わせ</t>
        </is>
      </c>
      <c r="B195" s="18">
        <f>'3_組み合わせ'!$B$17</f>
        <v/>
      </c>
      <c r="C195" s="19" t="n">
        <v>2026</v>
      </c>
      <c r="D195" s="18">
        <f>'3_組み合わせ'!$A24+'3_組み合わせ'!B$18</f>
        <v/>
      </c>
      <c r="E195" s="18" t="n">
        <v>0</v>
      </c>
      <c r="F195" s="18">
        <f>'3_組み合わせ'!$A24</f>
        <v/>
      </c>
      <c r="G195" t="inlineStr">
        <is>
          <t>はい</t>
        </is>
      </c>
      <c r="H195" s="18">
        <f>ROUND(MIN(B195/12,650000)*12*0.0915+MIN(B195/12,1390000)*12*(0.0504+0)+B195*0.005,0)</f>
        <v/>
      </c>
      <c r="I195" s="18" t="n">
        <v>0</v>
      </c>
      <c r="J195" s="18" t="n">
        <v>0</v>
      </c>
      <c r="K195" s="18">
        <f>ROUND(IF(C195&gt;=2026,IF(B195&lt;741000,0,IF(B195&lt;2191000,B195-740000,IF(B195&lt;2193000,1451000,IF(B195&lt;2196000,1453000,IF(B195&lt;2200000,1456000,IF(B195&lt;3600000,ROUNDDOWN(B195/4,-3)*2.8-80000,IF(B195&lt;6600000,ROUNDDOWN(B195/4,-3)*3.2-440000,IF(B195&lt;8500000,ROUNDDOWN(B195*0.9,0)-1100000,B195-1950000)))))))),IF(B195&lt;651000,0,IF(B195&lt;1900000,B195-650000,IF(B195&lt;3600000,ROUNDDOWN(B195/4,-3)*2.8-80000,IF(B195&lt;6600000,ROUNDDOWN(B195/4,-3)*3.2-440000,IF(B195&lt;8500000,ROUNDDOWN(B195*0.9,0)-1100000,B195-1950000)))))),0)</f>
        <v/>
      </c>
      <c r="L195" s="18">
        <f>IF(K195&gt;23500000,NA(),IF(C195&gt;=2026,IF(K195&lt;=4890000,1040000,IF(K195&lt;=6550000,670000,620000)),IF(K195&lt;=1320000,950000,IF(K195&lt;=3360000,880000,IF(K195&lt;=4890000,680000,IF(K195&lt;=6550000,630000,580000))))))</f>
        <v/>
      </c>
      <c r="M195" s="18">
        <f>MIN(100000,ROUNDDOWN(K195*0.05,0))</f>
        <v/>
      </c>
      <c r="N195" s="18">
        <f>MIN(2000000,MAX(0,D195-E195-M195))</f>
        <v/>
      </c>
      <c r="O195" s="18">
        <f>IF(G195="はい",MIN(88000,MAX(0,F195-12000)),0)</f>
        <v/>
      </c>
      <c r="P195" s="18">
        <f>MAX(0,ROUNDDOWN(K195-H195-L195-I195-0,-3))</f>
        <v/>
      </c>
      <c r="Q195" s="18">
        <f>MAX(0,ROUNDDOWN(K195-H195-L195-I195-N195,-3))</f>
        <v/>
      </c>
      <c r="R195" s="18">
        <f>MAX(0,ROUNDDOWN(K195-H195-L195-I195-O195,-3))</f>
        <v/>
      </c>
      <c r="S195" s="18">
        <f>IF(P195&lt;=0,0,ROUNDDOWN((P195*LOOKUP(P195,{0,1950001,3300001,6950001,9000001,18000001,40000001},{0.05,0.1,0.2,0.23,0.33,0.4,0.45})-LOOKUP(P195,{0,1950001,3300001,6950001,9000001,18000001,40000001},{0,97500,427500,636000,1536000,2796000,4796000}))*1.021,-2))</f>
        <v/>
      </c>
      <c r="T195" s="18">
        <f>IF(Q195&lt;=0,0,ROUNDDOWN((Q195*LOOKUP(Q195,{0,1950001,3300001,6950001,9000001,18000001,40000001},{0.05,0.1,0.2,0.23,0.33,0.4,0.45})-LOOKUP(Q195,{0,1950001,3300001,6950001,9000001,18000001,40000001},{0,97500,427500,636000,1536000,2796000,4796000}))*1.021,-2))</f>
        <v/>
      </c>
      <c r="U195" s="18">
        <f>IF(R195&lt;=0,0,ROUNDDOWN((R195*LOOKUP(R195,{0,1950001,3300001,6950001,9000001,18000001,40000001},{0.05,0.1,0.2,0.23,0.33,0.4,0.45})-LOOKUP(R195,{0,1950001,3300001,6950001,9000001,18000001,40000001},{0,97500,427500,636000,1536000,2796000,4796000}))*1.021,-2))</f>
        <v/>
      </c>
      <c r="V195" s="18">
        <f>MAX(0,ROUNDDOWN(K195-H195-430000-J195-0,-3))</f>
        <v/>
      </c>
      <c r="W195" s="18">
        <f>MAX(0,ROUNDDOWN(K195-H195-430000-J195-N195,-3))</f>
        <v/>
      </c>
      <c r="X195" s="18">
        <f>MAX(0,ROUNDDOWN(K195-H195-430000-J195-O195,-3))</f>
        <v/>
      </c>
      <c r="Y195" s="18">
        <f>IF(K195&lt;=450000,0,MAX(0,ROUNDDOWN(V195*0.06-MIN(50000,V195)*0.03,-2))+MAX(0,ROUNDDOWN(V195*0.04-MIN(50000,V195)*0.02,-2)))</f>
        <v/>
      </c>
      <c r="Z195" s="18">
        <f>IF(K195&lt;=450000,0,MAX(0,ROUNDDOWN(W195*0.06-MIN(50000,W195)*0.03,-2))+MAX(0,ROUNDDOWN(W195*0.04-MIN(50000,W195)*0.02,-2)))</f>
        <v/>
      </c>
      <c r="AA195" s="18">
        <f>IF(K195&lt;=450000,0,MAX(0,ROUNDDOWN(X195*0.06-MIN(50000,X195)*0.03,-2))+MAX(0,ROUNDDOWN(X195*0.04-MIN(50000,X195)*0.02,-2)))</f>
        <v/>
      </c>
      <c r="AB195" s="18">
        <f>AE195+Y195-Z195</f>
        <v/>
      </c>
      <c r="AC195" s="18">
        <f>AF195+Y195-AA195</f>
        <v/>
      </c>
      <c r="AD195" s="20">
        <f>AB195-AC195</f>
        <v/>
      </c>
      <c r="AE195" s="18">
        <f>S195-T195</f>
        <v/>
      </c>
      <c r="AF195" s="18">
        <f>S195-U195</f>
        <v/>
      </c>
      <c r="AG195" s="21">
        <f>IF(P195&lt;=0,0,LOOKUP(P195,{0,1950001,3300001,6950001,9000001,18000001,40000001},{0.05,0.1,0.2,0.23,0.33,0.4,0.45}))</f>
        <v/>
      </c>
    </row>
    <row r="196">
      <c r="A196" t="inlineStr">
        <is>
          <t>組み合わせ</t>
        </is>
      </c>
      <c r="B196" s="18">
        <f>'3_組み合わせ'!$B$17</f>
        <v/>
      </c>
      <c r="C196" s="19" t="n">
        <v>2026</v>
      </c>
      <c r="D196" s="18">
        <f>'3_組み合わせ'!$A24+'3_組み合わせ'!C$18</f>
        <v/>
      </c>
      <c r="E196" s="18" t="n">
        <v>0</v>
      </c>
      <c r="F196" s="18">
        <f>'3_組み合わせ'!$A24</f>
        <v/>
      </c>
      <c r="G196" t="inlineStr">
        <is>
          <t>はい</t>
        </is>
      </c>
      <c r="H196" s="18">
        <f>ROUND(MIN(B196/12,650000)*12*0.0915+MIN(B196/12,1390000)*12*(0.0504+0)+B196*0.005,0)</f>
        <v/>
      </c>
      <c r="I196" s="18" t="n">
        <v>0</v>
      </c>
      <c r="J196" s="18" t="n">
        <v>0</v>
      </c>
      <c r="K196" s="18">
        <f>ROUND(IF(C196&gt;=2026,IF(B196&lt;741000,0,IF(B196&lt;2191000,B196-740000,IF(B196&lt;2193000,1451000,IF(B196&lt;2196000,1453000,IF(B196&lt;2200000,1456000,IF(B196&lt;3600000,ROUNDDOWN(B196/4,-3)*2.8-80000,IF(B196&lt;6600000,ROUNDDOWN(B196/4,-3)*3.2-440000,IF(B196&lt;8500000,ROUNDDOWN(B196*0.9,0)-1100000,B196-1950000)))))))),IF(B196&lt;651000,0,IF(B196&lt;1900000,B196-650000,IF(B196&lt;3600000,ROUNDDOWN(B196/4,-3)*2.8-80000,IF(B196&lt;6600000,ROUNDDOWN(B196/4,-3)*3.2-440000,IF(B196&lt;8500000,ROUNDDOWN(B196*0.9,0)-1100000,B196-1950000)))))),0)</f>
        <v/>
      </c>
      <c r="L196" s="18">
        <f>IF(K196&gt;23500000,NA(),IF(C196&gt;=2026,IF(K196&lt;=4890000,1040000,IF(K196&lt;=6550000,670000,620000)),IF(K196&lt;=1320000,950000,IF(K196&lt;=3360000,880000,IF(K196&lt;=4890000,680000,IF(K196&lt;=6550000,630000,580000))))))</f>
        <v/>
      </c>
      <c r="M196" s="18">
        <f>MIN(100000,ROUNDDOWN(K196*0.05,0))</f>
        <v/>
      </c>
      <c r="N196" s="18">
        <f>MIN(2000000,MAX(0,D196-E196-M196))</f>
        <v/>
      </c>
      <c r="O196" s="18">
        <f>IF(G196="はい",MIN(88000,MAX(0,F196-12000)),0)</f>
        <v/>
      </c>
      <c r="P196" s="18">
        <f>MAX(0,ROUNDDOWN(K196-H196-L196-I196-0,-3))</f>
        <v/>
      </c>
      <c r="Q196" s="18">
        <f>MAX(0,ROUNDDOWN(K196-H196-L196-I196-N196,-3))</f>
        <v/>
      </c>
      <c r="R196" s="18">
        <f>MAX(0,ROUNDDOWN(K196-H196-L196-I196-O196,-3))</f>
        <v/>
      </c>
      <c r="S196" s="18">
        <f>IF(P196&lt;=0,0,ROUNDDOWN((P196*LOOKUP(P196,{0,1950001,3300001,6950001,9000001,18000001,40000001},{0.05,0.1,0.2,0.23,0.33,0.4,0.45})-LOOKUP(P196,{0,1950001,3300001,6950001,9000001,18000001,40000001},{0,97500,427500,636000,1536000,2796000,4796000}))*1.021,-2))</f>
        <v/>
      </c>
      <c r="T196" s="18">
        <f>IF(Q196&lt;=0,0,ROUNDDOWN((Q196*LOOKUP(Q196,{0,1950001,3300001,6950001,9000001,18000001,40000001},{0.05,0.1,0.2,0.23,0.33,0.4,0.45})-LOOKUP(Q196,{0,1950001,3300001,6950001,9000001,18000001,40000001},{0,97500,427500,636000,1536000,2796000,4796000}))*1.021,-2))</f>
        <v/>
      </c>
      <c r="U196" s="18">
        <f>IF(R196&lt;=0,0,ROUNDDOWN((R196*LOOKUP(R196,{0,1950001,3300001,6950001,9000001,18000001,40000001},{0.05,0.1,0.2,0.23,0.33,0.4,0.45})-LOOKUP(R196,{0,1950001,3300001,6950001,9000001,18000001,40000001},{0,97500,427500,636000,1536000,2796000,4796000}))*1.021,-2))</f>
        <v/>
      </c>
      <c r="V196" s="18">
        <f>MAX(0,ROUNDDOWN(K196-H196-430000-J196-0,-3))</f>
        <v/>
      </c>
      <c r="W196" s="18">
        <f>MAX(0,ROUNDDOWN(K196-H196-430000-J196-N196,-3))</f>
        <v/>
      </c>
      <c r="X196" s="18">
        <f>MAX(0,ROUNDDOWN(K196-H196-430000-J196-O196,-3))</f>
        <v/>
      </c>
      <c r="Y196" s="18">
        <f>IF(K196&lt;=450000,0,MAX(0,ROUNDDOWN(V196*0.06-MIN(50000,V196)*0.03,-2))+MAX(0,ROUNDDOWN(V196*0.04-MIN(50000,V196)*0.02,-2)))</f>
        <v/>
      </c>
      <c r="Z196" s="18">
        <f>IF(K196&lt;=450000,0,MAX(0,ROUNDDOWN(W196*0.06-MIN(50000,W196)*0.03,-2))+MAX(0,ROUNDDOWN(W196*0.04-MIN(50000,W196)*0.02,-2)))</f>
        <v/>
      </c>
      <c r="AA196" s="18">
        <f>IF(K196&lt;=450000,0,MAX(0,ROUNDDOWN(X196*0.06-MIN(50000,X196)*0.03,-2))+MAX(0,ROUNDDOWN(X196*0.04-MIN(50000,X196)*0.02,-2)))</f>
        <v/>
      </c>
      <c r="AB196" s="18">
        <f>AE196+Y196-Z196</f>
        <v/>
      </c>
      <c r="AC196" s="18">
        <f>AF196+Y196-AA196</f>
        <v/>
      </c>
      <c r="AD196" s="20">
        <f>AB196-AC196</f>
        <v/>
      </c>
      <c r="AE196" s="18">
        <f>S196-T196</f>
        <v/>
      </c>
      <c r="AF196" s="18">
        <f>S196-U196</f>
        <v/>
      </c>
      <c r="AG196" s="21">
        <f>IF(P196&lt;=0,0,LOOKUP(P196,{0,1950001,3300001,6950001,9000001,18000001,40000001},{0.05,0.1,0.2,0.23,0.33,0.4,0.45}))</f>
        <v/>
      </c>
    </row>
    <row r="197">
      <c r="A197" t="inlineStr">
        <is>
          <t>組み合わせ</t>
        </is>
      </c>
      <c r="B197" s="18">
        <f>'3_組み合わせ'!$B$17</f>
        <v/>
      </c>
      <c r="C197" s="19" t="n">
        <v>2026</v>
      </c>
      <c r="D197" s="18">
        <f>'3_組み合わせ'!$A24+'3_組み合わせ'!D$18</f>
        <v/>
      </c>
      <c r="E197" s="18" t="n">
        <v>0</v>
      </c>
      <c r="F197" s="18">
        <f>'3_組み合わせ'!$A24</f>
        <v/>
      </c>
      <c r="G197" t="inlineStr">
        <is>
          <t>はい</t>
        </is>
      </c>
      <c r="H197" s="18">
        <f>ROUND(MIN(B197/12,650000)*12*0.0915+MIN(B197/12,1390000)*12*(0.0504+0)+B197*0.005,0)</f>
        <v/>
      </c>
      <c r="I197" s="18" t="n">
        <v>0</v>
      </c>
      <c r="J197" s="18" t="n">
        <v>0</v>
      </c>
      <c r="K197" s="18">
        <f>ROUND(IF(C197&gt;=2026,IF(B197&lt;741000,0,IF(B197&lt;2191000,B197-740000,IF(B197&lt;2193000,1451000,IF(B197&lt;2196000,1453000,IF(B197&lt;2200000,1456000,IF(B197&lt;3600000,ROUNDDOWN(B197/4,-3)*2.8-80000,IF(B197&lt;6600000,ROUNDDOWN(B197/4,-3)*3.2-440000,IF(B197&lt;8500000,ROUNDDOWN(B197*0.9,0)-1100000,B197-1950000)))))))),IF(B197&lt;651000,0,IF(B197&lt;1900000,B197-650000,IF(B197&lt;3600000,ROUNDDOWN(B197/4,-3)*2.8-80000,IF(B197&lt;6600000,ROUNDDOWN(B197/4,-3)*3.2-440000,IF(B197&lt;8500000,ROUNDDOWN(B197*0.9,0)-1100000,B197-1950000)))))),0)</f>
        <v/>
      </c>
      <c r="L197" s="18">
        <f>IF(K197&gt;23500000,NA(),IF(C197&gt;=2026,IF(K197&lt;=4890000,1040000,IF(K197&lt;=6550000,670000,620000)),IF(K197&lt;=1320000,950000,IF(K197&lt;=3360000,880000,IF(K197&lt;=4890000,680000,IF(K197&lt;=6550000,630000,580000))))))</f>
        <v/>
      </c>
      <c r="M197" s="18">
        <f>MIN(100000,ROUNDDOWN(K197*0.05,0))</f>
        <v/>
      </c>
      <c r="N197" s="18">
        <f>MIN(2000000,MAX(0,D197-E197-M197))</f>
        <v/>
      </c>
      <c r="O197" s="18">
        <f>IF(G197="はい",MIN(88000,MAX(0,F197-12000)),0)</f>
        <v/>
      </c>
      <c r="P197" s="18">
        <f>MAX(0,ROUNDDOWN(K197-H197-L197-I197-0,-3))</f>
        <v/>
      </c>
      <c r="Q197" s="18">
        <f>MAX(0,ROUNDDOWN(K197-H197-L197-I197-N197,-3))</f>
        <v/>
      </c>
      <c r="R197" s="18">
        <f>MAX(0,ROUNDDOWN(K197-H197-L197-I197-O197,-3))</f>
        <v/>
      </c>
      <c r="S197" s="18">
        <f>IF(P197&lt;=0,0,ROUNDDOWN((P197*LOOKUP(P197,{0,1950001,3300001,6950001,9000001,18000001,40000001},{0.05,0.1,0.2,0.23,0.33,0.4,0.45})-LOOKUP(P197,{0,1950001,3300001,6950001,9000001,18000001,40000001},{0,97500,427500,636000,1536000,2796000,4796000}))*1.021,-2))</f>
        <v/>
      </c>
      <c r="T197" s="18">
        <f>IF(Q197&lt;=0,0,ROUNDDOWN((Q197*LOOKUP(Q197,{0,1950001,3300001,6950001,9000001,18000001,40000001},{0.05,0.1,0.2,0.23,0.33,0.4,0.45})-LOOKUP(Q197,{0,1950001,3300001,6950001,9000001,18000001,40000001},{0,97500,427500,636000,1536000,2796000,4796000}))*1.021,-2))</f>
        <v/>
      </c>
      <c r="U197" s="18">
        <f>IF(R197&lt;=0,0,ROUNDDOWN((R197*LOOKUP(R197,{0,1950001,3300001,6950001,9000001,18000001,40000001},{0.05,0.1,0.2,0.23,0.33,0.4,0.45})-LOOKUP(R197,{0,1950001,3300001,6950001,9000001,18000001,40000001},{0,97500,427500,636000,1536000,2796000,4796000}))*1.021,-2))</f>
        <v/>
      </c>
      <c r="V197" s="18">
        <f>MAX(0,ROUNDDOWN(K197-H197-430000-J197-0,-3))</f>
        <v/>
      </c>
      <c r="W197" s="18">
        <f>MAX(0,ROUNDDOWN(K197-H197-430000-J197-N197,-3))</f>
        <v/>
      </c>
      <c r="X197" s="18">
        <f>MAX(0,ROUNDDOWN(K197-H197-430000-J197-O197,-3))</f>
        <v/>
      </c>
      <c r="Y197" s="18">
        <f>IF(K197&lt;=450000,0,MAX(0,ROUNDDOWN(V197*0.06-MIN(50000,V197)*0.03,-2))+MAX(0,ROUNDDOWN(V197*0.04-MIN(50000,V197)*0.02,-2)))</f>
        <v/>
      </c>
      <c r="Z197" s="18">
        <f>IF(K197&lt;=450000,0,MAX(0,ROUNDDOWN(W197*0.06-MIN(50000,W197)*0.03,-2))+MAX(0,ROUNDDOWN(W197*0.04-MIN(50000,W197)*0.02,-2)))</f>
        <v/>
      </c>
      <c r="AA197" s="18">
        <f>IF(K197&lt;=450000,0,MAX(0,ROUNDDOWN(X197*0.06-MIN(50000,X197)*0.03,-2))+MAX(0,ROUNDDOWN(X197*0.04-MIN(50000,X197)*0.02,-2)))</f>
        <v/>
      </c>
      <c r="AB197" s="18">
        <f>AE197+Y197-Z197</f>
        <v/>
      </c>
      <c r="AC197" s="18">
        <f>AF197+Y197-AA197</f>
        <v/>
      </c>
      <c r="AD197" s="20">
        <f>AB197-AC197</f>
        <v/>
      </c>
      <c r="AE197" s="18">
        <f>S197-T197</f>
        <v/>
      </c>
      <c r="AF197" s="18">
        <f>S197-U197</f>
        <v/>
      </c>
      <c r="AG197" s="21">
        <f>IF(P197&lt;=0,0,LOOKUP(P197,{0,1950001,3300001,6950001,9000001,18000001,40000001},{0.05,0.1,0.2,0.23,0.33,0.4,0.45}))</f>
        <v/>
      </c>
    </row>
    <row r="198">
      <c r="A198" t="inlineStr">
        <is>
          <t>組み合わせ</t>
        </is>
      </c>
      <c r="B198" s="18">
        <f>'3_組み合わせ'!$B$17</f>
        <v/>
      </c>
      <c r="C198" s="19" t="n">
        <v>2026</v>
      </c>
      <c r="D198" s="18">
        <f>'3_組み合わせ'!$A24+'3_組み合わせ'!E$18</f>
        <v/>
      </c>
      <c r="E198" s="18" t="n">
        <v>0</v>
      </c>
      <c r="F198" s="18">
        <f>'3_組み合わせ'!$A24</f>
        <v/>
      </c>
      <c r="G198" t="inlineStr">
        <is>
          <t>はい</t>
        </is>
      </c>
      <c r="H198" s="18">
        <f>ROUND(MIN(B198/12,650000)*12*0.0915+MIN(B198/12,1390000)*12*(0.0504+0)+B198*0.005,0)</f>
        <v/>
      </c>
      <c r="I198" s="18" t="n">
        <v>0</v>
      </c>
      <c r="J198" s="18" t="n">
        <v>0</v>
      </c>
      <c r="K198" s="18">
        <f>ROUND(IF(C198&gt;=2026,IF(B198&lt;741000,0,IF(B198&lt;2191000,B198-740000,IF(B198&lt;2193000,1451000,IF(B198&lt;2196000,1453000,IF(B198&lt;2200000,1456000,IF(B198&lt;3600000,ROUNDDOWN(B198/4,-3)*2.8-80000,IF(B198&lt;6600000,ROUNDDOWN(B198/4,-3)*3.2-440000,IF(B198&lt;8500000,ROUNDDOWN(B198*0.9,0)-1100000,B198-1950000)))))))),IF(B198&lt;651000,0,IF(B198&lt;1900000,B198-650000,IF(B198&lt;3600000,ROUNDDOWN(B198/4,-3)*2.8-80000,IF(B198&lt;6600000,ROUNDDOWN(B198/4,-3)*3.2-440000,IF(B198&lt;8500000,ROUNDDOWN(B198*0.9,0)-1100000,B198-1950000)))))),0)</f>
        <v/>
      </c>
      <c r="L198" s="18">
        <f>IF(K198&gt;23500000,NA(),IF(C198&gt;=2026,IF(K198&lt;=4890000,1040000,IF(K198&lt;=6550000,670000,620000)),IF(K198&lt;=1320000,950000,IF(K198&lt;=3360000,880000,IF(K198&lt;=4890000,680000,IF(K198&lt;=6550000,630000,580000))))))</f>
        <v/>
      </c>
      <c r="M198" s="18">
        <f>MIN(100000,ROUNDDOWN(K198*0.05,0))</f>
        <v/>
      </c>
      <c r="N198" s="18">
        <f>MIN(2000000,MAX(0,D198-E198-M198))</f>
        <v/>
      </c>
      <c r="O198" s="18">
        <f>IF(G198="はい",MIN(88000,MAX(0,F198-12000)),0)</f>
        <v/>
      </c>
      <c r="P198" s="18">
        <f>MAX(0,ROUNDDOWN(K198-H198-L198-I198-0,-3))</f>
        <v/>
      </c>
      <c r="Q198" s="18">
        <f>MAX(0,ROUNDDOWN(K198-H198-L198-I198-N198,-3))</f>
        <v/>
      </c>
      <c r="R198" s="18">
        <f>MAX(0,ROUNDDOWN(K198-H198-L198-I198-O198,-3))</f>
        <v/>
      </c>
      <c r="S198" s="18">
        <f>IF(P198&lt;=0,0,ROUNDDOWN((P198*LOOKUP(P198,{0,1950001,3300001,6950001,9000001,18000001,40000001},{0.05,0.1,0.2,0.23,0.33,0.4,0.45})-LOOKUP(P198,{0,1950001,3300001,6950001,9000001,18000001,40000001},{0,97500,427500,636000,1536000,2796000,4796000}))*1.021,-2))</f>
        <v/>
      </c>
      <c r="T198" s="18">
        <f>IF(Q198&lt;=0,0,ROUNDDOWN((Q198*LOOKUP(Q198,{0,1950001,3300001,6950001,9000001,18000001,40000001},{0.05,0.1,0.2,0.23,0.33,0.4,0.45})-LOOKUP(Q198,{0,1950001,3300001,6950001,9000001,18000001,40000001},{0,97500,427500,636000,1536000,2796000,4796000}))*1.021,-2))</f>
        <v/>
      </c>
      <c r="U198" s="18">
        <f>IF(R198&lt;=0,0,ROUNDDOWN((R198*LOOKUP(R198,{0,1950001,3300001,6950001,9000001,18000001,40000001},{0.05,0.1,0.2,0.23,0.33,0.4,0.45})-LOOKUP(R198,{0,1950001,3300001,6950001,9000001,18000001,40000001},{0,97500,427500,636000,1536000,2796000,4796000}))*1.021,-2))</f>
        <v/>
      </c>
      <c r="V198" s="18">
        <f>MAX(0,ROUNDDOWN(K198-H198-430000-J198-0,-3))</f>
        <v/>
      </c>
      <c r="W198" s="18">
        <f>MAX(0,ROUNDDOWN(K198-H198-430000-J198-N198,-3))</f>
        <v/>
      </c>
      <c r="X198" s="18">
        <f>MAX(0,ROUNDDOWN(K198-H198-430000-J198-O198,-3))</f>
        <v/>
      </c>
      <c r="Y198" s="18">
        <f>IF(K198&lt;=450000,0,MAX(0,ROUNDDOWN(V198*0.06-MIN(50000,V198)*0.03,-2))+MAX(0,ROUNDDOWN(V198*0.04-MIN(50000,V198)*0.02,-2)))</f>
        <v/>
      </c>
      <c r="Z198" s="18">
        <f>IF(K198&lt;=450000,0,MAX(0,ROUNDDOWN(W198*0.06-MIN(50000,W198)*0.03,-2))+MAX(0,ROUNDDOWN(W198*0.04-MIN(50000,W198)*0.02,-2)))</f>
        <v/>
      </c>
      <c r="AA198" s="18">
        <f>IF(K198&lt;=450000,0,MAX(0,ROUNDDOWN(X198*0.06-MIN(50000,X198)*0.03,-2))+MAX(0,ROUNDDOWN(X198*0.04-MIN(50000,X198)*0.02,-2)))</f>
        <v/>
      </c>
      <c r="AB198" s="18">
        <f>AE198+Y198-Z198</f>
        <v/>
      </c>
      <c r="AC198" s="18">
        <f>AF198+Y198-AA198</f>
        <v/>
      </c>
      <c r="AD198" s="20">
        <f>AB198-AC198</f>
        <v/>
      </c>
      <c r="AE198" s="18">
        <f>S198-T198</f>
        <v/>
      </c>
      <c r="AF198" s="18">
        <f>S198-U198</f>
        <v/>
      </c>
      <c r="AG198" s="21">
        <f>IF(P198&lt;=0,0,LOOKUP(P198,{0,1950001,3300001,6950001,9000001,18000001,40000001},{0.05,0.1,0.2,0.23,0.33,0.4,0.45}))</f>
        <v/>
      </c>
    </row>
    <row r="199">
      <c r="A199" t="inlineStr">
        <is>
          <t>組み合わせ</t>
        </is>
      </c>
      <c r="B199" s="18">
        <f>'3_組み合わせ'!$B$17</f>
        <v/>
      </c>
      <c r="C199" s="19" t="n">
        <v>2026</v>
      </c>
      <c r="D199" s="18">
        <f>'3_組み合わせ'!$A24+'3_組み合わせ'!F$18</f>
        <v/>
      </c>
      <c r="E199" s="18" t="n">
        <v>0</v>
      </c>
      <c r="F199" s="18">
        <f>'3_組み合わせ'!$A24</f>
        <v/>
      </c>
      <c r="G199" t="inlineStr">
        <is>
          <t>はい</t>
        </is>
      </c>
      <c r="H199" s="18">
        <f>ROUND(MIN(B199/12,650000)*12*0.0915+MIN(B199/12,1390000)*12*(0.0504+0)+B199*0.005,0)</f>
        <v/>
      </c>
      <c r="I199" s="18" t="n">
        <v>0</v>
      </c>
      <c r="J199" s="18" t="n">
        <v>0</v>
      </c>
      <c r="K199" s="18">
        <f>ROUND(IF(C199&gt;=2026,IF(B199&lt;741000,0,IF(B199&lt;2191000,B199-740000,IF(B199&lt;2193000,1451000,IF(B199&lt;2196000,1453000,IF(B199&lt;2200000,1456000,IF(B199&lt;3600000,ROUNDDOWN(B199/4,-3)*2.8-80000,IF(B199&lt;6600000,ROUNDDOWN(B199/4,-3)*3.2-440000,IF(B199&lt;8500000,ROUNDDOWN(B199*0.9,0)-1100000,B199-1950000)))))))),IF(B199&lt;651000,0,IF(B199&lt;1900000,B199-650000,IF(B199&lt;3600000,ROUNDDOWN(B199/4,-3)*2.8-80000,IF(B199&lt;6600000,ROUNDDOWN(B199/4,-3)*3.2-440000,IF(B199&lt;8500000,ROUNDDOWN(B199*0.9,0)-1100000,B199-1950000)))))),0)</f>
        <v/>
      </c>
      <c r="L199" s="18">
        <f>IF(K199&gt;23500000,NA(),IF(C199&gt;=2026,IF(K199&lt;=4890000,1040000,IF(K199&lt;=6550000,670000,620000)),IF(K199&lt;=1320000,950000,IF(K199&lt;=3360000,880000,IF(K199&lt;=4890000,680000,IF(K199&lt;=6550000,630000,580000))))))</f>
        <v/>
      </c>
      <c r="M199" s="18">
        <f>MIN(100000,ROUNDDOWN(K199*0.05,0))</f>
        <v/>
      </c>
      <c r="N199" s="18">
        <f>MIN(2000000,MAX(0,D199-E199-M199))</f>
        <v/>
      </c>
      <c r="O199" s="18">
        <f>IF(G199="はい",MIN(88000,MAX(0,F199-12000)),0)</f>
        <v/>
      </c>
      <c r="P199" s="18">
        <f>MAX(0,ROUNDDOWN(K199-H199-L199-I199-0,-3))</f>
        <v/>
      </c>
      <c r="Q199" s="18">
        <f>MAX(0,ROUNDDOWN(K199-H199-L199-I199-N199,-3))</f>
        <v/>
      </c>
      <c r="R199" s="18">
        <f>MAX(0,ROUNDDOWN(K199-H199-L199-I199-O199,-3))</f>
        <v/>
      </c>
      <c r="S199" s="18">
        <f>IF(P199&lt;=0,0,ROUNDDOWN((P199*LOOKUP(P199,{0,1950001,3300001,6950001,9000001,18000001,40000001},{0.05,0.1,0.2,0.23,0.33,0.4,0.45})-LOOKUP(P199,{0,1950001,3300001,6950001,9000001,18000001,40000001},{0,97500,427500,636000,1536000,2796000,4796000}))*1.021,-2))</f>
        <v/>
      </c>
      <c r="T199" s="18">
        <f>IF(Q199&lt;=0,0,ROUNDDOWN((Q199*LOOKUP(Q199,{0,1950001,3300001,6950001,9000001,18000001,40000001},{0.05,0.1,0.2,0.23,0.33,0.4,0.45})-LOOKUP(Q199,{0,1950001,3300001,6950001,9000001,18000001,40000001},{0,97500,427500,636000,1536000,2796000,4796000}))*1.021,-2))</f>
        <v/>
      </c>
      <c r="U199" s="18">
        <f>IF(R199&lt;=0,0,ROUNDDOWN((R199*LOOKUP(R199,{0,1950001,3300001,6950001,9000001,18000001,40000001},{0.05,0.1,0.2,0.23,0.33,0.4,0.45})-LOOKUP(R199,{0,1950001,3300001,6950001,9000001,18000001,40000001},{0,97500,427500,636000,1536000,2796000,4796000}))*1.021,-2))</f>
        <v/>
      </c>
      <c r="V199" s="18">
        <f>MAX(0,ROUNDDOWN(K199-H199-430000-J199-0,-3))</f>
        <v/>
      </c>
      <c r="W199" s="18">
        <f>MAX(0,ROUNDDOWN(K199-H199-430000-J199-N199,-3))</f>
        <v/>
      </c>
      <c r="X199" s="18">
        <f>MAX(0,ROUNDDOWN(K199-H199-430000-J199-O199,-3))</f>
        <v/>
      </c>
      <c r="Y199" s="18">
        <f>IF(K199&lt;=450000,0,MAX(0,ROUNDDOWN(V199*0.06-MIN(50000,V199)*0.03,-2))+MAX(0,ROUNDDOWN(V199*0.04-MIN(50000,V199)*0.02,-2)))</f>
        <v/>
      </c>
      <c r="Z199" s="18">
        <f>IF(K199&lt;=450000,0,MAX(0,ROUNDDOWN(W199*0.06-MIN(50000,W199)*0.03,-2))+MAX(0,ROUNDDOWN(W199*0.04-MIN(50000,W199)*0.02,-2)))</f>
        <v/>
      </c>
      <c r="AA199" s="18">
        <f>IF(K199&lt;=450000,0,MAX(0,ROUNDDOWN(X199*0.06-MIN(50000,X199)*0.03,-2))+MAX(0,ROUNDDOWN(X199*0.04-MIN(50000,X199)*0.02,-2)))</f>
        <v/>
      </c>
      <c r="AB199" s="18">
        <f>AE199+Y199-Z199</f>
        <v/>
      </c>
      <c r="AC199" s="18">
        <f>AF199+Y199-AA199</f>
        <v/>
      </c>
      <c r="AD199" s="20">
        <f>AB199-AC199</f>
        <v/>
      </c>
      <c r="AE199" s="18">
        <f>S199-T199</f>
        <v/>
      </c>
      <c r="AF199" s="18">
        <f>S199-U199</f>
        <v/>
      </c>
      <c r="AG199" s="21">
        <f>IF(P199&lt;=0,0,LOOKUP(P199,{0,1950001,3300001,6950001,9000001,18000001,40000001},{0.05,0.1,0.2,0.23,0.33,0.4,0.45}))</f>
        <v/>
      </c>
    </row>
    <row r="200">
      <c r="A200" t="inlineStr">
        <is>
          <t>組み合わせ</t>
        </is>
      </c>
      <c r="B200" s="18">
        <f>'3_組み合わせ'!$B$17</f>
        <v/>
      </c>
      <c r="C200" s="19" t="n">
        <v>2026</v>
      </c>
      <c r="D200" s="18">
        <f>'3_組み合わせ'!$A24+'3_組み合わせ'!G$18</f>
        <v/>
      </c>
      <c r="E200" s="18" t="n">
        <v>0</v>
      </c>
      <c r="F200" s="18">
        <f>'3_組み合わせ'!$A24</f>
        <v/>
      </c>
      <c r="G200" t="inlineStr">
        <is>
          <t>はい</t>
        </is>
      </c>
      <c r="H200" s="18">
        <f>ROUND(MIN(B200/12,650000)*12*0.0915+MIN(B200/12,1390000)*12*(0.0504+0)+B200*0.005,0)</f>
        <v/>
      </c>
      <c r="I200" s="18" t="n">
        <v>0</v>
      </c>
      <c r="J200" s="18" t="n">
        <v>0</v>
      </c>
      <c r="K200" s="18">
        <f>ROUND(IF(C200&gt;=2026,IF(B200&lt;741000,0,IF(B200&lt;2191000,B200-740000,IF(B200&lt;2193000,1451000,IF(B200&lt;2196000,1453000,IF(B200&lt;2200000,1456000,IF(B200&lt;3600000,ROUNDDOWN(B200/4,-3)*2.8-80000,IF(B200&lt;6600000,ROUNDDOWN(B200/4,-3)*3.2-440000,IF(B200&lt;8500000,ROUNDDOWN(B200*0.9,0)-1100000,B200-1950000)))))))),IF(B200&lt;651000,0,IF(B200&lt;1900000,B200-650000,IF(B200&lt;3600000,ROUNDDOWN(B200/4,-3)*2.8-80000,IF(B200&lt;6600000,ROUNDDOWN(B200/4,-3)*3.2-440000,IF(B200&lt;8500000,ROUNDDOWN(B200*0.9,0)-1100000,B200-1950000)))))),0)</f>
        <v/>
      </c>
      <c r="L200" s="18">
        <f>IF(K200&gt;23500000,NA(),IF(C200&gt;=2026,IF(K200&lt;=4890000,1040000,IF(K200&lt;=6550000,670000,620000)),IF(K200&lt;=1320000,950000,IF(K200&lt;=3360000,880000,IF(K200&lt;=4890000,680000,IF(K200&lt;=6550000,630000,580000))))))</f>
        <v/>
      </c>
      <c r="M200" s="18">
        <f>MIN(100000,ROUNDDOWN(K200*0.05,0))</f>
        <v/>
      </c>
      <c r="N200" s="18">
        <f>MIN(2000000,MAX(0,D200-E200-M200))</f>
        <v/>
      </c>
      <c r="O200" s="18">
        <f>IF(G200="はい",MIN(88000,MAX(0,F200-12000)),0)</f>
        <v/>
      </c>
      <c r="P200" s="18">
        <f>MAX(0,ROUNDDOWN(K200-H200-L200-I200-0,-3))</f>
        <v/>
      </c>
      <c r="Q200" s="18">
        <f>MAX(0,ROUNDDOWN(K200-H200-L200-I200-N200,-3))</f>
        <v/>
      </c>
      <c r="R200" s="18">
        <f>MAX(0,ROUNDDOWN(K200-H200-L200-I200-O200,-3))</f>
        <v/>
      </c>
      <c r="S200" s="18">
        <f>IF(P200&lt;=0,0,ROUNDDOWN((P200*LOOKUP(P200,{0,1950001,3300001,6950001,9000001,18000001,40000001},{0.05,0.1,0.2,0.23,0.33,0.4,0.45})-LOOKUP(P200,{0,1950001,3300001,6950001,9000001,18000001,40000001},{0,97500,427500,636000,1536000,2796000,4796000}))*1.021,-2))</f>
        <v/>
      </c>
      <c r="T200" s="18">
        <f>IF(Q200&lt;=0,0,ROUNDDOWN((Q200*LOOKUP(Q200,{0,1950001,3300001,6950001,9000001,18000001,40000001},{0.05,0.1,0.2,0.23,0.33,0.4,0.45})-LOOKUP(Q200,{0,1950001,3300001,6950001,9000001,18000001,40000001},{0,97500,427500,636000,1536000,2796000,4796000}))*1.021,-2))</f>
        <v/>
      </c>
      <c r="U200" s="18">
        <f>IF(R200&lt;=0,0,ROUNDDOWN((R200*LOOKUP(R200,{0,1950001,3300001,6950001,9000001,18000001,40000001},{0.05,0.1,0.2,0.23,0.33,0.4,0.45})-LOOKUP(R200,{0,1950001,3300001,6950001,9000001,18000001,40000001},{0,97500,427500,636000,1536000,2796000,4796000}))*1.021,-2))</f>
        <v/>
      </c>
      <c r="V200" s="18">
        <f>MAX(0,ROUNDDOWN(K200-H200-430000-J200-0,-3))</f>
        <v/>
      </c>
      <c r="W200" s="18">
        <f>MAX(0,ROUNDDOWN(K200-H200-430000-J200-N200,-3))</f>
        <v/>
      </c>
      <c r="X200" s="18">
        <f>MAX(0,ROUNDDOWN(K200-H200-430000-J200-O200,-3))</f>
        <v/>
      </c>
      <c r="Y200" s="18">
        <f>IF(K200&lt;=450000,0,MAX(0,ROUNDDOWN(V200*0.06-MIN(50000,V200)*0.03,-2))+MAX(0,ROUNDDOWN(V200*0.04-MIN(50000,V200)*0.02,-2)))</f>
        <v/>
      </c>
      <c r="Z200" s="18">
        <f>IF(K200&lt;=450000,0,MAX(0,ROUNDDOWN(W200*0.06-MIN(50000,W200)*0.03,-2))+MAX(0,ROUNDDOWN(W200*0.04-MIN(50000,W200)*0.02,-2)))</f>
        <v/>
      </c>
      <c r="AA200" s="18">
        <f>IF(K200&lt;=450000,0,MAX(0,ROUNDDOWN(X200*0.06-MIN(50000,X200)*0.03,-2))+MAX(0,ROUNDDOWN(X200*0.04-MIN(50000,X200)*0.02,-2)))</f>
        <v/>
      </c>
      <c r="AB200" s="18">
        <f>AE200+Y200-Z200</f>
        <v/>
      </c>
      <c r="AC200" s="18">
        <f>AF200+Y200-AA200</f>
        <v/>
      </c>
      <c r="AD200" s="20">
        <f>AB200-AC200</f>
        <v/>
      </c>
      <c r="AE200" s="18">
        <f>S200-T200</f>
        <v/>
      </c>
      <c r="AF200" s="18">
        <f>S200-U200</f>
        <v/>
      </c>
      <c r="AG200" s="21">
        <f>IF(P200&lt;=0,0,LOOKUP(P200,{0,1950001,3300001,6950001,9000001,18000001,40000001},{0.05,0.1,0.2,0.23,0.33,0.4,0.45}))</f>
        <v/>
      </c>
    </row>
    <row r="201">
      <c r="A201" t="inlineStr">
        <is>
          <t>組み合わせ</t>
        </is>
      </c>
      <c r="B201" s="18">
        <f>'3_組み合わせ'!$B$17</f>
        <v/>
      </c>
      <c r="C201" s="19" t="n">
        <v>2026</v>
      </c>
      <c r="D201" s="18">
        <f>'3_組み合わせ'!$A24+'3_組み合わせ'!H$18</f>
        <v/>
      </c>
      <c r="E201" s="18" t="n">
        <v>0</v>
      </c>
      <c r="F201" s="18">
        <f>'3_組み合わせ'!$A24</f>
        <v/>
      </c>
      <c r="G201" t="inlineStr">
        <is>
          <t>はい</t>
        </is>
      </c>
      <c r="H201" s="18">
        <f>ROUND(MIN(B201/12,650000)*12*0.0915+MIN(B201/12,1390000)*12*(0.0504+0)+B201*0.005,0)</f>
        <v/>
      </c>
      <c r="I201" s="18" t="n">
        <v>0</v>
      </c>
      <c r="J201" s="18" t="n">
        <v>0</v>
      </c>
      <c r="K201" s="18">
        <f>ROUND(IF(C201&gt;=2026,IF(B201&lt;741000,0,IF(B201&lt;2191000,B201-740000,IF(B201&lt;2193000,1451000,IF(B201&lt;2196000,1453000,IF(B201&lt;2200000,1456000,IF(B201&lt;3600000,ROUNDDOWN(B201/4,-3)*2.8-80000,IF(B201&lt;6600000,ROUNDDOWN(B201/4,-3)*3.2-440000,IF(B201&lt;8500000,ROUNDDOWN(B201*0.9,0)-1100000,B201-1950000)))))))),IF(B201&lt;651000,0,IF(B201&lt;1900000,B201-650000,IF(B201&lt;3600000,ROUNDDOWN(B201/4,-3)*2.8-80000,IF(B201&lt;6600000,ROUNDDOWN(B201/4,-3)*3.2-440000,IF(B201&lt;8500000,ROUNDDOWN(B201*0.9,0)-1100000,B201-1950000)))))),0)</f>
        <v/>
      </c>
      <c r="L201" s="18">
        <f>IF(K201&gt;23500000,NA(),IF(C201&gt;=2026,IF(K201&lt;=4890000,1040000,IF(K201&lt;=6550000,670000,620000)),IF(K201&lt;=1320000,950000,IF(K201&lt;=3360000,880000,IF(K201&lt;=4890000,680000,IF(K201&lt;=6550000,630000,580000))))))</f>
        <v/>
      </c>
      <c r="M201" s="18">
        <f>MIN(100000,ROUNDDOWN(K201*0.05,0))</f>
        <v/>
      </c>
      <c r="N201" s="18">
        <f>MIN(2000000,MAX(0,D201-E201-M201))</f>
        <v/>
      </c>
      <c r="O201" s="18">
        <f>IF(G201="はい",MIN(88000,MAX(0,F201-12000)),0)</f>
        <v/>
      </c>
      <c r="P201" s="18">
        <f>MAX(0,ROUNDDOWN(K201-H201-L201-I201-0,-3))</f>
        <v/>
      </c>
      <c r="Q201" s="18">
        <f>MAX(0,ROUNDDOWN(K201-H201-L201-I201-N201,-3))</f>
        <v/>
      </c>
      <c r="R201" s="18">
        <f>MAX(0,ROUNDDOWN(K201-H201-L201-I201-O201,-3))</f>
        <v/>
      </c>
      <c r="S201" s="18">
        <f>IF(P201&lt;=0,0,ROUNDDOWN((P201*LOOKUP(P201,{0,1950001,3300001,6950001,9000001,18000001,40000001},{0.05,0.1,0.2,0.23,0.33,0.4,0.45})-LOOKUP(P201,{0,1950001,3300001,6950001,9000001,18000001,40000001},{0,97500,427500,636000,1536000,2796000,4796000}))*1.021,-2))</f>
        <v/>
      </c>
      <c r="T201" s="18">
        <f>IF(Q201&lt;=0,0,ROUNDDOWN((Q201*LOOKUP(Q201,{0,1950001,3300001,6950001,9000001,18000001,40000001},{0.05,0.1,0.2,0.23,0.33,0.4,0.45})-LOOKUP(Q201,{0,1950001,3300001,6950001,9000001,18000001,40000001},{0,97500,427500,636000,1536000,2796000,4796000}))*1.021,-2))</f>
        <v/>
      </c>
      <c r="U201" s="18">
        <f>IF(R201&lt;=0,0,ROUNDDOWN((R201*LOOKUP(R201,{0,1950001,3300001,6950001,9000001,18000001,40000001},{0.05,0.1,0.2,0.23,0.33,0.4,0.45})-LOOKUP(R201,{0,1950001,3300001,6950001,9000001,18000001,40000001},{0,97500,427500,636000,1536000,2796000,4796000}))*1.021,-2))</f>
        <v/>
      </c>
      <c r="V201" s="18">
        <f>MAX(0,ROUNDDOWN(K201-H201-430000-J201-0,-3))</f>
        <v/>
      </c>
      <c r="W201" s="18">
        <f>MAX(0,ROUNDDOWN(K201-H201-430000-J201-N201,-3))</f>
        <v/>
      </c>
      <c r="X201" s="18">
        <f>MAX(0,ROUNDDOWN(K201-H201-430000-J201-O201,-3))</f>
        <v/>
      </c>
      <c r="Y201" s="18">
        <f>IF(K201&lt;=450000,0,MAX(0,ROUNDDOWN(V201*0.06-MIN(50000,V201)*0.03,-2))+MAX(0,ROUNDDOWN(V201*0.04-MIN(50000,V201)*0.02,-2)))</f>
        <v/>
      </c>
      <c r="Z201" s="18">
        <f>IF(K201&lt;=450000,0,MAX(0,ROUNDDOWN(W201*0.06-MIN(50000,W201)*0.03,-2))+MAX(0,ROUNDDOWN(W201*0.04-MIN(50000,W201)*0.02,-2)))</f>
        <v/>
      </c>
      <c r="AA201" s="18">
        <f>IF(K201&lt;=450000,0,MAX(0,ROUNDDOWN(X201*0.06-MIN(50000,X201)*0.03,-2))+MAX(0,ROUNDDOWN(X201*0.04-MIN(50000,X201)*0.02,-2)))</f>
        <v/>
      </c>
      <c r="AB201" s="18">
        <f>AE201+Y201-Z201</f>
        <v/>
      </c>
      <c r="AC201" s="18">
        <f>AF201+Y201-AA201</f>
        <v/>
      </c>
      <c r="AD201" s="20">
        <f>AB201-AC201</f>
        <v/>
      </c>
      <c r="AE201" s="18">
        <f>S201-T201</f>
        <v/>
      </c>
      <c r="AF201" s="18">
        <f>S201-U201</f>
        <v/>
      </c>
      <c r="AG201" s="21">
        <f>IF(P201&lt;=0,0,LOOKUP(P201,{0,1950001,3300001,6950001,9000001,18000001,40000001},{0.05,0.1,0.2,0.23,0.33,0.4,0.45}))</f>
        <v/>
      </c>
    </row>
    <row r="202">
      <c r="A202" t="inlineStr">
        <is>
          <t>組み合わせ</t>
        </is>
      </c>
      <c r="B202" s="18">
        <f>'3_組み合わせ'!$B$17</f>
        <v/>
      </c>
      <c r="C202" s="19" t="n">
        <v>2026</v>
      </c>
      <c r="D202" s="18">
        <f>'3_組み合わせ'!$A24+'3_組み合わせ'!I$18</f>
        <v/>
      </c>
      <c r="E202" s="18" t="n">
        <v>0</v>
      </c>
      <c r="F202" s="18">
        <f>'3_組み合わせ'!$A24</f>
        <v/>
      </c>
      <c r="G202" t="inlineStr">
        <is>
          <t>はい</t>
        </is>
      </c>
      <c r="H202" s="18">
        <f>ROUND(MIN(B202/12,650000)*12*0.0915+MIN(B202/12,1390000)*12*(0.0504+0)+B202*0.005,0)</f>
        <v/>
      </c>
      <c r="I202" s="18" t="n">
        <v>0</v>
      </c>
      <c r="J202" s="18" t="n">
        <v>0</v>
      </c>
      <c r="K202" s="18">
        <f>ROUND(IF(C202&gt;=2026,IF(B202&lt;741000,0,IF(B202&lt;2191000,B202-740000,IF(B202&lt;2193000,1451000,IF(B202&lt;2196000,1453000,IF(B202&lt;2200000,1456000,IF(B202&lt;3600000,ROUNDDOWN(B202/4,-3)*2.8-80000,IF(B202&lt;6600000,ROUNDDOWN(B202/4,-3)*3.2-440000,IF(B202&lt;8500000,ROUNDDOWN(B202*0.9,0)-1100000,B202-1950000)))))))),IF(B202&lt;651000,0,IF(B202&lt;1900000,B202-650000,IF(B202&lt;3600000,ROUNDDOWN(B202/4,-3)*2.8-80000,IF(B202&lt;6600000,ROUNDDOWN(B202/4,-3)*3.2-440000,IF(B202&lt;8500000,ROUNDDOWN(B202*0.9,0)-1100000,B202-1950000)))))),0)</f>
        <v/>
      </c>
      <c r="L202" s="18">
        <f>IF(K202&gt;23500000,NA(),IF(C202&gt;=2026,IF(K202&lt;=4890000,1040000,IF(K202&lt;=6550000,670000,620000)),IF(K202&lt;=1320000,950000,IF(K202&lt;=3360000,880000,IF(K202&lt;=4890000,680000,IF(K202&lt;=6550000,630000,580000))))))</f>
        <v/>
      </c>
      <c r="M202" s="18">
        <f>MIN(100000,ROUNDDOWN(K202*0.05,0))</f>
        <v/>
      </c>
      <c r="N202" s="18">
        <f>MIN(2000000,MAX(0,D202-E202-M202))</f>
        <v/>
      </c>
      <c r="O202" s="18">
        <f>IF(G202="はい",MIN(88000,MAX(0,F202-12000)),0)</f>
        <v/>
      </c>
      <c r="P202" s="18">
        <f>MAX(0,ROUNDDOWN(K202-H202-L202-I202-0,-3))</f>
        <v/>
      </c>
      <c r="Q202" s="18">
        <f>MAX(0,ROUNDDOWN(K202-H202-L202-I202-N202,-3))</f>
        <v/>
      </c>
      <c r="R202" s="18">
        <f>MAX(0,ROUNDDOWN(K202-H202-L202-I202-O202,-3))</f>
        <v/>
      </c>
      <c r="S202" s="18">
        <f>IF(P202&lt;=0,0,ROUNDDOWN((P202*LOOKUP(P202,{0,1950001,3300001,6950001,9000001,18000001,40000001},{0.05,0.1,0.2,0.23,0.33,0.4,0.45})-LOOKUP(P202,{0,1950001,3300001,6950001,9000001,18000001,40000001},{0,97500,427500,636000,1536000,2796000,4796000}))*1.021,-2))</f>
        <v/>
      </c>
      <c r="T202" s="18">
        <f>IF(Q202&lt;=0,0,ROUNDDOWN((Q202*LOOKUP(Q202,{0,1950001,3300001,6950001,9000001,18000001,40000001},{0.05,0.1,0.2,0.23,0.33,0.4,0.45})-LOOKUP(Q202,{0,1950001,3300001,6950001,9000001,18000001,40000001},{0,97500,427500,636000,1536000,2796000,4796000}))*1.021,-2))</f>
        <v/>
      </c>
      <c r="U202" s="18">
        <f>IF(R202&lt;=0,0,ROUNDDOWN((R202*LOOKUP(R202,{0,1950001,3300001,6950001,9000001,18000001,40000001},{0.05,0.1,0.2,0.23,0.33,0.4,0.45})-LOOKUP(R202,{0,1950001,3300001,6950001,9000001,18000001,40000001},{0,97500,427500,636000,1536000,2796000,4796000}))*1.021,-2))</f>
        <v/>
      </c>
      <c r="V202" s="18">
        <f>MAX(0,ROUNDDOWN(K202-H202-430000-J202-0,-3))</f>
        <v/>
      </c>
      <c r="W202" s="18">
        <f>MAX(0,ROUNDDOWN(K202-H202-430000-J202-N202,-3))</f>
        <v/>
      </c>
      <c r="X202" s="18">
        <f>MAX(0,ROUNDDOWN(K202-H202-430000-J202-O202,-3))</f>
        <v/>
      </c>
      <c r="Y202" s="18">
        <f>IF(K202&lt;=450000,0,MAX(0,ROUNDDOWN(V202*0.06-MIN(50000,V202)*0.03,-2))+MAX(0,ROUNDDOWN(V202*0.04-MIN(50000,V202)*0.02,-2)))</f>
        <v/>
      </c>
      <c r="Z202" s="18">
        <f>IF(K202&lt;=450000,0,MAX(0,ROUNDDOWN(W202*0.06-MIN(50000,W202)*0.03,-2))+MAX(0,ROUNDDOWN(W202*0.04-MIN(50000,W202)*0.02,-2)))</f>
        <v/>
      </c>
      <c r="AA202" s="18">
        <f>IF(K202&lt;=450000,0,MAX(0,ROUNDDOWN(X202*0.06-MIN(50000,X202)*0.03,-2))+MAX(0,ROUNDDOWN(X202*0.04-MIN(50000,X202)*0.02,-2)))</f>
        <v/>
      </c>
      <c r="AB202" s="18">
        <f>AE202+Y202-Z202</f>
        <v/>
      </c>
      <c r="AC202" s="18">
        <f>AF202+Y202-AA202</f>
        <v/>
      </c>
      <c r="AD202" s="20">
        <f>AB202-AC202</f>
        <v/>
      </c>
      <c r="AE202" s="18">
        <f>S202-T202</f>
        <v/>
      </c>
      <c r="AF202" s="18">
        <f>S202-U202</f>
        <v/>
      </c>
      <c r="AG202" s="21">
        <f>IF(P202&lt;=0,0,LOOKUP(P202,{0,1950001,3300001,6950001,9000001,18000001,40000001},{0.05,0.1,0.2,0.23,0.33,0.4,0.45}))</f>
        <v/>
      </c>
    </row>
    <row r="203">
      <c r="A203" t="inlineStr">
        <is>
          <t>組み合わせ</t>
        </is>
      </c>
      <c r="B203" s="18">
        <f>'3_組み合わせ'!$B$17</f>
        <v/>
      </c>
      <c r="C203" s="19" t="n">
        <v>2026</v>
      </c>
      <c r="D203" s="18">
        <f>'3_組み合わせ'!$A24+'3_組み合わせ'!J$18</f>
        <v/>
      </c>
      <c r="E203" s="18" t="n">
        <v>0</v>
      </c>
      <c r="F203" s="18">
        <f>'3_組み合わせ'!$A24</f>
        <v/>
      </c>
      <c r="G203" t="inlineStr">
        <is>
          <t>はい</t>
        </is>
      </c>
      <c r="H203" s="18">
        <f>ROUND(MIN(B203/12,650000)*12*0.0915+MIN(B203/12,1390000)*12*(0.0504+0)+B203*0.005,0)</f>
        <v/>
      </c>
      <c r="I203" s="18" t="n">
        <v>0</v>
      </c>
      <c r="J203" s="18" t="n">
        <v>0</v>
      </c>
      <c r="K203" s="18">
        <f>ROUND(IF(C203&gt;=2026,IF(B203&lt;741000,0,IF(B203&lt;2191000,B203-740000,IF(B203&lt;2193000,1451000,IF(B203&lt;2196000,1453000,IF(B203&lt;2200000,1456000,IF(B203&lt;3600000,ROUNDDOWN(B203/4,-3)*2.8-80000,IF(B203&lt;6600000,ROUNDDOWN(B203/4,-3)*3.2-440000,IF(B203&lt;8500000,ROUNDDOWN(B203*0.9,0)-1100000,B203-1950000)))))))),IF(B203&lt;651000,0,IF(B203&lt;1900000,B203-650000,IF(B203&lt;3600000,ROUNDDOWN(B203/4,-3)*2.8-80000,IF(B203&lt;6600000,ROUNDDOWN(B203/4,-3)*3.2-440000,IF(B203&lt;8500000,ROUNDDOWN(B203*0.9,0)-1100000,B203-1950000)))))),0)</f>
        <v/>
      </c>
      <c r="L203" s="18">
        <f>IF(K203&gt;23500000,NA(),IF(C203&gt;=2026,IF(K203&lt;=4890000,1040000,IF(K203&lt;=6550000,670000,620000)),IF(K203&lt;=1320000,950000,IF(K203&lt;=3360000,880000,IF(K203&lt;=4890000,680000,IF(K203&lt;=6550000,630000,580000))))))</f>
        <v/>
      </c>
      <c r="M203" s="18">
        <f>MIN(100000,ROUNDDOWN(K203*0.05,0))</f>
        <v/>
      </c>
      <c r="N203" s="18">
        <f>MIN(2000000,MAX(0,D203-E203-M203))</f>
        <v/>
      </c>
      <c r="O203" s="18">
        <f>IF(G203="はい",MIN(88000,MAX(0,F203-12000)),0)</f>
        <v/>
      </c>
      <c r="P203" s="18">
        <f>MAX(0,ROUNDDOWN(K203-H203-L203-I203-0,-3))</f>
        <v/>
      </c>
      <c r="Q203" s="18">
        <f>MAX(0,ROUNDDOWN(K203-H203-L203-I203-N203,-3))</f>
        <v/>
      </c>
      <c r="R203" s="18">
        <f>MAX(0,ROUNDDOWN(K203-H203-L203-I203-O203,-3))</f>
        <v/>
      </c>
      <c r="S203" s="18">
        <f>IF(P203&lt;=0,0,ROUNDDOWN((P203*LOOKUP(P203,{0,1950001,3300001,6950001,9000001,18000001,40000001},{0.05,0.1,0.2,0.23,0.33,0.4,0.45})-LOOKUP(P203,{0,1950001,3300001,6950001,9000001,18000001,40000001},{0,97500,427500,636000,1536000,2796000,4796000}))*1.021,-2))</f>
        <v/>
      </c>
      <c r="T203" s="18">
        <f>IF(Q203&lt;=0,0,ROUNDDOWN((Q203*LOOKUP(Q203,{0,1950001,3300001,6950001,9000001,18000001,40000001},{0.05,0.1,0.2,0.23,0.33,0.4,0.45})-LOOKUP(Q203,{0,1950001,3300001,6950001,9000001,18000001,40000001},{0,97500,427500,636000,1536000,2796000,4796000}))*1.021,-2))</f>
        <v/>
      </c>
      <c r="U203" s="18">
        <f>IF(R203&lt;=0,0,ROUNDDOWN((R203*LOOKUP(R203,{0,1950001,3300001,6950001,9000001,18000001,40000001},{0.05,0.1,0.2,0.23,0.33,0.4,0.45})-LOOKUP(R203,{0,1950001,3300001,6950001,9000001,18000001,40000001},{0,97500,427500,636000,1536000,2796000,4796000}))*1.021,-2))</f>
        <v/>
      </c>
      <c r="V203" s="18">
        <f>MAX(0,ROUNDDOWN(K203-H203-430000-J203-0,-3))</f>
        <v/>
      </c>
      <c r="W203" s="18">
        <f>MAX(0,ROUNDDOWN(K203-H203-430000-J203-N203,-3))</f>
        <v/>
      </c>
      <c r="X203" s="18">
        <f>MAX(0,ROUNDDOWN(K203-H203-430000-J203-O203,-3))</f>
        <v/>
      </c>
      <c r="Y203" s="18">
        <f>IF(K203&lt;=450000,0,MAX(0,ROUNDDOWN(V203*0.06-MIN(50000,V203)*0.03,-2))+MAX(0,ROUNDDOWN(V203*0.04-MIN(50000,V203)*0.02,-2)))</f>
        <v/>
      </c>
      <c r="Z203" s="18">
        <f>IF(K203&lt;=450000,0,MAX(0,ROUNDDOWN(W203*0.06-MIN(50000,W203)*0.03,-2))+MAX(0,ROUNDDOWN(W203*0.04-MIN(50000,W203)*0.02,-2)))</f>
        <v/>
      </c>
      <c r="AA203" s="18">
        <f>IF(K203&lt;=450000,0,MAX(0,ROUNDDOWN(X203*0.06-MIN(50000,X203)*0.03,-2))+MAX(0,ROUNDDOWN(X203*0.04-MIN(50000,X203)*0.02,-2)))</f>
        <v/>
      </c>
      <c r="AB203" s="18">
        <f>AE203+Y203-Z203</f>
        <v/>
      </c>
      <c r="AC203" s="18">
        <f>AF203+Y203-AA203</f>
        <v/>
      </c>
      <c r="AD203" s="20">
        <f>AB203-AC203</f>
        <v/>
      </c>
      <c r="AE203" s="18">
        <f>S203-T203</f>
        <v/>
      </c>
      <c r="AF203" s="18">
        <f>S203-U203</f>
        <v/>
      </c>
      <c r="AG203" s="21">
        <f>IF(P203&lt;=0,0,LOOKUP(P203,{0,1950001,3300001,6950001,9000001,18000001,40000001},{0.05,0.1,0.2,0.23,0.33,0.4,0.45}))</f>
        <v/>
      </c>
    </row>
    <row r="204">
      <c r="A204" t="inlineStr">
        <is>
          <t>組み合わせ</t>
        </is>
      </c>
      <c r="B204" s="18">
        <f>'3_組み合わせ'!$B$17</f>
        <v/>
      </c>
      <c r="C204" s="19" t="n">
        <v>2026</v>
      </c>
      <c r="D204" s="18">
        <f>'3_組み合わせ'!$A24+'3_組み合わせ'!K$18</f>
        <v/>
      </c>
      <c r="E204" s="18" t="n">
        <v>0</v>
      </c>
      <c r="F204" s="18">
        <f>'3_組み合わせ'!$A24</f>
        <v/>
      </c>
      <c r="G204" t="inlineStr">
        <is>
          <t>はい</t>
        </is>
      </c>
      <c r="H204" s="18">
        <f>ROUND(MIN(B204/12,650000)*12*0.0915+MIN(B204/12,1390000)*12*(0.0504+0)+B204*0.005,0)</f>
        <v/>
      </c>
      <c r="I204" s="18" t="n">
        <v>0</v>
      </c>
      <c r="J204" s="18" t="n">
        <v>0</v>
      </c>
      <c r="K204" s="18">
        <f>ROUND(IF(C204&gt;=2026,IF(B204&lt;741000,0,IF(B204&lt;2191000,B204-740000,IF(B204&lt;2193000,1451000,IF(B204&lt;2196000,1453000,IF(B204&lt;2200000,1456000,IF(B204&lt;3600000,ROUNDDOWN(B204/4,-3)*2.8-80000,IF(B204&lt;6600000,ROUNDDOWN(B204/4,-3)*3.2-440000,IF(B204&lt;8500000,ROUNDDOWN(B204*0.9,0)-1100000,B204-1950000)))))))),IF(B204&lt;651000,0,IF(B204&lt;1900000,B204-650000,IF(B204&lt;3600000,ROUNDDOWN(B204/4,-3)*2.8-80000,IF(B204&lt;6600000,ROUNDDOWN(B204/4,-3)*3.2-440000,IF(B204&lt;8500000,ROUNDDOWN(B204*0.9,0)-1100000,B204-1950000)))))),0)</f>
        <v/>
      </c>
      <c r="L204" s="18">
        <f>IF(K204&gt;23500000,NA(),IF(C204&gt;=2026,IF(K204&lt;=4890000,1040000,IF(K204&lt;=6550000,670000,620000)),IF(K204&lt;=1320000,950000,IF(K204&lt;=3360000,880000,IF(K204&lt;=4890000,680000,IF(K204&lt;=6550000,630000,580000))))))</f>
        <v/>
      </c>
      <c r="M204" s="18">
        <f>MIN(100000,ROUNDDOWN(K204*0.05,0))</f>
        <v/>
      </c>
      <c r="N204" s="18">
        <f>MIN(2000000,MAX(0,D204-E204-M204))</f>
        <v/>
      </c>
      <c r="O204" s="18">
        <f>IF(G204="はい",MIN(88000,MAX(0,F204-12000)),0)</f>
        <v/>
      </c>
      <c r="P204" s="18">
        <f>MAX(0,ROUNDDOWN(K204-H204-L204-I204-0,-3))</f>
        <v/>
      </c>
      <c r="Q204" s="18">
        <f>MAX(0,ROUNDDOWN(K204-H204-L204-I204-N204,-3))</f>
        <v/>
      </c>
      <c r="R204" s="18">
        <f>MAX(0,ROUNDDOWN(K204-H204-L204-I204-O204,-3))</f>
        <v/>
      </c>
      <c r="S204" s="18">
        <f>IF(P204&lt;=0,0,ROUNDDOWN((P204*LOOKUP(P204,{0,1950001,3300001,6950001,9000001,18000001,40000001},{0.05,0.1,0.2,0.23,0.33,0.4,0.45})-LOOKUP(P204,{0,1950001,3300001,6950001,9000001,18000001,40000001},{0,97500,427500,636000,1536000,2796000,4796000}))*1.021,-2))</f>
        <v/>
      </c>
      <c r="T204" s="18">
        <f>IF(Q204&lt;=0,0,ROUNDDOWN((Q204*LOOKUP(Q204,{0,1950001,3300001,6950001,9000001,18000001,40000001},{0.05,0.1,0.2,0.23,0.33,0.4,0.45})-LOOKUP(Q204,{0,1950001,3300001,6950001,9000001,18000001,40000001},{0,97500,427500,636000,1536000,2796000,4796000}))*1.021,-2))</f>
        <v/>
      </c>
      <c r="U204" s="18">
        <f>IF(R204&lt;=0,0,ROUNDDOWN((R204*LOOKUP(R204,{0,1950001,3300001,6950001,9000001,18000001,40000001},{0.05,0.1,0.2,0.23,0.33,0.4,0.45})-LOOKUP(R204,{0,1950001,3300001,6950001,9000001,18000001,40000001},{0,97500,427500,636000,1536000,2796000,4796000}))*1.021,-2))</f>
        <v/>
      </c>
      <c r="V204" s="18">
        <f>MAX(0,ROUNDDOWN(K204-H204-430000-J204-0,-3))</f>
        <v/>
      </c>
      <c r="W204" s="18">
        <f>MAX(0,ROUNDDOWN(K204-H204-430000-J204-N204,-3))</f>
        <v/>
      </c>
      <c r="X204" s="18">
        <f>MAX(0,ROUNDDOWN(K204-H204-430000-J204-O204,-3))</f>
        <v/>
      </c>
      <c r="Y204" s="18">
        <f>IF(K204&lt;=450000,0,MAX(0,ROUNDDOWN(V204*0.06-MIN(50000,V204)*0.03,-2))+MAX(0,ROUNDDOWN(V204*0.04-MIN(50000,V204)*0.02,-2)))</f>
        <v/>
      </c>
      <c r="Z204" s="18">
        <f>IF(K204&lt;=450000,0,MAX(0,ROUNDDOWN(W204*0.06-MIN(50000,W204)*0.03,-2))+MAX(0,ROUNDDOWN(W204*0.04-MIN(50000,W204)*0.02,-2)))</f>
        <v/>
      </c>
      <c r="AA204" s="18">
        <f>IF(K204&lt;=450000,0,MAX(0,ROUNDDOWN(X204*0.06-MIN(50000,X204)*0.03,-2))+MAX(0,ROUNDDOWN(X204*0.04-MIN(50000,X204)*0.02,-2)))</f>
        <v/>
      </c>
      <c r="AB204" s="18">
        <f>AE204+Y204-Z204</f>
        <v/>
      </c>
      <c r="AC204" s="18">
        <f>AF204+Y204-AA204</f>
        <v/>
      </c>
      <c r="AD204" s="20">
        <f>AB204-AC204</f>
        <v/>
      </c>
      <c r="AE204" s="18">
        <f>S204-T204</f>
        <v/>
      </c>
      <c r="AF204" s="18">
        <f>S204-U204</f>
        <v/>
      </c>
      <c r="AG204" s="21">
        <f>IF(P204&lt;=0,0,LOOKUP(P204,{0,1950001,3300001,6950001,9000001,18000001,40000001},{0.05,0.1,0.2,0.23,0.33,0.4,0.45}))</f>
        <v/>
      </c>
    </row>
    <row r="205">
      <c r="A205" t="inlineStr">
        <is>
          <t>組み合わせ</t>
        </is>
      </c>
      <c r="B205" s="18">
        <f>'3_組み合わせ'!$B$17</f>
        <v/>
      </c>
      <c r="C205" s="19" t="n">
        <v>2026</v>
      </c>
      <c r="D205" s="18">
        <f>'3_組み合わせ'!$A25+'3_組み合わせ'!B$18</f>
        <v/>
      </c>
      <c r="E205" s="18" t="n">
        <v>0</v>
      </c>
      <c r="F205" s="18">
        <f>'3_組み合わせ'!$A25</f>
        <v/>
      </c>
      <c r="G205" t="inlineStr">
        <is>
          <t>はい</t>
        </is>
      </c>
      <c r="H205" s="18">
        <f>ROUND(MIN(B205/12,650000)*12*0.0915+MIN(B205/12,1390000)*12*(0.0504+0)+B205*0.005,0)</f>
        <v/>
      </c>
      <c r="I205" s="18" t="n">
        <v>0</v>
      </c>
      <c r="J205" s="18" t="n">
        <v>0</v>
      </c>
      <c r="K205" s="18">
        <f>ROUND(IF(C205&gt;=2026,IF(B205&lt;741000,0,IF(B205&lt;2191000,B205-740000,IF(B205&lt;2193000,1451000,IF(B205&lt;2196000,1453000,IF(B205&lt;2200000,1456000,IF(B205&lt;3600000,ROUNDDOWN(B205/4,-3)*2.8-80000,IF(B205&lt;6600000,ROUNDDOWN(B205/4,-3)*3.2-440000,IF(B205&lt;8500000,ROUNDDOWN(B205*0.9,0)-1100000,B205-1950000)))))))),IF(B205&lt;651000,0,IF(B205&lt;1900000,B205-650000,IF(B205&lt;3600000,ROUNDDOWN(B205/4,-3)*2.8-80000,IF(B205&lt;6600000,ROUNDDOWN(B205/4,-3)*3.2-440000,IF(B205&lt;8500000,ROUNDDOWN(B205*0.9,0)-1100000,B205-1950000)))))),0)</f>
        <v/>
      </c>
      <c r="L205" s="18">
        <f>IF(K205&gt;23500000,NA(),IF(C205&gt;=2026,IF(K205&lt;=4890000,1040000,IF(K205&lt;=6550000,670000,620000)),IF(K205&lt;=1320000,950000,IF(K205&lt;=3360000,880000,IF(K205&lt;=4890000,680000,IF(K205&lt;=6550000,630000,580000))))))</f>
        <v/>
      </c>
      <c r="M205" s="18">
        <f>MIN(100000,ROUNDDOWN(K205*0.05,0))</f>
        <v/>
      </c>
      <c r="N205" s="18">
        <f>MIN(2000000,MAX(0,D205-E205-M205))</f>
        <v/>
      </c>
      <c r="O205" s="18">
        <f>IF(G205="はい",MIN(88000,MAX(0,F205-12000)),0)</f>
        <v/>
      </c>
      <c r="P205" s="18">
        <f>MAX(0,ROUNDDOWN(K205-H205-L205-I205-0,-3))</f>
        <v/>
      </c>
      <c r="Q205" s="18">
        <f>MAX(0,ROUNDDOWN(K205-H205-L205-I205-N205,-3))</f>
        <v/>
      </c>
      <c r="R205" s="18">
        <f>MAX(0,ROUNDDOWN(K205-H205-L205-I205-O205,-3))</f>
        <v/>
      </c>
      <c r="S205" s="18">
        <f>IF(P205&lt;=0,0,ROUNDDOWN((P205*LOOKUP(P205,{0,1950001,3300001,6950001,9000001,18000001,40000001},{0.05,0.1,0.2,0.23,0.33,0.4,0.45})-LOOKUP(P205,{0,1950001,3300001,6950001,9000001,18000001,40000001},{0,97500,427500,636000,1536000,2796000,4796000}))*1.021,-2))</f>
        <v/>
      </c>
      <c r="T205" s="18">
        <f>IF(Q205&lt;=0,0,ROUNDDOWN((Q205*LOOKUP(Q205,{0,1950001,3300001,6950001,9000001,18000001,40000001},{0.05,0.1,0.2,0.23,0.33,0.4,0.45})-LOOKUP(Q205,{0,1950001,3300001,6950001,9000001,18000001,40000001},{0,97500,427500,636000,1536000,2796000,4796000}))*1.021,-2))</f>
        <v/>
      </c>
      <c r="U205" s="18">
        <f>IF(R205&lt;=0,0,ROUNDDOWN((R205*LOOKUP(R205,{0,1950001,3300001,6950001,9000001,18000001,40000001},{0.05,0.1,0.2,0.23,0.33,0.4,0.45})-LOOKUP(R205,{0,1950001,3300001,6950001,9000001,18000001,40000001},{0,97500,427500,636000,1536000,2796000,4796000}))*1.021,-2))</f>
        <v/>
      </c>
      <c r="V205" s="18">
        <f>MAX(0,ROUNDDOWN(K205-H205-430000-J205-0,-3))</f>
        <v/>
      </c>
      <c r="W205" s="18">
        <f>MAX(0,ROUNDDOWN(K205-H205-430000-J205-N205,-3))</f>
        <v/>
      </c>
      <c r="X205" s="18">
        <f>MAX(0,ROUNDDOWN(K205-H205-430000-J205-O205,-3))</f>
        <v/>
      </c>
      <c r="Y205" s="18">
        <f>IF(K205&lt;=450000,0,MAX(0,ROUNDDOWN(V205*0.06-MIN(50000,V205)*0.03,-2))+MAX(0,ROUNDDOWN(V205*0.04-MIN(50000,V205)*0.02,-2)))</f>
        <v/>
      </c>
      <c r="Z205" s="18">
        <f>IF(K205&lt;=450000,0,MAX(0,ROUNDDOWN(W205*0.06-MIN(50000,W205)*0.03,-2))+MAX(0,ROUNDDOWN(W205*0.04-MIN(50000,W205)*0.02,-2)))</f>
        <v/>
      </c>
      <c r="AA205" s="18">
        <f>IF(K205&lt;=450000,0,MAX(0,ROUNDDOWN(X205*0.06-MIN(50000,X205)*0.03,-2))+MAX(0,ROUNDDOWN(X205*0.04-MIN(50000,X205)*0.02,-2)))</f>
        <v/>
      </c>
      <c r="AB205" s="18">
        <f>AE205+Y205-Z205</f>
        <v/>
      </c>
      <c r="AC205" s="18">
        <f>AF205+Y205-AA205</f>
        <v/>
      </c>
      <c r="AD205" s="20">
        <f>AB205-AC205</f>
        <v/>
      </c>
      <c r="AE205" s="18">
        <f>S205-T205</f>
        <v/>
      </c>
      <c r="AF205" s="18">
        <f>S205-U205</f>
        <v/>
      </c>
      <c r="AG205" s="21">
        <f>IF(P205&lt;=0,0,LOOKUP(P205,{0,1950001,3300001,6950001,9000001,18000001,40000001},{0.05,0.1,0.2,0.23,0.33,0.4,0.45}))</f>
        <v/>
      </c>
    </row>
    <row r="206">
      <c r="A206" t="inlineStr">
        <is>
          <t>組み合わせ</t>
        </is>
      </c>
      <c r="B206" s="18">
        <f>'3_組み合わせ'!$B$17</f>
        <v/>
      </c>
      <c r="C206" s="19" t="n">
        <v>2026</v>
      </c>
      <c r="D206" s="18">
        <f>'3_組み合わせ'!$A25+'3_組み合わせ'!C$18</f>
        <v/>
      </c>
      <c r="E206" s="18" t="n">
        <v>0</v>
      </c>
      <c r="F206" s="18">
        <f>'3_組み合わせ'!$A25</f>
        <v/>
      </c>
      <c r="G206" t="inlineStr">
        <is>
          <t>はい</t>
        </is>
      </c>
      <c r="H206" s="18">
        <f>ROUND(MIN(B206/12,650000)*12*0.0915+MIN(B206/12,1390000)*12*(0.0504+0)+B206*0.005,0)</f>
        <v/>
      </c>
      <c r="I206" s="18" t="n">
        <v>0</v>
      </c>
      <c r="J206" s="18" t="n">
        <v>0</v>
      </c>
      <c r="K206" s="18">
        <f>ROUND(IF(C206&gt;=2026,IF(B206&lt;741000,0,IF(B206&lt;2191000,B206-740000,IF(B206&lt;2193000,1451000,IF(B206&lt;2196000,1453000,IF(B206&lt;2200000,1456000,IF(B206&lt;3600000,ROUNDDOWN(B206/4,-3)*2.8-80000,IF(B206&lt;6600000,ROUNDDOWN(B206/4,-3)*3.2-440000,IF(B206&lt;8500000,ROUNDDOWN(B206*0.9,0)-1100000,B206-1950000)))))))),IF(B206&lt;651000,0,IF(B206&lt;1900000,B206-650000,IF(B206&lt;3600000,ROUNDDOWN(B206/4,-3)*2.8-80000,IF(B206&lt;6600000,ROUNDDOWN(B206/4,-3)*3.2-440000,IF(B206&lt;8500000,ROUNDDOWN(B206*0.9,0)-1100000,B206-1950000)))))),0)</f>
        <v/>
      </c>
      <c r="L206" s="18">
        <f>IF(K206&gt;23500000,NA(),IF(C206&gt;=2026,IF(K206&lt;=4890000,1040000,IF(K206&lt;=6550000,670000,620000)),IF(K206&lt;=1320000,950000,IF(K206&lt;=3360000,880000,IF(K206&lt;=4890000,680000,IF(K206&lt;=6550000,630000,580000))))))</f>
        <v/>
      </c>
      <c r="M206" s="18">
        <f>MIN(100000,ROUNDDOWN(K206*0.05,0))</f>
        <v/>
      </c>
      <c r="N206" s="18">
        <f>MIN(2000000,MAX(0,D206-E206-M206))</f>
        <v/>
      </c>
      <c r="O206" s="18">
        <f>IF(G206="はい",MIN(88000,MAX(0,F206-12000)),0)</f>
        <v/>
      </c>
      <c r="P206" s="18">
        <f>MAX(0,ROUNDDOWN(K206-H206-L206-I206-0,-3))</f>
        <v/>
      </c>
      <c r="Q206" s="18">
        <f>MAX(0,ROUNDDOWN(K206-H206-L206-I206-N206,-3))</f>
        <v/>
      </c>
      <c r="R206" s="18">
        <f>MAX(0,ROUNDDOWN(K206-H206-L206-I206-O206,-3))</f>
        <v/>
      </c>
      <c r="S206" s="18">
        <f>IF(P206&lt;=0,0,ROUNDDOWN((P206*LOOKUP(P206,{0,1950001,3300001,6950001,9000001,18000001,40000001},{0.05,0.1,0.2,0.23,0.33,0.4,0.45})-LOOKUP(P206,{0,1950001,3300001,6950001,9000001,18000001,40000001},{0,97500,427500,636000,1536000,2796000,4796000}))*1.021,-2))</f>
        <v/>
      </c>
      <c r="T206" s="18">
        <f>IF(Q206&lt;=0,0,ROUNDDOWN((Q206*LOOKUP(Q206,{0,1950001,3300001,6950001,9000001,18000001,40000001},{0.05,0.1,0.2,0.23,0.33,0.4,0.45})-LOOKUP(Q206,{0,1950001,3300001,6950001,9000001,18000001,40000001},{0,97500,427500,636000,1536000,2796000,4796000}))*1.021,-2))</f>
        <v/>
      </c>
      <c r="U206" s="18">
        <f>IF(R206&lt;=0,0,ROUNDDOWN((R206*LOOKUP(R206,{0,1950001,3300001,6950001,9000001,18000001,40000001},{0.05,0.1,0.2,0.23,0.33,0.4,0.45})-LOOKUP(R206,{0,1950001,3300001,6950001,9000001,18000001,40000001},{0,97500,427500,636000,1536000,2796000,4796000}))*1.021,-2))</f>
        <v/>
      </c>
      <c r="V206" s="18">
        <f>MAX(0,ROUNDDOWN(K206-H206-430000-J206-0,-3))</f>
        <v/>
      </c>
      <c r="W206" s="18">
        <f>MAX(0,ROUNDDOWN(K206-H206-430000-J206-N206,-3))</f>
        <v/>
      </c>
      <c r="X206" s="18">
        <f>MAX(0,ROUNDDOWN(K206-H206-430000-J206-O206,-3))</f>
        <v/>
      </c>
      <c r="Y206" s="18">
        <f>IF(K206&lt;=450000,0,MAX(0,ROUNDDOWN(V206*0.06-MIN(50000,V206)*0.03,-2))+MAX(0,ROUNDDOWN(V206*0.04-MIN(50000,V206)*0.02,-2)))</f>
        <v/>
      </c>
      <c r="Z206" s="18">
        <f>IF(K206&lt;=450000,0,MAX(0,ROUNDDOWN(W206*0.06-MIN(50000,W206)*0.03,-2))+MAX(0,ROUNDDOWN(W206*0.04-MIN(50000,W206)*0.02,-2)))</f>
        <v/>
      </c>
      <c r="AA206" s="18">
        <f>IF(K206&lt;=450000,0,MAX(0,ROUNDDOWN(X206*0.06-MIN(50000,X206)*0.03,-2))+MAX(0,ROUNDDOWN(X206*0.04-MIN(50000,X206)*0.02,-2)))</f>
        <v/>
      </c>
      <c r="AB206" s="18">
        <f>AE206+Y206-Z206</f>
        <v/>
      </c>
      <c r="AC206" s="18">
        <f>AF206+Y206-AA206</f>
        <v/>
      </c>
      <c r="AD206" s="20">
        <f>AB206-AC206</f>
        <v/>
      </c>
      <c r="AE206" s="18">
        <f>S206-T206</f>
        <v/>
      </c>
      <c r="AF206" s="18">
        <f>S206-U206</f>
        <v/>
      </c>
      <c r="AG206" s="21">
        <f>IF(P206&lt;=0,0,LOOKUP(P206,{0,1950001,3300001,6950001,9000001,18000001,40000001},{0.05,0.1,0.2,0.23,0.33,0.4,0.45}))</f>
        <v/>
      </c>
    </row>
    <row r="207">
      <c r="A207" t="inlineStr">
        <is>
          <t>組み合わせ</t>
        </is>
      </c>
      <c r="B207" s="18">
        <f>'3_組み合わせ'!$B$17</f>
        <v/>
      </c>
      <c r="C207" s="19" t="n">
        <v>2026</v>
      </c>
      <c r="D207" s="18">
        <f>'3_組み合わせ'!$A25+'3_組み合わせ'!D$18</f>
        <v/>
      </c>
      <c r="E207" s="18" t="n">
        <v>0</v>
      </c>
      <c r="F207" s="18">
        <f>'3_組み合わせ'!$A25</f>
        <v/>
      </c>
      <c r="G207" t="inlineStr">
        <is>
          <t>はい</t>
        </is>
      </c>
      <c r="H207" s="18">
        <f>ROUND(MIN(B207/12,650000)*12*0.0915+MIN(B207/12,1390000)*12*(0.0504+0)+B207*0.005,0)</f>
        <v/>
      </c>
      <c r="I207" s="18" t="n">
        <v>0</v>
      </c>
      <c r="J207" s="18" t="n">
        <v>0</v>
      </c>
      <c r="K207" s="18">
        <f>ROUND(IF(C207&gt;=2026,IF(B207&lt;741000,0,IF(B207&lt;2191000,B207-740000,IF(B207&lt;2193000,1451000,IF(B207&lt;2196000,1453000,IF(B207&lt;2200000,1456000,IF(B207&lt;3600000,ROUNDDOWN(B207/4,-3)*2.8-80000,IF(B207&lt;6600000,ROUNDDOWN(B207/4,-3)*3.2-440000,IF(B207&lt;8500000,ROUNDDOWN(B207*0.9,0)-1100000,B207-1950000)))))))),IF(B207&lt;651000,0,IF(B207&lt;1900000,B207-650000,IF(B207&lt;3600000,ROUNDDOWN(B207/4,-3)*2.8-80000,IF(B207&lt;6600000,ROUNDDOWN(B207/4,-3)*3.2-440000,IF(B207&lt;8500000,ROUNDDOWN(B207*0.9,0)-1100000,B207-1950000)))))),0)</f>
        <v/>
      </c>
      <c r="L207" s="18">
        <f>IF(K207&gt;23500000,NA(),IF(C207&gt;=2026,IF(K207&lt;=4890000,1040000,IF(K207&lt;=6550000,670000,620000)),IF(K207&lt;=1320000,950000,IF(K207&lt;=3360000,880000,IF(K207&lt;=4890000,680000,IF(K207&lt;=6550000,630000,580000))))))</f>
        <v/>
      </c>
      <c r="M207" s="18">
        <f>MIN(100000,ROUNDDOWN(K207*0.05,0))</f>
        <v/>
      </c>
      <c r="N207" s="18">
        <f>MIN(2000000,MAX(0,D207-E207-M207))</f>
        <v/>
      </c>
      <c r="O207" s="18">
        <f>IF(G207="はい",MIN(88000,MAX(0,F207-12000)),0)</f>
        <v/>
      </c>
      <c r="P207" s="18">
        <f>MAX(0,ROUNDDOWN(K207-H207-L207-I207-0,-3))</f>
        <v/>
      </c>
      <c r="Q207" s="18">
        <f>MAX(0,ROUNDDOWN(K207-H207-L207-I207-N207,-3))</f>
        <v/>
      </c>
      <c r="R207" s="18">
        <f>MAX(0,ROUNDDOWN(K207-H207-L207-I207-O207,-3))</f>
        <v/>
      </c>
      <c r="S207" s="18">
        <f>IF(P207&lt;=0,0,ROUNDDOWN((P207*LOOKUP(P207,{0,1950001,3300001,6950001,9000001,18000001,40000001},{0.05,0.1,0.2,0.23,0.33,0.4,0.45})-LOOKUP(P207,{0,1950001,3300001,6950001,9000001,18000001,40000001},{0,97500,427500,636000,1536000,2796000,4796000}))*1.021,-2))</f>
        <v/>
      </c>
      <c r="T207" s="18">
        <f>IF(Q207&lt;=0,0,ROUNDDOWN((Q207*LOOKUP(Q207,{0,1950001,3300001,6950001,9000001,18000001,40000001},{0.05,0.1,0.2,0.23,0.33,0.4,0.45})-LOOKUP(Q207,{0,1950001,3300001,6950001,9000001,18000001,40000001},{0,97500,427500,636000,1536000,2796000,4796000}))*1.021,-2))</f>
        <v/>
      </c>
      <c r="U207" s="18">
        <f>IF(R207&lt;=0,0,ROUNDDOWN((R207*LOOKUP(R207,{0,1950001,3300001,6950001,9000001,18000001,40000001},{0.05,0.1,0.2,0.23,0.33,0.4,0.45})-LOOKUP(R207,{0,1950001,3300001,6950001,9000001,18000001,40000001},{0,97500,427500,636000,1536000,2796000,4796000}))*1.021,-2))</f>
        <v/>
      </c>
      <c r="V207" s="18">
        <f>MAX(0,ROUNDDOWN(K207-H207-430000-J207-0,-3))</f>
        <v/>
      </c>
      <c r="W207" s="18">
        <f>MAX(0,ROUNDDOWN(K207-H207-430000-J207-N207,-3))</f>
        <v/>
      </c>
      <c r="X207" s="18">
        <f>MAX(0,ROUNDDOWN(K207-H207-430000-J207-O207,-3))</f>
        <v/>
      </c>
      <c r="Y207" s="18">
        <f>IF(K207&lt;=450000,0,MAX(0,ROUNDDOWN(V207*0.06-MIN(50000,V207)*0.03,-2))+MAX(0,ROUNDDOWN(V207*0.04-MIN(50000,V207)*0.02,-2)))</f>
        <v/>
      </c>
      <c r="Z207" s="18">
        <f>IF(K207&lt;=450000,0,MAX(0,ROUNDDOWN(W207*0.06-MIN(50000,W207)*0.03,-2))+MAX(0,ROUNDDOWN(W207*0.04-MIN(50000,W207)*0.02,-2)))</f>
        <v/>
      </c>
      <c r="AA207" s="18">
        <f>IF(K207&lt;=450000,0,MAX(0,ROUNDDOWN(X207*0.06-MIN(50000,X207)*0.03,-2))+MAX(0,ROUNDDOWN(X207*0.04-MIN(50000,X207)*0.02,-2)))</f>
        <v/>
      </c>
      <c r="AB207" s="18">
        <f>AE207+Y207-Z207</f>
        <v/>
      </c>
      <c r="AC207" s="18">
        <f>AF207+Y207-AA207</f>
        <v/>
      </c>
      <c r="AD207" s="20">
        <f>AB207-AC207</f>
        <v/>
      </c>
      <c r="AE207" s="18">
        <f>S207-T207</f>
        <v/>
      </c>
      <c r="AF207" s="18">
        <f>S207-U207</f>
        <v/>
      </c>
      <c r="AG207" s="21">
        <f>IF(P207&lt;=0,0,LOOKUP(P207,{0,1950001,3300001,6950001,9000001,18000001,40000001},{0.05,0.1,0.2,0.23,0.33,0.4,0.45}))</f>
        <v/>
      </c>
    </row>
    <row r="208">
      <c r="A208" t="inlineStr">
        <is>
          <t>組み合わせ</t>
        </is>
      </c>
      <c r="B208" s="18">
        <f>'3_組み合わせ'!$B$17</f>
        <v/>
      </c>
      <c r="C208" s="19" t="n">
        <v>2026</v>
      </c>
      <c r="D208" s="18">
        <f>'3_組み合わせ'!$A25+'3_組み合わせ'!E$18</f>
        <v/>
      </c>
      <c r="E208" s="18" t="n">
        <v>0</v>
      </c>
      <c r="F208" s="18">
        <f>'3_組み合わせ'!$A25</f>
        <v/>
      </c>
      <c r="G208" t="inlineStr">
        <is>
          <t>はい</t>
        </is>
      </c>
      <c r="H208" s="18">
        <f>ROUND(MIN(B208/12,650000)*12*0.0915+MIN(B208/12,1390000)*12*(0.0504+0)+B208*0.005,0)</f>
        <v/>
      </c>
      <c r="I208" s="18" t="n">
        <v>0</v>
      </c>
      <c r="J208" s="18" t="n">
        <v>0</v>
      </c>
      <c r="K208" s="18">
        <f>ROUND(IF(C208&gt;=2026,IF(B208&lt;741000,0,IF(B208&lt;2191000,B208-740000,IF(B208&lt;2193000,1451000,IF(B208&lt;2196000,1453000,IF(B208&lt;2200000,1456000,IF(B208&lt;3600000,ROUNDDOWN(B208/4,-3)*2.8-80000,IF(B208&lt;6600000,ROUNDDOWN(B208/4,-3)*3.2-440000,IF(B208&lt;8500000,ROUNDDOWN(B208*0.9,0)-1100000,B208-1950000)))))))),IF(B208&lt;651000,0,IF(B208&lt;1900000,B208-650000,IF(B208&lt;3600000,ROUNDDOWN(B208/4,-3)*2.8-80000,IF(B208&lt;6600000,ROUNDDOWN(B208/4,-3)*3.2-440000,IF(B208&lt;8500000,ROUNDDOWN(B208*0.9,0)-1100000,B208-1950000)))))),0)</f>
        <v/>
      </c>
      <c r="L208" s="18">
        <f>IF(K208&gt;23500000,NA(),IF(C208&gt;=2026,IF(K208&lt;=4890000,1040000,IF(K208&lt;=6550000,670000,620000)),IF(K208&lt;=1320000,950000,IF(K208&lt;=3360000,880000,IF(K208&lt;=4890000,680000,IF(K208&lt;=6550000,630000,580000))))))</f>
        <v/>
      </c>
      <c r="M208" s="18">
        <f>MIN(100000,ROUNDDOWN(K208*0.05,0))</f>
        <v/>
      </c>
      <c r="N208" s="18">
        <f>MIN(2000000,MAX(0,D208-E208-M208))</f>
        <v/>
      </c>
      <c r="O208" s="18">
        <f>IF(G208="はい",MIN(88000,MAX(0,F208-12000)),0)</f>
        <v/>
      </c>
      <c r="P208" s="18">
        <f>MAX(0,ROUNDDOWN(K208-H208-L208-I208-0,-3))</f>
        <v/>
      </c>
      <c r="Q208" s="18">
        <f>MAX(0,ROUNDDOWN(K208-H208-L208-I208-N208,-3))</f>
        <v/>
      </c>
      <c r="R208" s="18">
        <f>MAX(0,ROUNDDOWN(K208-H208-L208-I208-O208,-3))</f>
        <v/>
      </c>
      <c r="S208" s="18">
        <f>IF(P208&lt;=0,0,ROUNDDOWN((P208*LOOKUP(P208,{0,1950001,3300001,6950001,9000001,18000001,40000001},{0.05,0.1,0.2,0.23,0.33,0.4,0.45})-LOOKUP(P208,{0,1950001,3300001,6950001,9000001,18000001,40000001},{0,97500,427500,636000,1536000,2796000,4796000}))*1.021,-2))</f>
        <v/>
      </c>
      <c r="T208" s="18">
        <f>IF(Q208&lt;=0,0,ROUNDDOWN((Q208*LOOKUP(Q208,{0,1950001,3300001,6950001,9000001,18000001,40000001},{0.05,0.1,0.2,0.23,0.33,0.4,0.45})-LOOKUP(Q208,{0,1950001,3300001,6950001,9000001,18000001,40000001},{0,97500,427500,636000,1536000,2796000,4796000}))*1.021,-2))</f>
        <v/>
      </c>
      <c r="U208" s="18">
        <f>IF(R208&lt;=0,0,ROUNDDOWN((R208*LOOKUP(R208,{0,1950001,3300001,6950001,9000001,18000001,40000001},{0.05,0.1,0.2,0.23,0.33,0.4,0.45})-LOOKUP(R208,{0,1950001,3300001,6950001,9000001,18000001,40000001},{0,97500,427500,636000,1536000,2796000,4796000}))*1.021,-2))</f>
        <v/>
      </c>
      <c r="V208" s="18">
        <f>MAX(0,ROUNDDOWN(K208-H208-430000-J208-0,-3))</f>
        <v/>
      </c>
      <c r="W208" s="18">
        <f>MAX(0,ROUNDDOWN(K208-H208-430000-J208-N208,-3))</f>
        <v/>
      </c>
      <c r="X208" s="18">
        <f>MAX(0,ROUNDDOWN(K208-H208-430000-J208-O208,-3))</f>
        <v/>
      </c>
      <c r="Y208" s="18">
        <f>IF(K208&lt;=450000,0,MAX(0,ROUNDDOWN(V208*0.06-MIN(50000,V208)*0.03,-2))+MAX(0,ROUNDDOWN(V208*0.04-MIN(50000,V208)*0.02,-2)))</f>
        <v/>
      </c>
      <c r="Z208" s="18">
        <f>IF(K208&lt;=450000,0,MAX(0,ROUNDDOWN(W208*0.06-MIN(50000,W208)*0.03,-2))+MAX(0,ROUNDDOWN(W208*0.04-MIN(50000,W208)*0.02,-2)))</f>
        <v/>
      </c>
      <c r="AA208" s="18">
        <f>IF(K208&lt;=450000,0,MAX(0,ROUNDDOWN(X208*0.06-MIN(50000,X208)*0.03,-2))+MAX(0,ROUNDDOWN(X208*0.04-MIN(50000,X208)*0.02,-2)))</f>
        <v/>
      </c>
      <c r="AB208" s="18">
        <f>AE208+Y208-Z208</f>
        <v/>
      </c>
      <c r="AC208" s="18">
        <f>AF208+Y208-AA208</f>
        <v/>
      </c>
      <c r="AD208" s="20">
        <f>AB208-AC208</f>
        <v/>
      </c>
      <c r="AE208" s="18">
        <f>S208-T208</f>
        <v/>
      </c>
      <c r="AF208" s="18">
        <f>S208-U208</f>
        <v/>
      </c>
      <c r="AG208" s="21">
        <f>IF(P208&lt;=0,0,LOOKUP(P208,{0,1950001,3300001,6950001,9000001,18000001,40000001},{0.05,0.1,0.2,0.23,0.33,0.4,0.45}))</f>
        <v/>
      </c>
    </row>
    <row r="209">
      <c r="A209" t="inlineStr">
        <is>
          <t>組み合わせ</t>
        </is>
      </c>
      <c r="B209" s="18">
        <f>'3_組み合わせ'!$B$17</f>
        <v/>
      </c>
      <c r="C209" s="19" t="n">
        <v>2026</v>
      </c>
      <c r="D209" s="18">
        <f>'3_組み合わせ'!$A25+'3_組み合わせ'!F$18</f>
        <v/>
      </c>
      <c r="E209" s="18" t="n">
        <v>0</v>
      </c>
      <c r="F209" s="18">
        <f>'3_組み合わせ'!$A25</f>
        <v/>
      </c>
      <c r="G209" t="inlineStr">
        <is>
          <t>はい</t>
        </is>
      </c>
      <c r="H209" s="18">
        <f>ROUND(MIN(B209/12,650000)*12*0.0915+MIN(B209/12,1390000)*12*(0.0504+0)+B209*0.005,0)</f>
        <v/>
      </c>
      <c r="I209" s="18" t="n">
        <v>0</v>
      </c>
      <c r="J209" s="18" t="n">
        <v>0</v>
      </c>
      <c r="K209" s="18">
        <f>ROUND(IF(C209&gt;=2026,IF(B209&lt;741000,0,IF(B209&lt;2191000,B209-740000,IF(B209&lt;2193000,1451000,IF(B209&lt;2196000,1453000,IF(B209&lt;2200000,1456000,IF(B209&lt;3600000,ROUNDDOWN(B209/4,-3)*2.8-80000,IF(B209&lt;6600000,ROUNDDOWN(B209/4,-3)*3.2-440000,IF(B209&lt;8500000,ROUNDDOWN(B209*0.9,0)-1100000,B209-1950000)))))))),IF(B209&lt;651000,0,IF(B209&lt;1900000,B209-650000,IF(B209&lt;3600000,ROUNDDOWN(B209/4,-3)*2.8-80000,IF(B209&lt;6600000,ROUNDDOWN(B209/4,-3)*3.2-440000,IF(B209&lt;8500000,ROUNDDOWN(B209*0.9,0)-1100000,B209-1950000)))))),0)</f>
        <v/>
      </c>
      <c r="L209" s="18">
        <f>IF(K209&gt;23500000,NA(),IF(C209&gt;=2026,IF(K209&lt;=4890000,1040000,IF(K209&lt;=6550000,670000,620000)),IF(K209&lt;=1320000,950000,IF(K209&lt;=3360000,880000,IF(K209&lt;=4890000,680000,IF(K209&lt;=6550000,630000,580000))))))</f>
        <v/>
      </c>
      <c r="M209" s="18">
        <f>MIN(100000,ROUNDDOWN(K209*0.05,0))</f>
        <v/>
      </c>
      <c r="N209" s="18">
        <f>MIN(2000000,MAX(0,D209-E209-M209))</f>
        <v/>
      </c>
      <c r="O209" s="18">
        <f>IF(G209="はい",MIN(88000,MAX(0,F209-12000)),0)</f>
        <v/>
      </c>
      <c r="P209" s="18">
        <f>MAX(0,ROUNDDOWN(K209-H209-L209-I209-0,-3))</f>
        <v/>
      </c>
      <c r="Q209" s="18">
        <f>MAX(0,ROUNDDOWN(K209-H209-L209-I209-N209,-3))</f>
        <v/>
      </c>
      <c r="R209" s="18">
        <f>MAX(0,ROUNDDOWN(K209-H209-L209-I209-O209,-3))</f>
        <v/>
      </c>
      <c r="S209" s="18">
        <f>IF(P209&lt;=0,0,ROUNDDOWN((P209*LOOKUP(P209,{0,1950001,3300001,6950001,9000001,18000001,40000001},{0.05,0.1,0.2,0.23,0.33,0.4,0.45})-LOOKUP(P209,{0,1950001,3300001,6950001,9000001,18000001,40000001},{0,97500,427500,636000,1536000,2796000,4796000}))*1.021,-2))</f>
        <v/>
      </c>
      <c r="T209" s="18">
        <f>IF(Q209&lt;=0,0,ROUNDDOWN((Q209*LOOKUP(Q209,{0,1950001,3300001,6950001,9000001,18000001,40000001},{0.05,0.1,0.2,0.23,0.33,0.4,0.45})-LOOKUP(Q209,{0,1950001,3300001,6950001,9000001,18000001,40000001},{0,97500,427500,636000,1536000,2796000,4796000}))*1.021,-2))</f>
        <v/>
      </c>
      <c r="U209" s="18">
        <f>IF(R209&lt;=0,0,ROUNDDOWN((R209*LOOKUP(R209,{0,1950001,3300001,6950001,9000001,18000001,40000001},{0.05,0.1,0.2,0.23,0.33,0.4,0.45})-LOOKUP(R209,{0,1950001,3300001,6950001,9000001,18000001,40000001},{0,97500,427500,636000,1536000,2796000,4796000}))*1.021,-2))</f>
        <v/>
      </c>
      <c r="V209" s="18">
        <f>MAX(0,ROUNDDOWN(K209-H209-430000-J209-0,-3))</f>
        <v/>
      </c>
      <c r="W209" s="18">
        <f>MAX(0,ROUNDDOWN(K209-H209-430000-J209-N209,-3))</f>
        <v/>
      </c>
      <c r="X209" s="18">
        <f>MAX(0,ROUNDDOWN(K209-H209-430000-J209-O209,-3))</f>
        <v/>
      </c>
      <c r="Y209" s="18">
        <f>IF(K209&lt;=450000,0,MAX(0,ROUNDDOWN(V209*0.06-MIN(50000,V209)*0.03,-2))+MAX(0,ROUNDDOWN(V209*0.04-MIN(50000,V209)*0.02,-2)))</f>
        <v/>
      </c>
      <c r="Z209" s="18">
        <f>IF(K209&lt;=450000,0,MAX(0,ROUNDDOWN(W209*0.06-MIN(50000,W209)*0.03,-2))+MAX(0,ROUNDDOWN(W209*0.04-MIN(50000,W209)*0.02,-2)))</f>
        <v/>
      </c>
      <c r="AA209" s="18">
        <f>IF(K209&lt;=450000,0,MAX(0,ROUNDDOWN(X209*0.06-MIN(50000,X209)*0.03,-2))+MAX(0,ROUNDDOWN(X209*0.04-MIN(50000,X209)*0.02,-2)))</f>
        <v/>
      </c>
      <c r="AB209" s="18">
        <f>AE209+Y209-Z209</f>
        <v/>
      </c>
      <c r="AC209" s="18">
        <f>AF209+Y209-AA209</f>
        <v/>
      </c>
      <c r="AD209" s="20">
        <f>AB209-AC209</f>
        <v/>
      </c>
      <c r="AE209" s="18">
        <f>S209-T209</f>
        <v/>
      </c>
      <c r="AF209" s="18">
        <f>S209-U209</f>
        <v/>
      </c>
      <c r="AG209" s="21">
        <f>IF(P209&lt;=0,0,LOOKUP(P209,{0,1950001,3300001,6950001,9000001,18000001,40000001},{0.05,0.1,0.2,0.23,0.33,0.4,0.45}))</f>
        <v/>
      </c>
    </row>
    <row r="210">
      <c r="A210" t="inlineStr">
        <is>
          <t>組み合わせ</t>
        </is>
      </c>
      <c r="B210" s="18">
        <f>'3_組み合わせ'!$B$17</f>
        <v/>
      </c>
      <c r="C210" s="19" t="n">
        <v>2026</v>
      </c>
      <c r="D210" s="18">
        <f>'3_組み合わせ'!$A25+'3_組み合わせ'!G$18</f>
        <v/>
      </c>
      <c r="E210" s="18" t="n">
        <v>0</v>
      </c>
      <c r="F210" s="18">
        <f>'3_組み合わせ'!$A25</f>
        <v/>
      </c>
      <c r="G210" t="inlineStr">
        <is>
          <t>はい</t>
        </is>
      </c>
      <c r="H210" s="18">
        <f>ROUND(MIN(B210/12,650000)*12*0.0915+MIN(B210/12,1390000)*12*(0.0504+0)+B210*0.005,0)</f>
        <v/>
      </c>
      <c r="I210" s="18" t="n">
        <v>0</v>
      </c>
      <c r="J210" s="18" t="n">
        <v>0</v>
      </c>
      <c r="K210" s="18">
        <f>ROUND(IF(C210&gt;=2026,IF(B210&lt;741000,0,IF(B210&lt;2191000,B210-740000,IF(B210&lt;2193000,1451000,IF(B210&lt;2196000,1453000,IF(B210&lt;2200000,1456000,IF(B210&lt;3600000,ROUNDDOWN(B210/4,-3)*2.8-80000,IF(B210&lt;6600000,ROUNDDOWN(B210/4,-3)*3.2-440000,IF(B210&lt;8500000,ROUNDDOWN(B210*0.9,0)-1100000,B210-1950000)))))))),IF(B210&lt;651000,0,IF(B210&lt;1900000,B210-650000,IF(B210&lt;3600000,ROUNDDOWN(B210/4,-3)*2.8-80000,IF(B210&lt;6600000,ROUNDDOWN(B210/4,-3)*3.2-440000,IF(B210&lt;8500000,ROUNDDOWN(B210*0.9,0)-1100000,B210-1950000)))))),0)</f>
        <v/>
      </c>
      <c r="L210" s="18">
        <f>IF(K210&gt;23500000,NA(),IF(C210&gt;=2026,IF(K210&lt;=4890000,1040000,IF(K210&lt;=6550000,670000,620000)),IF(K210&lt;=1320000,950000,IF(K210&lt;=3360000,880000,IF(K210&lt;=4890000,680000,IF(K210&lt;=6550000,630000,580000))))))</f>
        <v/>
      </c>
      <c r="M210" s="18">
        <f>MIN(100000,ROUNDDOWN(K210*0.05,0))</f>
        <v/>
      </c>
      <c r="N210" s="18">
        <f>MIN(2000000,MAX(0,D210-E210-M210))</f>
        <v/>
      </c>
      <c r="O210" s="18">
        <f>IF(G210="はい",MIN(88000,MAX(0,F210-12000)),0)</f>
        <v/>
      </c>
      <c r="P210" s="18">
        <f>MAX(0,ROUNDDOWN(K210-H210-L210-I210-0,-3))</f>
        <v/>
      </c>
      <c r="Q210" s="18">
        <f>MAX(0,ROUNDDOWN(K210-H210-L210-I210-N210,-3))</f>
        <v/>
      </c>
      <c r="R210" s="18">
        <f>MAX(0,ROUNDDOWN(K210-H210-L210-I210-O210,-3))</f>
        <v/>
      </c>
      <c r="S210" s="18">
        <f>IF(P210&lt;=0,0,ROUNDDOWN((P210*LOOKUP(P210,{0,1950001,3300001,6950001,9000001,18000001,40000001},{0.05,0.1,0.2,0.23,0.33,0.4,0.45})-LOOKUP(P210,{0,1950001,3300001,6950001,9000001,18000001,40000001},{0,97500,427500,636000,1536000,2796000,4796000}))*1.021,-2))</f>
        <v/>
      </c>
      <c r="T210" s="18">
        <f>IF(Q210&lt;=0,0,ROUNDDOWN((Q210*LOOKUP(Q210,{0,1950001,3300001,6950001,9000001,18000001,40000001},{0.05,0.1,0.2,0.23,0.33,0.4,0.45})-LOOKUP(Q210,{0,1950001,3300001,6950001,9000001,18000001,40000001},{0,97500,427500,636000,1536000,2796000,4796000}))*1.021,-2))</f>
        <v/>
      </c>
      <c r="U210" s="18">
        <f>IF(R210&lt;=0,0,ROUNDDOWN((R210*LOOKUP(R210,{0,1950001,3300001,6950001,9000001,18000001,40000001},{0.05,0.1,0.2,0.23,0.33,0.4,0.45})-LOOKUP(R210,{0,1950001,3300001,6950001,9000001,18000001,40000001},{0,97500,427500,636000,1536000,2796000,4796000}))*1.021,-2))</f>
        <v/>
      </c>
      <c r="V210" s="18">
        <f>MAX(0,ROUNDDOWN(K210-H210-430000-J210-0,-3))</f>
        <v/>
      </c>
      <c r="W210" s="18">
        <f>MAX(0,ROUNDDOWN(K210-H210-430000-J210-N210,-3))</f>
        <v/>
      </c>
      <c r="X210" s="18">
        <f>MAX(0,ROUNDDOWN(K210-H210-430000-J210-O210,-3))</f>
        <v/>
      </c>
      <c r="Y210" s="18">
        <f>IF(K210&lt;=450000,0,MAX(0,ROUNDDOWN(V210*0.06-MIN(50000,V210)*0.03,-2))+MAX(0,ROUNDDOWN(V210*0.04-MIN(50000,V210)*0.02,-2)))</f>
        <v/>
      </c>
      <c r="Z210" s="18">
        <f>IF(K210&lt;=450000,0,MAX(0,ROUNDDOWN(W210*0.06-MIN(50000,W210)*0.03,-2))+MAX(0,ROUNDDOWN(W210*0.04-MIN(50000,W210)*0.02,-2)))</f>
        <v/>
      </c>
      <c r="AA210" s="18">
        <f>IF(K210&lt;=450000,0,MAX(0,ROUNDDOWN(X210*0.06-MIN(50000,X210)*0.03,-2))+MAX(0,ROUNDDOWN(X210*0.04-MIN(50000,X210)*0.02,-2)))</f>
        <v/>
      </c>
      <c r="AB210" s="18">
        <f>AE210+Y210-Z210</f>
        <v/>
      </c>
      <c r="AC210" s="18">
        <f>AF210+Y210-AA210</f>
        <v/>
      </c>
      <c r="AD210" s="20">
        <f>AB210-AC210</f>
        <v/>
      </c>
      <c r="AE210" s="18">
        <f>S210-T210</f>
        <v/>
      </c>
      <c r="AF210" s="18">
        <f>S210-U210</f>
        <v/>
      </c>
      <c r="AG210" s="21">
        <f>IF(P210&lt;=0,0,LOOKUP(P210,{0,1950001,3300001,6950001,9000001,18000001,40000001},{0.05,0.1,0.2,0.23,0.33,0.4,0.45}))</f>
        <v/>
      </c>
    </row>
    <row r="211">
      <c r="A211" t="inlineStr">
        <is>
          <t>組み合わせ</t>
        </is>
      </c>
      <c r="B211" s="18">
        <f>'3_組み合わせ'!$B$17</f>
        <v/>
      </c>
      <c r="C211" s="19" t="n">
        <v>2026</v>
      </c>
      <c r="D211" s="18">
        <f>'3_組み合わせ'!$A25+'3_組み合わせ'!H$18</f>
        <v/>
      </c>
      <c r="E211" s="18" t="n">
        <v>0</v>
      </c>
      <c r="F211" s="18">
        <f>'3_組み合わせ'!$A25</f>
        <v/>
      </c>
      <c r="G211" t="inlineStr">
        <is>
          <t>はい</t>
        </is>
      </c>
      <c r="H211" s="18">
        <f>ROUND(MIN(B211/12,650000)*12*0.0915+MIN(B211/12,1390000)*12*(0.0504+0)+B211*0.005,0)</f>
        <v/>
      </c>
      <c r="I211" s="18" t="n">
        <v>0</v>
      </c>
      <c r="J211" s="18" t="n">
        <v>0</v>
      </c>
      <c r="K211" s="18">
        <f>ROUND(IF(C211&gt;=2026,IF(B211&lt;741000,0,IF(B211&lt;2191000,B211-740000,IF(B211&lt;2193000,1451000,IF(B211&lt;2196000,1453000,IF(B211&lt;2200000,1456000,IF(B211&lt;3600000,ROUNDDOWN(B211/4,-3)*2.8-80000,IF(B211&lt;6600000,ROUNDDOWN(B211/4,-3)*3.2-440000,IF(B211&lt;8500000,ROUNDDOWN(B211*0.9,0)-1100000,B211-1950000)))))))),IF(B211&lt;651000,0,IF(B211&lt;1900000,B211-650000,IF(B211&lt;3600000,ROUNDDOWN(B211/4,-3)*2.8-80000,IF(B211&lt;6600000,ROUNDDOWN(B211/4,-3)*3.2-440000,IF(B211&lt;8500000,ROUNDDOWN(B211*0.9,0)-1100000,B211-1950000)))))),0)</f>
        <v/>
      </c>
      <c r="L211" s="18">
        <f>IF(K211&gt;23500000,NA(),IF(C211&gt;=2026,IF(K211&lt;=4890000,1040000,IF(K211&lt;=6550000,670000,620000)),IF(K211&lt;=1320000,950000,IF(K211&lt;=3360000,880000,IF(K211&lt;=4890000,680000,IF(K211&lt;=6550000,630000,580000))))))</f>
        <v/>
      </c>
      <c r="M211" s="18">
        <f>MIN(100000,ROUNDDOWN(K211*0.05,0))</f>
        <v/>
      </c>
      <c r="N211" s="18">
        <f>MIN(2000000,MAX(0,D211-E211-M211))</f>
        <v/>
      </c>
      <c r="O211" s="18">
        <f>IF(G211="はい",MIN(88000,MAX(0,F211-12000)),0)</f>
        <v/>
      </c>
      <c r="P211" s="18">
        <f>MAX(0,ROUNDDOWN(K211-H211-L211-I211-0,-3))</f>
        <v/>
      </c>
      <c r="Q211" s="18">
        <f>MAX(0,ROUNDDOWN(K211-H211-L211-I211-N211,-3))</f>
        <v/>
      </c>
      <c r="R211" s="18">
        <f>MAX(0,ROUNDDOWN(K211-H211-L211-I211-O211,-3))</f>
        <v/>
      </c>
      <c r="S211" s="18">
        <f>IF(P211&lt;=0,0,ROUNDDOWN((P211*LOOKUP(P211,{0,1950001,3300001,6950001,9000001,18000001,40000001},{0.05,0.1,0.2,0.23,0.33,0.4,0.45})-LOOKUP(P211,{0,1950001,3300001,6950001,9000001,18000001,40000001},{0,97500,427500,636000,1536000,2796000,4796000}))*1.021,-2))</f>
        <v/>
      </c>
      <c r="T211" s="18">
        <f>IF(Q211&lt;=0,0,ROUNDDOWN((Q211*LOOKUP(Q211,{0,1950001,3300001,6950001,9000001,18000001,40000001},{0.05,0.1,0.2,0.23,0.33,0.4,0.45})-LOOKUP(Q211,{0,1950001,3300001,6950001,9000001,18000001,40000001},{0,97500,427500,636000,1536000,2796000,4796000}))*1.021,-2))</f>
        <v/>
      </c>
      <c r="U211" s="18">
        <f>IF(R211&lt;=0,0,ROUNDDOWN((R211*LOOKUP(R211,{0,1950001,3300001,6950001,9000001,18000001,40000001},{0.05,0.1,0.2,0.23,0.33,0.4,0.45})-LOOKUP(R211,{0,1950001,3300001,6950001,9000001,18000001,40000001},{0,97500,427500,636000,1536000,2796000,4796000}))*1.021,-2))</f>
        <v/>
      </c>
      <c r="V211" s="18">
        <f>MAX(0,ROUNDDOWN(K211-H211-430000-J211-0,-3))</f>
        <v/>
      </c>
      <c r="W211" s="18">
        <f>MAX(0,ROUNDDOWN(K211-H211-430000-J211-N211,-3))</f>
        <v/>
      </c>
      <c r="X211" s="18">
        <f>MAX(0,ROUNDDOWN(K211-H211-430000-J211-O211,-3))</f>
        <v/>
      </c>
      <c r="Y211" s="18">
        <f>IF(K211&lt;=450000,0,MAX(0,ROUNDDOWN(V211*0.06-MIN(50000,V211)*0.03,-2))+MAX(0,ROUNDDOWN(V211*0.04-MIN(50000,V211)*0.02,-2)))</f>
        <v/>
      </c>
      <c r="Z211" s="18">
        <f>IF(K211&lt;=450000,0,MAX(0,ROUNDDOWN(W211*0.06-MIN(50000,W211)*0.03,-2))+MAX(0,ROUNDDOWN(W211*0.04-MIN(50000,W211)*0.02,-2)))</f>
        <v/>
      </c>
      <c r="AA211" s="18">
        <f>IF(K211&lt;=450000,0,MAX(0,ROUNDDOWN(X211*0.06-MIN(50000,X211)*0.03,-2))+MAX(0,ROUNDDOWN(X211*0.04-MIN(50000,X211)*0.02,-2)))</f>
        <v/>
      </c>
      <c r="AB211" s="18">
        <f>AE211+Y211-Z211</f>
        <v/>
      </c>
      <c r="AC211" s="18">
        <f>AF211+Y211-AA211</f>
        <v/>
      </c>
      <c r="AD211" s="20">
        <f>AB211-AC211</f>
        <v/>
      </c>
      <c r="AE211" s="18">
        <f>S211-T211</f>
        <v/>
      </c>
      <c r="AF211" s="18">
        <f>S211-U211</f>
        <v/>
      </c>
      <c r="AG211" s="21">
        <f>IF(P211&lt;=0,0,LOOKUP(P211,{0,1950001,3300001,6950001,9000001,18000001,40000001},{0.05,0.1,0.2,0.23,0.33,0.4,0.45}))</f>
        <v/>
      </c>
    </row>
    <row r="212">
      <c r="A212" t="inlineStr">
        <is>
          <t>組み合わせ</t>
        </is>
      </c>
      <c r="B212" s="18">
        <f>'3_組み合わせ'!$B$17</f>
        <v/>
      </c>
      <c r="C212" s="19" t="n">
        <v>2026</v>
      </c>
      <c r="D212" s="18">
        <f>'3_組み合わせ'!$A25+'3_組み合わせ'!I$18</f>
        <v/>
      </c>
      <c r="E212" s="18" t="n">
        <v>0</v>
      </c>
      <c r="F212" s="18">
        <f>'3_組み合わせ'!$A25</f>
        <v/>
      </c>
      <c r="G212" t="inlineStr">
        <is>
          <t>はい</t>
        </is>
      </c>
      <c r="H212" s="18">
        <f>ROUND(MIN(B212/12,650000)*12*0.0915+MIN(B212/12,1390000)*12*(0.0504+0)+B212*0.005,0)</f>
        <v/>
      </c>
      <c r="I212" s="18" t="n">
        <v>0</v>
      </c>
      <c r="J212" s="18" t="n">
        <v>0</v>
      </c>
      <c r="K212" s="18">
        <f>ROUND(IF(C212&gt;=2026,IF(B212&lt;741000,0,IF(B212&lt;2191000,B212-740000,IF(B212&lt;2193000,1451000,IF(B212&lt;2196000,1453000,IF(B212&lt;2200000,1456000,IF(B212&lt;3600000,ROUNDDOWN(B212/4,-3)*2.8-80000,IF(B212&lt;6600000,ROUNDDOWN(B212/4,-3)*3.2-440000,IF(B212&lt;8500000,ROUNDDOWN(B212*0.9,0)-1100000,B212-1950000)))))))),IF(B212&lt;651000,0,IF(B212&lt;1900000,B212-650000,IF(B212&lt;3600000,ROUNDDOWN(B212/4,-3)*2.8-80000,IF(B212&lt;6600000,ROUNDDOWN(B212/4,-3)*3.2-440000,IF(B212&lt;8500000,ROUNDDOWN(B212*0.9,0)-1100000,B212-1950000)))))),0)</f>
        <v/>
      </c>
      <c r="L212" s="18">
        <f>IF(K212&gt;23500000,NA(),IF(C212&gt;=2026,IF(K212&lt;=4890000,1040000,IF(K212&lt;=6550000,670000,620000)),IF(K212&lt;=1320000,950000,IF(K212&lt;=3360000,880000,IF(K212&lt;=4890000,680000,IF(K212&lt;=6550000,630000,580000))))))</f>
        <v/>
      </c>
      <c r="M212" s="18">
        <f>MIN(100000,ROUNDDOWN(K212*0.05,0))</f>
        <v/>
      </c>
      <c r="N212" s="18">
        <f>MIN(2000000,MAX(0,D212-E212-M212))</f>
        <v/>
      </c>
      <c r="O212" s="18">
        <f>IF(G212="はい",MIN(88000,MAX(0,F212-12000)),0)</f>
        <v/>
      </c>
      <c r="P212" s="18">
        <f>MAX(0,ROUNDDOWN(K212-H212-L212-I212-0,-3))</f>
        <v/>
      </c>
      <c r="Q212" s="18">
        <f>MAX(0,ROUNDDOWN(K212-H212-L212-I212-N212,-3))</f>
        <v/>
      </c>
      <c r="R212" s="18">
        <f>MAX(0,ROUNDDOWN(K212-H212-L212-I212-O212,-3))</f>
        <v/>
      </c>
      <c r="S212" s="18">
        <f>IF(P212&lt;=0,0,ROUNDDOWN((P212*LOOKUP(P212,{0,1950001,3300001,6950001,9000001,18000001,40000001},{0.05,0.1,0.2,0.23,0.33,0.4,0.45})-LOOKUP(P212,{0,1950001,3300001,6950001,9000001,18000001,40000001},{0,97500,427500,636000,1536000,2796000,4796000}))*1.021,-2))</f>
        <v/>
      </c>
      <c r="T212" s="18">
        <f>IF(Q212&lt;=0,0,ROUNDDOWN((Q212*LOOKUP(Q212,{0,1950001,3300001,6950001,9000001,18000001,40000001},{0.05,0.1,0.2,0.23,0.33,0.4,0.45})-LOOKUP(Q212,{0,1950001,3300001,6950001,9000001,18000001,40000001},{0,97500,427500,636000,1536000,2796000,4796000}))*1.021,-2))</f>
        <v/>
      </c>
      <c r="U212" s="18">
        <f>IF(R212&lt;=0,0,ROUNDDOWN((R212*LOOKUP(R212,{0,1950001,3300001,6950001,9000001,18000001,40000001},{0.05,0.1,0.2,0.23,0.33,0.4,0.45})-LOOKUP(R212,{0,1950001,3300001,6950001,9000001,18000001,40000001},{0,97500,427500,636000,1536000,2796000,4796000}))*1.021,-2))</f>
        <v/>
      </c>
      <c r="V212" s="18">
        <f>MAX(0,ROUNDDOWN(K212-H212-430000-J212-0,-3))</f>
        <v/>
      </c>
      <c r="W212" s="18">
        <f>MAX(0,ROUNDDOWN(K212-H212-430000-J212-N212,-3))</f>
        <v/>
      </c>
      <c r="X212" s="18">
        <f>MAX(0,ROUNDDOWN(K212-H212-430000-J212-O212,-3))</f>
        <v/>
      </c>
      <c r="Y212" s="18">
        <f>IF(K212&lt;=450000,0,MAX(0,ROUNDDOWN(V212*0.06-MIN(50000,V212)*0.03,-2))+MAX(0,ROUNDDOWN(V212*0.04-MIN(50000,V212)*0.02,-2)))</f>
        <v/>
      </c>
      <c r="Z212" s="18">
        <f>IF(K212&lt;=450000,0,MAX(0,ROUNDDOWN(W212*0.06-MIN(50000,W212)*0.03,-2))+MAX(0,ROUNDDOWN(W212*0.04-MIN(50000,W212)*0.02,-2)))</f>
        <v/>
      </c>
      <c r="AA212" s="18">
        <f>IF(K212&lt;=450000,0,MAX(0,ROUNDDOWN(X212*0.06-MIN(50000,X212)*0.03,-2))+MAX(0,ROUNDDOWN(X212*0.04-MIN(50000,X212)*0.02,-2)))</f>
        <v/>
      </c>
      <c r="AB212" s="18">
        <f>AE212+Y212-Z212</f>
        <v/>
      </c>
      <c r="AC212" s="18">
        <f>AF212+Y212-AA212</f>
        <v/>
      </c>
      <c r="AD212" s="20">
        <f>AB212-AC212</f>
        <v/>
      </c>
      <c r="AE212" s="18">
        <f>S212-T212</f>
        <v/>
      </c>
      <c r="AF212" s="18">
        <f>S212-U212</f>
        <v/>
      </c>
      <c r="AG212" s="21">
        <f>IF(P212&lt;=0,0,LOOKUP(P212,{0,1950001,3300001,6950001,9000001,18000001,40000001},{0.05,0.1,0.2,0.23,0.33,0.4,0.45}))</f>
        <v/>
      </c>
    </row>
    <row r="213">
      <c r="A213" t="inlineStr">
        <is>
          <t>組み合わせ</t>
        </is>
      </c>
      <c r="B213" s="18">
        <f>'3_組み合わせ'!$B$17</f>
        <v/>
      </c>
      <c r="C213" s="19" t="n">
        <v>2026</v>
      </c>
      <c r="D213" s="18">
        <f>'3_組み合わせ'!$A25+'3_組み合わせ'!J$18</f>
        <v/>
      </c>
      <c r="E213" s="18" t="n">
        <v>0</v>
      </c>
      <c r="F213" s="18">
        <f>'3_組み合わせ'!$A25</f>
        <v/>
      </c>
      <c r="G213" t="inlineStr">
        <is>
          <t>はい</t>
        </is>
      </c>
      <c r="H213" s="18">
        <f>ROUND(MIN(B213/12,650000)*12*0.0915+MIN(B213/12,1390000)*12*(0.0504+0)+B213*0.005,0)</f>
        <v/>
      </c>
      <c r="I213" s="18" t="n">
        <v>0</v>
      </c>
      <c r="J213" s="18" t="n">
        <v>0</v>
      </c>
      <c r="K213" s="18">
        <f>ROUND(IF(C213&gt;=2026,IF(B213&lt;741000,0,IF(B213&lt;2191000,B213-740000,IF(B213&lt;2193000,1451000,IF(B213&lt;2196000,1453000,IF(B213&lt;2200000,1456000,IF(B213&lt;3600000,ROUNDDOWN(B213/4,-3)*2.8-80000,IF(B213&lt;6600000,ROUNDDOWN(B213/4,-3)*3.2-440000,IF(B213&lt;8500000,ROUNDDOWN(B213*0.9,0)-1100000,B213-1950000)))))))),IF(B213&lt;651000,0,IF(B213&lt;1900000,B213-650000,IF(B213&lt;3600000,ROUNDDOWN(B213/4,-3)*2.8-80000,IF(B213&lt;6600000,ROUNDDOWN(B213/4,-3)*3.2-440000,IF(B213&lt;8500000,ROUNDDOWN(B213*0.9,0)-1100000,B213-1950000)))))),0)</f>
        <v/>
      </c>
      <c r="L213" s="18">
        <f>IF(K213&gt;23500000,NA(),IF(C213&gt;=2026,IF(K213&lt;=4890000,1040000,IF(K213&lt;=6550000,670000,620000)),IF(K213&lt;=1320000,950000,IF(K213&lt;=3360000,880000,IF(K213&lt;=4890000,680000,IF(K213&lt;=6550000,630000,580000))))))</f>
        <v/>
      </c>
      <c r="M213" s="18">
        <f>MIN(100000,ROUNDDOWN(K213*0.05,0))</f>
        <v/>
      </c>
      <c r="N213" s="18">
        <f>MIN(2000000,MAX(0,D213-E213-M213))</f>
        <v/>
      </c>
      <c r="O213" s="18">
        <f>IF(G213="はい",MIN(88000,MAX(0,F213-12000)),0)</f>
        <v/>
      </c>
      <c r="P213" s="18">
        <f>MAX(0,ROUNDDOWN(K213-H213-L213-I213-0,-3))</f>
        <v/>
      </c>
      <c r="Q213" s="18">
        <f>MAX(0,ROUNDDOWN(K213-H213-L213-I213-N213,-3))</f>
        <v/>
      </c>
      <c r="R213" s="18">
        <f>MAX(0,ROUNDDOWN(K213-H213-L213-I213-O213,-3))</f>
        <v/>
      </c>
      <c r="S213" s="18">
        <f>IF(P213&lt;=0,0,ROUNDDOWN((P213*LOOKUP(P213,{0,1950001,3300001,6950001,9000001,18000001,40000001},{0.05,0.1,0.2,0.23,0.33,0.4,0.45})-LOOKUP(P213,{0,1950001,3300001,6950001,9000001,18000001,40000001},{0,97500,427500,636000,1536000,2796000,4796000}))*1.021,-2))</f>
        <v/>
      </c>
      <c r="T213" s="18">
        <f>IF(Q213&lt;=0,0,ROUNDDOWN((Q213*LOOKUP(Q213,{0,1950001,3300001,6950001,9000001,18000001,40000001},{0.05,0.1,0.2,0.23,0.33,0.4,0.45})-LOOKUP(Q213,{0,1950001,3300001,6950001,9000001,18000001,40000001},{0,97500,427500,636000,1536000,2796000,4796000}))*1.021,-2))</f>
        <v/>
      </c>
      <c r="U213" s="18">
        <f>IF(R213&lt;=0,0,ROUNDDOWN((R213*LOOKUP(R213,{0,1950001,3300001,6950001,9000001,18000001,40000001},{0.05,0.1,0.2,0.23,0.33,0.4,0.45})-LOOKUP(R213,{0,1950001,3300001,6950001,9000001,18000001,40000001},{0,97500,427500,636000,1536000,2796000,4796000}))*1.021,-2))</f>
        <v/>
      </c>
      <c r="V213" s="18">
        <f>MAX(0,ROUNDDOWN(K213-H213-430000-J213-0,-3))</f>
        <v/>
      </c>
      <c r="W213" s="18">
        <f>MAX(0,ROUNDDOWN(K213-H213-430000-J213-N213,-3))</f>
        <v/>
      </c>
      <c r="X213" s="18">
        <f>MAX(0,ROUNDDOWN(K213-H213-430000-J213-O213,-3))</f>
        <v/>
      </c>
      <c r="Y213" s="18">
        <f>IF(K213&lt;=450000,0,MAX(0,ROUNDDOWN(V213*0.06-MIN(50000,V213)*0.03,-2))+MAX(0,ROUNDDOWN(V213*0.04-MIN(50000,V213)*0.02,-2)))</f>
        <v/>
      </c>
      <c r="Z213" s="18">
        <f>IF(K213&lt;=450000,0,MAX(0,ROUNDDOWN(W213*0.06-MIN(50000,W213)*0.03,-2))+MAX(0,ROUNDDOWN(W213*0.04-MIN(50000,W213)*0.02,-2)))</f>
        <v/>
      </c>
      <c r="AA213" s="18">
        <f>IF(K213&lt;=450000,0,MAX(0,ROUNDDOWN(X213*0.06-MIN(50000,X213)*0.03,-2))+MAX(0,ROUNDDOWN(X213*0.04-MIN(50000,X213)*0.02,-2)))</f>
        <v/>
      </c>
      <c r="AB213" s="18">
        <f>AE213+Y213-Z213</f>
        <v/>
      </c>
      <c r="AC213" s="18">
        <f>AF213+Y213-AA213</f>
        <v/>
      </c>
      <c r="AD213" s="20">
        <f>AB213-AC213</f>
        <v/>
      </c>
      <c r="AE213" s="18">
        <f>S213-T213</f>
        <v/>
      </c>
      <c r="AF213" s="18">
        <f>S213-U213</f>
        <v/>
      </c>
      <c r="AG213" s="21">
        <f>IF(P213&lt;=0,0,LOOKUP(P213,{0,1950001,3300001,6950001,9000001,18000001,40000001},{0.05,0.1,0.2,0.23,0.33,0.4,0.45}))</f>
        <v/>
      </c>
    </row>
    <row r="214">
      <c r="A214" t="inlineStr">
        <is>
          <t>組み合わせ</t>
        </is>
      </c>
      <c r="B214" s="18">
        <f>'3_組み合わせ'!$B$17</f>
        <v/>
      </c>
      <c r="C214" s="19" t="n">
        <v>2026</v>
      </c>
      <c r="D214" s="18">
        <f>'3_組み合わせ'!$A25+'3_組み合わせ'!K$18</f>
        <v/>
      </c>
      <c r="E214" s="18" t="n">
        <v>0</v>
      </c>
      <c r="F214" s="18">
        <f>'3_組み合わせ'!$A25</f>
        <v/>
      </c>
      <c r="G214" t="inlineStr">
        <is>
          <t>はい</t>
        </is>
      </c>
      <c r="H214" s="18">
        <f>ROUND(MIN(B214/12,650000)*12*0.0915+MIN(B214/12,1390000)*12*(0.0504+0)+B214*0.005,0)</f>
        <v/>
      </c>
      <c r="I214" s="18" t="n">
        <v>0</v>
      </c>
      <c r="J214" s="18" t="n">
        <v>0</v>
      </c>
      <c r="K214" s="18">
        <f>ROUND(IF(C214&gt;=2026,IF(B214&lt;741000,0,IF(B214&lt;2191000,B214-740000,IF(B214&lt;2193000,1451000,IF(B214&lt;2196000,1453000,IF(B214&lt;2200000,1456000,IF(B214&lt;3600000,ROUNDDOWN(B214/4,-3)*2.8-80000,IF(B214&lt;6600000,ROUNDDOWN(B214/4,-3)*3.2-440000,IF(B214&lt;8500000,ROUNDDOWN(B214*0.9,0)-1100000,B214-1950000)))))))),IF(B214&lt;651000,0,IF(B214&lt;1900000,B214-650000,IF(B214&lt;3600000,ROUNDDOWN(B214/4,-3)*2.8-80000,IF(B214&lt;6600000,ROUNDDOWN(B214/4,-3)*3.2-440000,IF(B214&lt;8500000,ROUNDDOWN(B214*0.9,0)-1100000,B214-1950000)))))),0)</f>
        <v/>
      </c>
      <c r="L214" s="18">
        <f>IF(K214&gt;23500000,NA(),IF(C214&gt;=2026,IF(K214&lt;=4890000,1040000,IF(K214&lt;=6550000,670000,620000)),IF(K214&lt;=1320000,950000,IF(K214&lt;=3360000,880000,IF(K214&lt;=4890000,680000,IF(K214&lt;=6550000,630000,580000))))))</f>
        <v/>
      </c>
      <c r="M214" s="18">
        <f>MIN(100000,ROUNDDOWN(K214*0.05,0))</f>
        <v/>
      </c>
      <c r="N214" s="18">
        <f>MIN(2000000,MAX(0,D214-E214-M214))</f>
        <v/>
      </c>
      <c r="O214" s="18">
        <f>IF(G214="はい",MIN(88000,MAX(0,F214-12000)),0)</f>
        <v/>
      </c>
      <c r="P214" s="18">
        <f>MAX(0,ROUNDDOWN(K214-H214-L214-I214-0,-3))</f>
        <v/>
      </c>
      <c r="Q214" s="18">
        <f>MAX(0,ROUNDDOWN(K214-H214-L214-I214-N214,-3))</f>
        <v/>
      </c>
      <c r="R214" s="18">
        <f>MAX(0,ROUNDDOWN(K214-H214-L214-I214-O214,-3))</f>
        <v/>
      </c>
      <c r="S214" s="18">
        <f>IF(P214&lt;=0,0,ROUNDDOWN((P214*LOOKUP(P214,{0,1950001,3300001,6950001,9000001,18000001,40000001},{0.05,0.1,0.2,0.23,0.33,0.4,0.45})-LOOKUP(P214,{0,1950001,3300001,6950001,9000001,18000001,40000001},{0,97500,427500,636000,1536000,2796000,4796000}))*1.021,-2))</f>
        <v/>
      </c>
      <c r="T214" s="18">
        <f>IF(Q214&lt;=0,0,ROUNDDOWN((Q214*LOOKUP(Q214,{0,1950001,3300001,6950001,9000001,18000001,40000001},{0.05,0.1,0.2,0.23,0.33,0.4,0.45})-LOOKUP(Q214,{0,1950001,3300001,6950001,9000001,18000001,40000001},{0,97500,427500,636000,1536000,2796000,4796000}))*1.021,-2))</f>
        <v/>
      </c>
      <c r="U214" s="18">
        <f>IF(R214&lt;=0,0,ROUNDDOWN((R214*LOOKUP(R214,{0,1950001,3300001,6950001,9000001,18000001,40000001},{0.05,0.1,0.2,0.23,0.33,0.4,0.45})-LOOKUP(R214,{0,1950001,3300001,6950001,9000001,18000001,40000001},{0,97500,427500,636000,1536000,2796000,4796000}))*1.021,-2))</f>
        <v/>
      </c>
      <c r="V214" s="18">
        <f>MAX(0,ROUNDDOWN(K214-H214-430000-J214-0,-3))</f>
        <v/>
      </c>
      <c r="W214" s="18">
        <f>MAX(0,ROUNDDOWN(K214-H214-430000-J214-N214,-3))</f>
        <v/>
      </c>
      <c r="X214" s="18">
        <f>MAX(0,ROUNDDOWN(K214-H214-430000-J214-O214,-3))</f>
        <v/>
      </c>
      <c r="Y214" s="18">
        <f>IF(K214&lt;=450000,0,MAX(0,ROUNDDOWN(V214*0.06-MIN(50000,V214)*0.03,-2))+MAX(0,ROUNDDOWN(V214*0.04-MIN(50000,V214)*0.02,-2)))</f>
        <v/>
      </c>
      <c r="Z214" s="18">
        <f>IF(K214&lt;=450000,0,MAX(0,ROUNDDOWN(W214*0.06-MIN(50000,W214)*0.03,-2))+MAX(0,ROUNDDOWN(W214*0.04-MIN(50000,W214)*0.02,-2)))</f>
        <v/>
      </c>
      <c r="AA214" s="18">
        <f>IF(K214&lt;=450000,0,MAX(0,ROUNDDOWN(X214*0.06-MIN(50000,X214)*0.03,-2))+MAX(0,ROUNDDOWN(X214*0.04-MIN(50000,X214)*0.02,-2)))</f>
        <v/>
      </c>
      <c r="AB214" s="18">
        <f>AE214+Y214-Z214</f>
        <v/>
      </c>
      <c r="AC214" s="18">
        <f>AF214+Y214-AA214</f>
        <v/>
      </c>
      <c r="AD214" s="20">
        <f>AB214-AC214</f>
        <v/>
      </c>
      <c r="AE214" s="18">
        <f>S214-T214</f>
        <v/>
      </c>
      <c r="AF214" s="18">
        <f>S214-U214</f>
        <v/>
      </c>
      <c r="AG214" s="21">
        <f>IF(P214&lt;=0,0,LOOKUP(P214,{0,1950001,3300001,6950001,9000001,18000001,40000001},{0.05,0.1,0.2,0.23,0.33,0.4,0.45}))</f>
        <v/>
      </c>
    </row>
    <row r="215">
      <c r="A215" t="inlineStr">
        <is>
          <t>組み合わせ</t>
        </is>
      </c>
      <c r="B215" s="18">
        <f>'3_組み合わせ'!$B$17</f>
        <v/>
      </c>
      <c r="C215" s="19" t="n">
        <v>2026</v>
      </c>
      <c r="D215" s="18">
        <f>'3_組み合わせ'!$A26+'3_組み合わせ'!B$18</f>
        <v/>
      </c>
      <c r="E215" s="18" t="n">
        <v>0</v>
      </c>
      <c r="F215" s="18">
        <f>'3_組み合わせ'!$A26</f>
        <v/>
      </c>
      <c r="G215" t="inlineStr">
        <is>
          <t>はい</t>
        </is>
      </c>
      <c r="H215" s="18">
        <f>ROUND(MIN(B215/12,650000)*12*0.0915+MIN(B215/12,1390000)*12*(0.0504+0)+B215*0.005,0)</f>
        <v/>
      </c>
      <c r="I215" s="18" t="n">
        <v>0</v>
      </c>
      <c r="J215" s="18" t="n">
        <v>0</v>
      </c>
      <c r="K215" s="18">
        <f>ROUND(IF(C215&gt;=2026,IF(B215&lt;741000,0,IF(B215&lt;2191000,B215-740000,IF(B215&lt;2193000,1451000,IF(B215&lt;2196000,1453000,IF(B215&lt;2200000,1456000,IF(B215&lt;3600000,ROUNDDOWN(B215/4,-3)*2.8-80000,IF(B215&lt;6600000,ROUNDDOWN(B215/4,-3)*3.2-440000,IF(B215&lt;8500000,ROUNDDOWN(B215*0.9,0)-1100000,B215-1950000)))))))),IF(B215&lt;651000,0,IF(B215&lt;1900000,B215-650000,IF(B215&lt;3600000,ROUNDDOWN(B215/4,-3)*2.8-80000,IF(B215&lt;6600000,ROUNDDOWN(B215/4,-3)*3.2-440000,IF(B215&lt;8500000,ROUNDDOWN(B215*0.9,0)-1100000,B215-1950000)))))),0)</f>
        <v/>
      </c>
      <c r="L215" s="18">
        <f>IF(K215&gt;23500000,NA(),IF(C215&gt;=2026,IF(K215&lt;=4890000,1040000,IF(K215&lt;=6550000,670000,620000)),IF(K215&lt;=1320000,950000,IF(K215&lt;=3360000,880000,IF(K215&lt;=4890000,680000,IF(K215&lt;=6550000,630000,580000))))))</f>
        <v/>
      </c>
      <c r="M215" s="18">
        <f>MIN(100000,ROUNDDOWN(K215*0.05,0))</f>
        <v/>
      </c>
      <c r="N215" s="18">
        <f>MIN(2000000,MAX(0,D215-E215-M215))</f>
        <v/>
      </c>
      <c r="O215" s="18">
        <f>IF(G215="はい",MIN(88000,MAX(0,F215-12000)),0)</f>
        <v/>
      </c>
      <c r="P215" s="18">
        <f>MAX(0,ROUNDDOWN(K215-H215-L215-I215-0,-3))</f>
        <v/>
      </c>
      <c r="Q215" s="18">
        <f>MAX(0,ROUNDDOWN(K215-H215-L215-I215-N215,-3))</f>
        <v/>
      </c>
      <c r="R215" s="18">
        <f>MAX(0,ROUNDDOWN(K215-H215-L215-I215-O215,-3))</f>
        <v/>
      </c>
      <c r="S215" s="18">
        <f>IF(P215&lt;=0,0,ROUNDDOWN((P215*LOOKUP(P215,{0,1950001,3300001,6950001,9000001,18000001,40000001},{0.05,0.1,0.2,0.23,0.33,0.4,0.45})-LOOKUP(P215,{0,1950001,3300001,6950001,9000001,18000001,40000001},{0,97500,427500,636000,1536000,2796000,4796000}))*1.021,-2))</f>
        <v/>
      </c>
      <c r="T215" s="18">
        <f>IF(Q215&lt;=0,0,ROUNDDOWN((Q215*LOOKUP(Q215,{0,1950001,3300001,6950001,9000001,18000001,40000001},{0.05,0.1,0.2,0.23,0.33,0.4,0.45})-LOOKUP(Q215,{0,1950001,3300001,6950001,9000001,18000001,40000001},{0,97500,427500,636000,1536000,2796000,4796000}))*1.021,-2))</f>
        <v/>
      </c>
      <c r="U215" s="18">
        <f>IF(R215&lt;=0,0,ROUNDDOWN((R215*LOOKUP(R215,{0,1950001,3300001,6950001,9000001,18000001,40000001},{0.05,0.1,0.2,0.23,0.33,0.4,0.45})-LOOKUP(R215,{0,1950001,3300001,6950001,9000001,18000001,40000001},{0,97500,427500,636000,1536000,2796000,4796000}))*1.021,-2))</f>
        <v/>
      </c>
      <c r="V215" s="18">
        <f>MAX(0,ROUNDDOWN(K215-H215-430000-J215-0,-3))</f>
        <v/>
      </c>
      <c r="W215" s="18">
        <f>MAX(0,ROUNDDOWN(K215-H215-430000-J215-N215,-3))</f>
        <v/>
      </c>
      <c r="X215" s="18">
        <f>MAX(0,ROUNDDOWN(K215-H215-430000-J215-O215,-3))</f>
        <v/>
      </c>
      <c r="Y215" s="18">
        <f>IF(K215&lt;=450000,0,MAX(0,ROUNDDOWN(V215*0.06-MIN(50000,V215)*0.03,-2))+MAX(0,ROUNDDOWN(V215*0.04-MIN(50000,V215)*0.02,-2)))</f>
        <v/>
      </c>
      <c r="Z215" s="18">
        <f>IF(K215&lt;=450000,0,MAX(0,ROUNDDOWN(W215*0.06-MIN(50000,W215)*0.03,-2))+MAX(0,ROUNDDOWN(W215*0.04-MIN(50000,W215)*0.02,-2)))</f>
        <v/>
      </c>
      <c r="AA215" s="18">
        <f>IF(K215&lt;=450000,0,MAX(0,ROUNDDOWN(X215*0.06-MIN(50000,X215)*0.03,-2))+MAX(0,ROUNDDOWN(X215*0.04-MIN(50000,X215)*0.02,-2)))</f>
        <v/>
      </c>
      <c r="AB215" s="18">
        <f>AE215+Y215-Z215</f>
        <v/>
      </c>
      <c r="AC215" s="18">
        <f>AF215+Y215-AA215</f>
        <v/>
      </c>
      <c r="AD215" s="20">
        <f>AB215-AC215</f>
        <v/>
      </c>
      <c r="AE215" s="18">
        <f>S215-T215</f>
        <v/>
      </c>
      <c r="AF215" s="18">
        <f>S215-U215</f>
        <v/>
      </c>
      <c r="AG215" s="21">
        <f>IF(P215&lt;=0,0,LOOKUP(P215,{0,1950001,3300001,6950001,9000001,18000001,40000001},{0.05,0.1,0.2,0.23,0.33,0.4,0.45}))</f>
        <v/>
      </c>
    </row>
    <row r="216">
      <c r="A216" t="inlineStr">
        <is>
          <t>組み合わせ</t>
        </is>
      </c>
      <c r="B216" s="18">
        <f>'3_組み合わせ'!$B$17</f>
        <v/>
      </c>
      <c r="C216" s="19" t="n">
        <v>2026</v>
      </c>
      <c r="D216" s="18">
        <f>'3_組み合わせ'!$A26+'3_組み合わせ'!C$18</f>
        <v/>
      </c>
      <c r="E216" s="18" t="n">
        <v>0</v>
      </c>
      <c r="F216" s="18">
        <f>'3_組み合わせ'!$A26</f>
        <v/>
      </c>
      <c r="G216" t="inlineStr">
        <is>
          <t>はい</t>
        </is>
      </c>
      <c r="H216" s="18">
        <f>ROUND(MIN(B216/12,650000)*12*0.0915+MIN(B216/12,1390000)*12*(0.0504+0)+B216*0.005,0)</f>
        <v/>
      </c>
      <c r="I216" s="18" t="n">
        <v>0</v>
      </c>
      <c r="J216" s="18" t="n">
        <v>0</v>
      </c>
      <c r="K216" s="18">
        <f>ROUND(IF(C216&gt;=2026,IF(B216&lt;741000,0,IF(B216&lt;2191000,B216-740000,IF(B216&lt;2193000,1451000,IF(B216&lt;2196000,1453000,IF(B216&lt;2200000,1456000,IF(B216&lt;3600000,ROUNDDOWN(B216/4,-3)*2.8-80000,IF(B216&lt;6600000,ROUNDDOWN(B216/4,-3)*3.2-440000,IF(B216&lt;8500000,ROUNDDOWN(B216*0.9,0)-1100000,B216-1950000)))))))),IF(B216&lt;651000,0,IF(B216&lt;1900000,B216-650000,IF(B216&lt;3600000,ROUNDDOWN(B216/4,-3)*2.8-80000,IF(B216&lt;6600000,ROUNDDOWN(B216/4,-3)*3.2-440000,IF(B216&lt;8500000,ROUNDDOWN(B216*0.9,0)-1100000,B216-1950000)))))),0)</f>
        <v/>
      </c>
      <c r="L216" s="18">
        <f>IF(K216&gt;23500000,NA(),IF(C216&gt;=2026,IF(K216&lt;=4890000,1040000,IF(K216&lt;=6550000,670000,620000)),IF(K216&lt;=1320000,950000,IF(K216&lt;=3360000,880000,IF(K216&lt;=4890000,680000,IF(K216&lt;=6550000,630000,580000))))))</f>
        <v/>
      </c>
      <c r="M216" s="18">
        <f>MIN(100000,ROUNDDOWN(K216*0.05,0))</f>
        <v/>
      </c>
      <c r="N216" s="18">
        <f>MIN(2000000,MAX(0,D216-E216-M216))</f>
        <v/>
      </c>
      <c r="O216" s="18">
        <f>IF(G216="はい",MIN(88000,MAX(0,F216-12000)),0)</f>
        <v/>
      </c>
      <c r="P216" s="18">
        <f>MAX(0,ROUNDDOWN(K216-H216-L216-I216-0,-3))</f>
        <v/>
      </c>
      <c r="Q216" s="18">
        <f>MAX(0,ROUNDDOWN(K216-H216-L216-I216-N216,-3))</f>
        <v/>
      </c>
      <c r="R216" s="18">
        <f>MAX(0,ROUNDDOWN(K216-H216-L216-I216-O216,-3))</f>
        <v/>
      </c>
      <c r="S216" s="18">
        <f>IF(P216&lt;=0,0,ROUNDDOWN((P216*LOOKUP(P216,{0,1950001,3300001,6950001,9000001,18000001,40000001},{0.05,0.1,0.2,0.23,0.33,0.4,0.45})-LOOKUP(P216,{0,1950001,3300001,6950001,9000001,18000001,40000001},{0,97500,427500,636000,1536000,2796000,4796000}))*1.021,-2))</f>
        <v/>
      </c>
      <c r="T216" s="18">
        <f>IF(Q216&lt;=0,0,ROUNDDOWN((Q216*LOOKUP(Q216,{0,1950001,3300001,6950001,9000001,18000001,40000001},{0.05,0.1,0.2,0.23,0.33,0.4,0.45})-LOOKUP(Q216,{0,1950001,3300001,6950001,9000001,18000001,40000001},{0,97500,427500,636000,1536000,2796000,4796000}))*1.021,-2))</f>
        <v/>
      </c>
      <c r="U216" s="18">
        <f>IF(R216&lt;=0,0,ROUNDDOWN((R216*LOOKUP(R216,{0,1950001,3300001,6950001,9000001,18000001,40000001},{0.05,0.1,0.2,0.23,0.33,0.4,0.45})-LOOKUP(R216,{0,1950001,3300001,6950001,9000001,18000001,40000001},{0,97500,427500,636000,1536000,2796000,4796000}))*1.021,-2))</f>
        <v/>
      </c>
      <c r="V216" s="18">
        <f>MAX(0,ROUNDDOWN(K216-H216-430000-J216-0,-3))</f>
        <v/>
      </c>
      <c r="W216" s="18">
        <f>MAX(0,ROUNDDOWN(K216-H216-430000-J216-N216,-3))</f>
        <v/>
      </c>
      <c r="X216" s="18">
        <f>MAX(0,ROUNDDOWN(K216-H216-430000-J216-O216,-3))</f>
        <v/>
      </c>
      <c r="Y216" s="18">
        <f>IF(K216&lt;=450000,0,MAX(0,ROUNDDOWN(V216*0.06-MIN(50000,V216)*0.03,-2))+MAX(0,ROUNDDOWN(V216*0.04-MIN(50000,V216)*0.02,-2)))</f>
        <v/>
      </c>
      <c r="Z216" s="18">
        <f>IF(K216&lt;=450000,0,MAX(0,ROUNDDOWN(W216*0.06-MIN(50000,W216)*0.03,-2))+MAX(0,ROUNDDOWN(W216*0.04-MIN(50000,W216)*0.02,-2)))</f>
        <v/>
      </c>
      <c r="AA216" s="18">
        <f>IF(K216&lt;=450000,0,MAX(0,ROUNDDOWN(X216*0.06-MIN(50000,X216)*0.03,-2))+MAX(0,ROUNDDOWN(X216*0.04-MIN(50000,X216)*0.02,-2)))</f>
        <v/>
      </c>
      <c r="AB216" s="18">
        <f>AE216+Y216-Z216</f>
        <v/>
      </c>
      <c r="AC216" s="18">
        <f>AF216+Y216-AA216</f>
        <v/>
      </c>
      <c r="AD216" s="20">
        <f>AB216-AC216</f>
        <v/>
      </c>
      <c r="AE216" s="18">
        <f>S216-T216</f>
        <v/>
      </c>
      <c r="AF216" s="18">
        <f>S216-U216</f>
        <v/>
      </c>
      <c r="AG216" s="21">
        <f>IF(P216&lt;=0,0,LOOKUP(P216,{0,1950001,3300001,6950001,9000001,18000001,40000001},{0.05,0.1,0.2,0.23,0.33,0.4,0.45}))</f>
        <v/>
      </c>
    </row>
    <row r="217">
      <c r="A217" t="inlineStr">
        <is>
          <t>組み合わせ</t>
        </is>
      </c>
      <c r="B217" s="18">
        <f>'3_組み合わせ'!$B$17</f>
        <v/>
      </c>
      <c r="C217" s="19" t="n">
        <v>2026</v>
      </c>
      <c r="D217" s="18">
        <f>'3_組み合わせ'!$A26+'3_組み合わせ'!D$18</f>
        <v/>
      </c>
      <c r="E217" s="18" t="n">
        <v>0</v>
      </c>
      <c r="F217" s="18">
        <f>'3_組み合わせ'!$A26</f>
        <v/>
      </c>
      <c r="G217" t="inlineStr">
        <is>
          <t>はい</t>
        </is>
      </c>
      <c r="H217" s="18">
        <f>ROUND(MIN(B217/12,650000)*12*0.0915+MIN(B217/12,1390000)*12*(0.0504+0)+B217*0.005,0)</f>
        <v/>
      </c>
      <c r="I217" s="18" t="n">
        <v>0</v>
      </c>
      <c r="J217" s="18" t="n">
        <v>0</v>
      </c>
      <c r="K217" s="18">
        <f>ROUND(IF(C217&gt;=2026,IF(B217&lt;741000,0,IF(B217&lt;2191000,B217-740000,IF(B217&lt;2193000,1451000,IF(B217&lt;2196000,1453000,IF(B217&lt;2200000,1456000,IF(B217&lt;3600000,ROUNDDOWN(B217/4,-3)*2.8-80000,IF(B217&lt;6600000,ROUNDDOWN(B217/4,-3)*3.2-440000,IF(B217&lt;8500000,ROUNDDOWN(B217*0.9,0)-1100000,B217-1950000)))))))),IF(B217&lt;651000,0,IF(B217&lt;1900000,B217-650000,IF(B217&lt;3600000,ROUNDDOWN(B217/4,-3)*2.8-80000,IF(B217&lt;6600000,ROUNDDOWN(B217/4,-3)*3.2-440000,IF(B217&lt;8500000,ROUNDDOWN(B217*0.9,0)-1100000,B217-1950000)))))),0)</f>
        <v/>
      </c>
      <c r="L217" s="18">
        <f>IF(K217&gt;23500000,NA(),IF(C217&gt;=2026,IF(K217&lt;=4890000,1040000,IF(K217&lt;=6550000,670000,620000)),IF(K217&lt;=1320000,950000,IF(K217&lt;=3360000,880000,IF(K217&lt;=4890000,680000,IF(K217&lt;=6550000,630000,580000))))))</f>
        <v/>
      </c>
      <c r="M217" s="18">
        <f>MIN(100000,ROUNDDOWN(K217*0.05,0))</f>
        <v/>
      </c>
      <c r="N217" s="18">
        <f>MIN(2000000,MAX(0,D217-E217-M217))</f>
        <v/>
      </c>
      <c r="O217" s="18">
        <f>IF(G217="はい",MIN(88000,MAX(0,F217-12000)),0)</f>
        <v/>
      </c>
      <c r="P217" s="18">
        <f>MAX(0,ROUNDDOWN(K217-H217-L217-I217-0,-3))</f>
        <v/>
      </c>
      <c r="Q217" s="18">
        <f>MAX(0,ROUNDDOWN(K217-H217-L217-I217-N217,-3))</f>
        <v/>
      </c>
      <c r="R217" s="18">
        <f>MAX(0,ROUNDDOWN(K217-H217-L217-I217-O217,-3))</f>
        <v/>
      </c>
      <c r="S217" s="18">
        <f>IF(P217&lt;=0,0,ROUNDDOWN((P217*LOOKUP(P217,{0,1950001,3300001,6950001,9000001,18000001,40000001},{0.05,0.1,0.2,0.23,0.33,0.4,0.45})-LOOKUP(P217,{0,1950001,3300001,6950001,9000001,18000001,40000001},{0,97500,427500,636000,1536000,2796000,4796000}))*1.021,-2))</f>
        <v/>
      </c>
      <c r="T217" s="18">
        <f>IF(Q217&lt;=0,0,ROUNDDOWN((Q217*LOOKUP(Q217,{0,1950001,3300001,6950001,9000001,18000001,40000001},{0.05,0.1,0.2,0.23,0.33,0.4,0.45})-LOOKUP(Q217,{0,1950001,3300001,6950001,9000001,18000001,40000001},{0,97500,427500,636000,1536000,2796000,4796000}))*1.021,-2))</f>
        <v/>
      </c>
      <c r="U217" s="18">
        <f>IF(R217&lt;=0,0,ROUNDDOWN((R217*LOOKUP(R217,{0,1950001,3300001,6950001,9000001,18000001,40000001},{0.05,0.1,0.2,0.23,0.33,0.4,0.45})-LOOKUP(R217,{0,1950001,3300001,6950001,9000001,18000001,40000001},{0,97500,427500,636000,1536000,2796000,4796000}))*1.021,-2))</f>
        <v/>
      </c>
      <c r="V217" s="18">
        <f>MAX(0,ROUNDDOWN(K217-H217-430000-J217-0,-3))</f>
        <v/>
      </c>
      <c r="W217" s="18">
        <f>MAX(0,ROUNDDOWN(K217-H217-430000-J217-N217,-3))</f>
        <v/>
      </c>
      <c r="X217" s="18">
        <f>MAX(0,ROUNDDOWN(K217-H217-430000-J217-O217,-3))</f>
        <v/>
      </c>
      <c r="Y217" s="18">
        <f>IF(K217&lt;=450000,0,MAX(0,ROUNDDOWN(V217*0.06-MIN(50000,V217)*0.03,-2))+MAX(0,ROUNDDOWN(V217*0.04-MIN(50000,V217)*0.02,-2)))</f>
        <v/>
      </c>
      <c r="Z217" s="18">
        <f>IF(K217&lt;=450000,0,MAX(0,ROUNDDOWN(W217*0.06-MIN(50000,W217)*0.03,-2))+MAX(0,ROUNDDOWN(W217*0.04-MIN(50000,W217)*0.02,-2)))</f>
        <v/>
      </c>
      <c r="AA217" s="18">
        <f>IF(K217&lt;=450000,0,MAX(0,ROUNDDOWN(X217*0.06-MIN(50000,X217)*0.03,-2))+MAX(0,ROUNDDOWN(X217*0.04-MIN(50000,X217)*0.02,-2)))</f>
        <v/>
      </c>
      <c r="AB217" s="18">
        <f>AE217+Y217-Z217</f>
        <v/>
      </c>
      <c r="AC217" s="18">
        <f>AF217+Y217-AA217</f>
        <v/>
      </c>
      <c r="AD217" s="20">
        <f>AB217-AC217</f>
        <v/>
      </c>
      <c r="AE217" s="18">
        <f>S217-T217</f>
        <v/>
      </c>
      <c r="AF217" s="18">
        <f>S217-U217</f>
        <v/>
      </c>
      <c r="AG217" s="21">
        <f>IF(P217&lt;=0,0,LOOKUP(P217,{0,1950001,3300001,6950001,9000001,18000001,40000001},{0.05,0.1,0.2,0.23,0.33,0.4,0.45}))</f>
        <v/>
      </c>
    </row>
    <row r="218">
      <c r="A218" t="inlineStr">
        <is>
          <t>組み合わせ</t>
        </is>
      </c>
      <c r="B218" s="18">
        <f>'3_組み合わせ'!$B$17</f>
        <v/>
      </c>
      <c r="C218" s="19" t="n">
        <v>2026</v>
      </c>
      <c r="D218" s="18">
        <f>'3_組み合わせ'!$A26+'3_組み合わせ'!E$18</f>
        <v/>
      </c>
      <c r="E218" s="18" t="n">
        <v>0</v>
      </c>
      <c r="F218" s="18">
        <f>'3_組み合わせ'!$A26</f>
        <v/>
      </c>
      <c r="G218" t="inlineStr">
        <is>
          <t>はい</t>
        </is>
      </c>
      <c r="H218" s="18">
        <f>ROUND(MIN(B218/12,650000)*12*0.0915+MIN(B218/12,1390000)*12*(0.0504+0)+B218*0.005,0)</f>
        <v/>
      </c>
      <c r="I218" s="18" t="n">
        <v>0</v>
      </c>
      <c r="J218" s="18" t="n">
        <v>0</v>
      </c>
      <c r="K218" s="18">
        <f>ROUND(IF(C218&gt;=2026,IF(B218&lt;741000,0,IF(B218&lt;2191000,B218-740000,IF(B218&lt;2193000,1451000,IF(B218&lt;2196000,1453000,IF(B218&lt;2200000,1456000,IF(B218&lt;3600000,ROUNDDOWN(B218/4,-3)*2.8-80000,IF(B218&lt;6600000,ROUNDDOWN(B218/4,-3)*3.2-440000,IF(B218&lt;8500000,ROUNDDOWN(B218*0.9,0)-1100000,B218-1950000)))))))),IF(B218&lt;651000,0,IF(B218&lt;1900000,B218-650000,IF(B218&lt;3600000,ROUNDDOWN(B218/4,-3)*2.8-80000,IF(B218&lt;6600000,ROUNDDOWN(B218/4,-3)*3.2-440000,IF(B218&lt;8500000,ROUNDDOWN(B218*0.9,0)-1100000,B218-1950000)))))),0)</f>
        <v/>
      </c>
      <c r="L218" s="18">
        <f>IF(K218&gt;23500000,NA(),IF(C218&gt;=2026,IF(K218&lt;=4890000,1040000,IF(K218&lt;=6550000,670000,620000)),IF(K218&lt;=1320000,950000,IF(K218&lt;=3360000,880000,IF(K218&lt;=4890000,680000,IF(K218&lt;=6550000,630000,580000))))))</f>
        <v/>
      </c>
      <c r="M218" s="18">
        <f>MIN(100000,ROUNDDOWN(K218*0.05,0))</f>
        <v/>
      </c>
      <c r="N218" s="18">
        <f>MIN(2000000,MAX(0,D218-E218-M218))</f>
        <v/>
      </c>
      <c r="O218" s="18">
        <f>IF(G218="はい",MIN(88000,MAX(0,F218-12000)),0)</f>
        <v/>
      </c>
      <c r="P218" s="18">
        <f>MAX(0,ROUNDDOWN(K218-H218-L218-I218-0,-3))</f>
        <v/>
      </c>
      <c r="Q218" s="18">
        <f>MAX(0,ROUNDDOWN(K218-H218-L218-I218-N218,-3))</f>
        <v/>
      </c>
      <c r="R218" s="18">
        <f>MAX(0,ROUNDDOWN(K218-H218-L218-I218-O218,-3))</f>
        <v/>
      </c>
      <c r="S218" s="18">
        <f>IF(P218&lt;=0,0,ROUNDDOWN((P218*LOOKUP(P218,{0,1950001,3300001,6950001,9000001,18000001,40000001},{0.05,0.1,0.2,0.23,0.33,0.4,0.45})-LOOKUP(P218,{0,1950001,3300001,6950001,9000001,18000001,40000001},{0,97500,427500,636000,1536000,2796000,4796000}))*1.021,-2))</f>
        <v/>
      </c>
      <c r="T218" s="18">
        <f>IF(Q218&lt;=0,0,ROUNDDOWN((Q218*LOOKUP(Q218,{0,1950001,3300001,6950001,9000001,18000001,40000001},{0.05,0.1,0.2,0.23,0.33,0.4,0.45})-LOOKUP(Q218,{0,1950001,3300001,6950001,9000001,18000001,40000001},{0,97500,427500,636000,1536000,2796000,4796000}))*1.021,-2))</f>
        <v/>
      </c>
      <c r="U218" s="18">
        <f>IF(R218&lt;=0,0,ROUNDDOWN((R218*LOOKUP(R218,{0,1950001,3300001,6950001,9000001,18000001,40000001},{0.05,0.1,0.2,0.23,0.33,0.4,0.45})-LOOKUP(R218,{0,1950001,3300001,6950001,9000001,18000001,40000001},{0,97500,427500,636000,1536000,2796000,4796000}))*1.021,-2))</f>
        <v/>
      </c>
      <c r="V218" s="18">
        <f>MAX(0,ROUNDDOWN(K218-H218-430000-J218-0,-3))</f>
        <v/>
      </c>
      <c r="W218" s="18">
        <f>MAX(0,ROUNDDOWN(K218-H218-430000-J218-N218,-3))</f>
        <v/>
      </c>
      <c r="X218" s="18">
        <f>MAX(0,ROUNDDOWN(K218-H218-430000-J218-O218,-3))</f>
        <v/>
      </c>
      <c r="Y218" s="18">
        <f>IF(K218&lt;=450000,0,MAX(0,ROUNDDOWN(V218*0.06-MIN(50000,V218)*0.03,-2))+MAX(0,ROUNDDOWN(V218*0.04-MIN(50000,V218)*0.02,-2)))</f>
        <v/>
      </c>
      <c r="Z218" s="18">
        <f>IF(K218&lt;=450000,0,MAX(0,ROUNDDOWN(W218*0.06-MIN(50000,W218)*0.03,-2))+MAX(0,ROUNDDOWN(W218*0.04-MIN(50000,W218)*0.02,-2)))</f>
        <v/>
      </c>
      <c r="AA218" s="18">
        <f>IF(K218&lt;=450000,0,MAX(0,ROUNDDOWN(X218*0.06-MIN(50000,X218)*0.03,-2))+MAX(0,ROUNDDOWN(X218*0.04-MIN(50000,X218)*0.02,-2)))</f>
        <v/>
      </c>
      <c r="AB218" s="18">
        <f>AE218+Y218-Z218</f>
        <v/>
      </c>
      <c r="AC218" s="18">
        <f>AF218+Y218-AA218</f>
        <v/>
      </c>
      <c r="AD218" s="20">
        <f>AB218-AC218</f>
        <v/>
      </c>
      <c r="AE218" s="18">
        <f>S218-T218</f>
        <v/>
      </c>
      <c r="AF218" s="18">
        <f>S218-U218</f>
        <v/>
      </c>
      <c r="AG218" s="21">
        <f>IF(P218&lt;=0,0,LOOKUP(P218,{0,1950001,3300001,6950001,9000001,18000001,40000001},{0.05,0.1,0.2,0.23,0.33,0.4,0.45}))</f>
        <v/>
      </c>
    </row>
    <row r="219">
      <c r="A219" t="inlineStr">
        <is>
          <t>組み合わせ</t>
        </is>
      </c>
      <c r="B219" s="18">
        <f>'3_組み合わせ'!$B$17</f>
        <v/>
      </c>
      <c r="C219" s="19" t="n">
        <v>2026</v>
      </c>
      <c r="D219" s="18">
        <f>'3_組み合わせ'!$A26+'3_組み合わせ'!F$18</f>
        <v/>
      </c>
      <c r="E219" s="18" t="n">
        <v>0</v>
      </c>
      <c r="F219" s="18">
        <f>'3_組み合わせ'!$A26</f>
        <v/>
      </c>
      <c r="G219" t="inlineStr">
        <is>
          <t>はい</t>
        </is>
      </c>
      <c r="H219" s="18">
        <f>ROUND(MIN(B219/12,650000)*12*0.0915+MIN(B219/12,1390000)*12*(0.0504+0)+B219*0.005,0)</f>
        <v/>
      </c>
      <c r="I219" s="18" t="n">
        <v>0</v>
      </c>
      <c r="J219" s="18" t="n">
        <v>0</v>
      </c>
      <c r="K219" s="18">
        <f>ROUND(IF(C219&gt;=2026,IF(B219&lt;741000,0,IF(B219&lt;2191000,B219-740000,IF(B219&lt;2193000,1451000,IF(B219&lt;2196000,1453000,IF(B219&lt;2200000,1456000,IF(B219&lt;3600000,ROUNDDOWN(B219/4,-3)*2.8-80000,IF(B219&lt;6600000,ROUNDDOWN(B219/4,-3)*3.2-440000,IF(B219&lt;8500000,ROUNDDOWN(B219*0.9,0)-1100000,B219-1950000)))))))),IF(B219&lt;651000,0,IF(B219&lt;1900000,B219-650000,IF(B219&lt;3600000,ROUNDDOWN(B219/4,-3)*2.8-80000,IF(B219&lt;6600000,ROUNDDOWN(B219/4,-3)*3.2-440000,IF(B219&lt;8500000,ROUNDDOWN(B219*0.9,0)-1100000,B219-1950000)))))),0)</f>
        <v/>
      </c>
      <c r="L219" s="18">
        <f>IF(K219&gt;23500000,NA(),IF(C219&gt;=2026,IF(K219&lt;=4890000,1040000,IF(K219&lt;=6550000,670000,620000)),IF(K219&lt;=1320000,950000,IF(K219&lt;=3360000,880000,IF(K219&lt;=4890000,680000,IF(K219&lt;=6550000,630000,580000))))))</f>
        <v/>
      </c>
      <c r="M219" s="18">
        <f>MIN(100000,ROUNDDOWN(K219*0.05,0))</f>
        <v/>
      </c>
      <c r="N219" s="18">
        <f>MIN(2000000,MAX(0,D219-E219-M219))</f>
        <v/>
      </c>
      <c r="O219" s="18">
        <f>IF(G219="はい",MIN(88000,MAX(0,F219-12000)),0)</f>
        <v/>
      </c>
      <c r="P219" s="18">
        <f>MAX(0,ROUNDDOWN(K219-H219-L219-I219-0,-3))</f>
        <v/>
      </c>
      <c r="Q219" s="18">
        <f>MAX(0,ROUNDDOWN(K219-H219-L219-I219-N219,-3))</f>
        <v/>
      </c>
      <c r="R219" s="18">
        <f>MAX(0,ROUNDDOWN(K219-H219-L219-I219-O219,-3))</f>
        <v/>
      </c>
      <c r="S219" s="18">
        <f>IF(P219&lt;=0,0,ROUNDDOWN((P219*LOOKUP(P219,{0,1950001,3300001,6950001,9000001,18000001,40000001},{0.05,0.1,0.2,0.23,0.33,0.4,0.45})-LOOKUP(P219,{0,1950001,3300001,6950001,9000001,18000001,40000001},{0,97500,427500,636000,1536000,2796000,4796000}))*1.021,-2))</f>
        <v/>
      </c>
      <c r="T219" s="18">
        <f>IF(Q219&lt;=0,0,ROUNDDOWN((Q219*LOOKUP(Q219,{0,1950001,3300001,6950001,9000001,18000001,40000001},{0.05,0.1,0.2,0.23,0.33,0.4,0.45})-LOOKUP(Q219,{0,1950001,3300001,6950001,9000001,18000001,40000001},{0,97500,427500,636000,1536000,2796000,4796000}))*1.021,-2))</f>
        <v/>
      </c>
      <c r="U219" s="18">
        <f>IF(R219&lt;=0,0,ROUNDDOWN((R219*LOOKUP(R219,{0,1950001,3300001,6950001,9000001,18000001,40000001},{0.05,0.1,0.2,0.23,0.33,0.4,0.45})-LOOKUP(R219,{0,1950001,3300001,6950001,9000001,18000001,40000001},{0,97500,427500,636000,1536000,2796000,4796000}))*1.021,-2))</f>
        <v/>
      </c>
      <c r="V219" s="18">
        <f>MAX(0,ROUNDDOWN(K219-H219-430000-J219-0,-3))</f>
        <v/>
      </c>
      <c r="W219" s="18">
        <f>MAX(0,ROUNDDOWN(K219-H219-430000-J219-N219,-3))</f>
        <v/>
      </c>
      <c r="X219" s="18">
        <f>MAX(0,ROUNDDOWN(K219-H219-430000-J219-O219,-3))</f>
        <v/>
      </c>
      <c r="Y219" s="18">
        <f>IF(K219&lt;=450000,0,MAX(0,ROUNDDOWN(V219*0.06-MIN(50000,V219)*0.03,-2))+MAX(0,ROUNDDOWN(V219*0.04-MIN(50000,V219)*0.02,-2)))</f>
        <v/>
      </c>
      <c r="Z219" s="18">
        <f>IF(K219&lt;=450000,0,MAX(0,ROUNDDOWN(W219*0.06-MIN(50000,W219)*0.03,-2))+MAX(0,ROUNDDOWN(W219*0.04-MIN(50000,W219)*0.02,-2)))</f>
        <v/>
      </c>
      <c r="AA219" s="18">
        <f>IF(K219&lt;=450000,0,MAX(0,ROUNDDOWN(X219*0.06-MIN(50000,X219)*0.03,-2))+MAX(0,ROUNDDOWN(X219*0.04-MIN(50000,X219)*0.02,-2)))</f>
        <v/>
      </c>
      <c r="AB219" s="18">
        <f>AE219+Y219-Z219</f>
        <v/>
      </c>
      <c r="AC219" s="18">
        <f>AF219+Y219-AA219</f>
        <v/>
      </c>
      <c r="AD219" s="20">
        <f>AB219-AC219</f>
        <v/>
      </c>
      <c r="AE219" s="18">
        <f>S219-T219</f>
        <v/>
      </c>
      <c r="AF219" s="18">
        <f>S219-U219</f>
        <v/>
      </c>
      <c r="AG219" s="21">
        <f>IF(P219&lt;=0,0,LOOKUP(P219,{0,1950001,3300001,6950001,9000001,18000001,40000001},{0.05,0.1,0.2,0.23,0.33,0.4,0.45}))</f>
        <v/>
      </c>
    </row>
    <row r="220">
      <c r="A220" t="inlineStr">
        <is>
          <t>組み合わせ</t>
        </is>
      </c>
      <c r="B220" s="18">
        <f>'3_組み合わせ'!$B$17</f>
        <v/>
      </c>
      <c r="C220" s="19" t="n">
        <v>2026</v>
      </c>
      <c r="D220" s="18">
        <f>'3_組み合わせ'!$A26+'3_組み合わせ'!G$18</f>
        <v/>
      </c>
      <c r="E220" s="18" t="n">
        <v>0</v>
      </c>
      <c r="F220" s="18">
        <f>'3_組み合わせ'!$A26</f>
        <v/>
      </c>
      <c r="G220" t="inlineStr">
        <is>
          <t>はい</t>
        </is>
      </c>
      <c r="H220" s="18">
        <f>ROUND(MIN(B220/12,650000)*12*0.0915+MIN(B220/12,1390000)*12*(0.0504+0)+B220*0.005,0)</f>
        <v/>
      </c>
      <c r="I220" s="18" t="n">
        <v>0</v>
      </c>
      <c r="J220" s="18" t="n">
        <v>0</v>
      </c>
      <c r="K220" s="18">
        <f>ROUND(IF(C220&gt;=2026,IF(B220&lt;741000,0,IF(B220&lt;2191000,B220-740000,IF(B220&lt;2193000,1451000,IF(B220&lt;2196000,1453000,IF(B220&lt;2200000,1456000,IF(B220&lt;3600000,ROUNDDOWN(B220/4,-3)*2.8-80000,IF(B220&lt;6600000,ROUNDDOWN(B220/4,-3)*3.2-440000,IF(B220&lt;8500000,ROUNDDOWN(B220*0.9,0)-1100000,B220-1950000)))))))),IF(B220&lt;651000,0,IF(B220&lt;1900000,B220-650000,IF(B220&lt;3600000,ROUNDDOWN(B220/4,-3)*2.8-80000,IF(B220&lt;6600000,ROUNDDOWN(B220/4,-3)*3.2-440000,IF(B220&lt;8500000,ROUNDDOWN(B220*0.9,0)-1100000,B220-1950000)))))),0)</f>
        <v/>
      </c>
      <c r="L220" s="18">
        <f>IF(K220&gt;23500000,NA(),IF(C220&gt;=2026,IF(K220&lt;=4890000,1040000,IF(K220&lt;=6550000,670000,620000)),IF(K220&lt;=1320000,950000,IF(K220&lt;=3360000,880000,IF(K220&lt;=4890000,680000,IF(K220&lt;=6550000,630000,580000))))))</f>
        <v/>
      </c>
      <c r="M220" s="18">
        <f>MIN(100000,ROUNDDOWN(K220*0.05,0))</f>
        <v/>
      </c>
      <c r="N220" s="18">
        <f>MIN(2000000,MAX(0,D220-E220-M220))</f>
        <v/>
      </c>
      <c r="O220" s="18">
        <f>IF(G220="はい",MIN(88000,MAX(0,F220-12000)),0)</f>
        <v/>
      </c>
      <c r="P220" s="18">
        <f>MAX(0,ROUNDDOWN(K220-H220-L220-I220-0,-3))</f>
        <v/>
      </c>
      <c r="Q220" s="18">
        <f>MAX(0,ROUNDDOWN(K220-H220-L220-I220-N220,-3))</f>
        <v/>
      </c>
      <c r="R220" s="18">
        <f>MAX(0,ROUNDDOWN(K220-H220-L220-I220-O220,-3))</f>
        <v/>
      </c>
      <c r="S220" s="18">
        <f>IF(P220&lt;=0,0,ROUNDDOWN((P220*LOOKUP(P220,{0,1950001,3300001,6950001,9000001,18000001,40000001},{0.05,0.1,0.2,0.23,0.33,0.4,0.45})-LOOKUP(P220,{0,1950001,3300001,6950001,9000001,18000001,40000001},{0,97500,427500,636000,1536000,2796000,4796000}))*1.021,-2))</f>
        <v/>
      </c>
      <c r="T220" s="18">
        <f>IF(Q220&lt;=0,0,ROUNDDOWN((Q220*LOOKUP(Q220,{0,1950001,3300001,6950001,9000001,18000001,40000001},{0.05,0.1,0.2,0.23,0.33,0.4,0.45})-LOOKUP(Q220,{0,1950001,3300001,6950001,9000001,18000001,40000001},{0,97500,427500,636000,1536000,2796000,4796000}))*1.021,-2))</f>
        <v/>
      </c>
      <c r="U220" s="18">
        <f>IF(R220&lt;=0,0,ROUNDDOWN((R220*LOOKUP(R220,{0,1950001,3300001,6950001,9000001,18000001,40000001},{0.05,0.1,0.2,0.23,0.33,0.4,0.45})-LOOKUP(R220,{0,1950001,3300001,6950001,9000001,18000001,40000001},{0,97500,427500,636000,1536000,2796000,4796000}))*1.021,-2))</f>
        <v/>
      </c>
      <c r="V220" s="18">
        <f>MAX(0,ROUNDDOWN(K220-H220-430000-J220-0,-3))</f>
        <v/>
      </c>
      <c r="W220" s="18">
        <f>MAX(0,ROUNDDOWN(K220-H220-430000-J220-N220,-3))</f>
        <v/>
      </c>
      <c r="X220" s="18">
        <f>MAX(0,ROUNDDOWN(K220-H220-430000-J220-O220,-3))</f>
        <v/>
      </c>
      <c r="Y220" s="18">
        <f>IF(K220&lt;=450000,0,MAX(0,ROUNDDOWN(V220*0.06-MIN(50000,V220)*0.03,-2))+MAX(0,ROUNDDOWN(V220*0.04-MIN(50000,V220)*0.02,-2)))</f>
        <v/>
      </c>
      <c r="Z220" s="18">
        <f>IF(K220&lt;=450000,0,MAX(0,ROUNDDOWN(W220*0.06-MIN(50000,W220)*0.03,-2))+MAX(0,ROUNDDOWN(W220*0.04-MIN(50000,W220)*0.02,-2)))</f>
        <v/>
      </c>
      <c r="AA220" s="18">
        <f>IF(K220&lt;=450000,0,MAX(0,ROUNDDOWN(X220*0.06-MIN(50000,X220)*0.03,-2))+MAX(0,ROUNDDOWN(X220*0.04-MIN(50000,X220)*0.02,-2)))</f>
        <v/>
      </c>
      <c r="AB220" s="18">
        <f>AE220+Y220-Z220</f>
        <v/>
      </c>
      <c r="AC220" s="18">
        <f>AF220+Y220-AA220</f>
        <v/>
      </c>
      <c r="AD220" s="20">
        <f>AB220-AC220</f>
        <v/>
      </c>
      <c r="AE220" s="18">
        <f>S220-T220</f>
        <v/>
      </c>
      <c r="AF220" s="18">
        <f>S220-U220</f>
        <v/>
      </c>
      <c r="AG220" s="21">
        <f>IF(P220&lt;=0,0,LOOKUP(P220,{0,1950001,3300001,6950001,9000001,18000001,40000001},{0.05,0.1,0.2,0.23,0.33,0.4,0.45}))</f>
        <v/>
      </c>
    </row>
    <row r="221">
      <c r="A221" t="inlineStr">
        <is>
          <t>組み合わせ</t>
        </is>
      </c>
      <c r="B221" s="18">
        <f>'3_組み合わせ'!$B$17</f>
        <v/>
      </c>
      <c r="C221" s="19" t="n">
        <v>2026</v>
      </c>
      <c r="D221" s="18">
        <f>'3_組み合わせ'!$A26+'3_組み合わせ'!H$18</f>
        <v/>
      </c>
      <c r="E221" s="18" t="n">
        <v>0</v>
      </c>
      <c r="F221" s="18">
        <f>'3_組み合わせ'!$A26</f>
        <v/>
      </c>
      <c r="G221" t="inlineStr">
        <is>
          <t>はい</t>
        </is>
      </c>
      <c r="H221" s="18">
        <f>ROUND(MIN(B221/12,650000)*12*0.0915+MIN(B221/12,1390000)*12*(0.0504+0)+B221*0.005,0)</f>
        <v/>
      </c>
      <c r="I221" s="18" t="n">
        <v>0</v>
      </c>
      <c r="J221" s="18" t="n">
        <v>0</v>
      </c>
      <c r="K221" s="18">
        <f>ROUND(IF(C221&gt;=2026,IF(B221&lt;741000,0,IF(B221&lt;2191000,B221-740000,IF(B221&lt;2193000,1451000,IF(B221&lt;2196000,1453000,IF(B221&lt;2200000,1456000,IF(B221&lt;3600000,ROUNDDOWN(B221/4,-3)*2.8-80000,IF(B221&lt;6600000,ROUNDDOWN(B221/4,-3)*3.2-440000,IF(B221&lt;8500000,ROUNDDOWN(B221*0.9,0)-1100000,B221-1950000)))))))),IF(B221&lt;651000,0,IF(B221&lt;1900000,B221-650000,IF(B221&lt;3600000,ROUNDDOWN(B221/4,-3)*2.8-80000,IF(B221&lt;6600000,ROUNDDOWN(B221/4,-3)*3.2-440000,IF(B221&lt;8500000,ROUNDDOWN(B221*0.9,0)-1100000,B221-1950000)))))),0)</f>
        <v/>
      </c>
      <c r="L221" s="18">
        <f>IF(K221&gt;23500000,NA(),IF(C221&gt;=2026,IF(K221&lt;=4890000,1040000,IF(K221&lt;=6550000,670000,620000)),IF(K221&lt;=1320000,950000,IF(K221&lt;=3360000,880000,IF(K221&lt;=4890000,680000,IF(K221&lt;=6550000,630000,580000))))))</f>
        <v/>
      </c>
      <c r="M221" s="18">
        <f>MIN(100000,ROUNDDOWN(K221*0.05,0))</f>
        <v/>
      </c>
      <c r="N221" s="18">
        <f>MIN(2000000,MAX(0,D221-E221-M221))</f>
        <v/>
      </c>
      <c r="O221" s="18">
        <f>IF(G221="はい",MIN(88000,MAX(0,F221-12000)),0)</f>
        <v/>
      </c>
      <c r="P221" s="18">
        <f>MAX(0,ROUNDDOWN(K221-H221-L221-I221-0,-3))</f>
        <v/>
      </c>
      <c r="Q221" s="18">
        <f>MAX(0,ROUNDDOWN(K221-H221-L221-I221-N221,-3))</f>
        <v/>
      </c>
      <c r="R221" s="18">
        <f>MAX(0,ROUNDDOWN(K221-H221-L221-I221-O221,-3))</f>
        <v/>
      </c>
      <c r="S221" s="18">
        <f>IF(P221&lt;=0,0,ROUNDDOWN((P221*LOOKUP(P221,{0,1950001,3300001,6950001,9000001,18000001,40000001},{0.05,0.1,0.2,0.23,0.33,0.4,0.45})-LOOKUP(P221,{0,1950001,3300001,6950001,9000001,18000001,40000001},{0,97500,427500,636000,1536000,2796000,4796000}))*1.021,-2))</f>
        <v/>
      </c>
      <c r="T221" s="18">
        <f>IF(Q221&lt;=0,0,ROUNDDOWN((Q221*LOOKUP(Q221,{0,1950001,3300001,6950001,9000001,18000001,40000001},{0.05,0.1,0.2,0.23,0.33,0.4,0.45})-LOOKUP(Q221,{0,1950001,3300001,6950001,9000001,18000001,40000001},{0,97500,427500,636000,1536000,2796000,4796000}))*1.021,-2))</f>
        <v/>
      </c>
      <c r="U221" s="18">
        <f>IF(R221&lt;=0,0,ROUNDDOWN((R221*LOOKUP(R221,{0,1950001,3300001,6950001,9000001,18000001,40000001},{0.05,0.1,0.2,0.23,0.33,0.4,0.45})-LOOKUP(R221,{0,1950001,3300001,6950001,9000001,18000001,40000001},{0,97500,427500,636000,1536000,2796000,4796000}))*1.021,-2))</f>
        <v/>
      </c>
      <c r="V221" s="18">
        <f>MAX(0,ROUNDDOWN(K221-H221-430000-J221-0,-3))</f>
        <v/>
      </c>
      <c r="W221" s="18">
        <f>MAX(0,ROUNDDOWN(K221-H221-430000-J221-N221,-3))</f>
        <v/>
      </c>
      <c r="X221" s="18">
        <f>MAX(0,ROUNDDOWN(K221-H221-430000-J221-O221,-3))</f>
        <v/>
      </c>
      <c r="Y221" s="18">
        <f>IF(K221&lt;=450000,0,MAX(0,ROUNDDOWN(V221*0.06-MIN(50000,V221)*0.03,-2))+MAX(0,ROUNDDOWN(V221*0.04-MIN(50000,V221)*0.02,-2)))</f>
        <v/>
      </c>
      <c r="Z221" s="18">
        <f>IF(K221&lt;=450000,0,MAX(0,ROUNDDOWN(W221*0.06-MIN(50000,W221)*0.03,-2))+MAX(0,ROUNDDOWN(W221*0.04-MIN(50000,W221)*0.02,-2)))</f>
        <v/>
      </c>
      <c r="AA221" s="18">
        <f>IF(K221&lt;=450000,0,MAX(0,ROUNDDOWN(X221*0.06-MIN(50000,X221)*0.03,-2))+MAX(0,ROUNDDOWN(X221*0.04-MIN(50000,X221)*0.02,-2)))</f>
        <v/>
      </c>
      <c r="AB221" s="18">
        <f>AE221+Y221-Z221</f>
        <v/>
      </c>
      <c r="AC221" s="18">
        <f>AF221+Y221-AA221</f>
        <v/>
      </c>
      <c r="AD221" s="20">
        <f>AB221-AC221</f>
        <v/>
      </c>
      <c r="AE221" s="18">
        <f>S221-T221</f>
        <v/>
      </c>
      <c r="AF221" s="18">
        <f>S221-U221</f>
        <v/>
      </c>
      <c r="AG221" s="21">
        <f>IF(P221&lt;=0,0,LOOKUP(P221,{0,1950001,3300001,6950001,9000001,18000001,40000001},{0.05,0.1,0.2,0.23,0.33,0.4,0.45}))</f>
        <v/>
      </c>
    </row>
    <row r="222">
      <c r="A222" t="inlineStr">
        <is>
          <t>組み合わせ</t>
        </is>
      </c>
      <c r="B222" s="18">
        <f>'3_組み合わせ'!$B$17</f>
        <v/>
      </c>
      <c r="C222" s="19" t="n">
        <v>2026</v>
      </c>
      <c r="D222" s="18">
        <f>'3_組み合わせ'!$A26+'3_組み合わせ'!I$18</f>
        <v/>
      </c>
      <c r="E222" s="18" t="n">
        <v>0</v>
      </c>
      <c r="F222" s="18">
        <f>'3_組み合わせ'!$A26</f>
        <v/>
      </c>
      <c r="G222" t="inlineStr">
        <is>
          <t>はい</t>
        </is>
      </c>
      <c r="H222" s="18">
        <f>ROUND(MIN(B222/12,650000)*12*0.0915+MIN(B222/12,1390000)*12*(0.0504+0)+B222*0.005,0)</f>
        <v/>
      </c>
      <c r="I222" s="18" t="n">
        <v>0</v>
      </c>
      <c r="J222" s="18" t="n">
        <v>0</v>
      </c>
      <c r="K222" s="18">
        <f>ROUND(IF(C222&gt;=2026,IF(B222&lt;741000,0,IF(B222&lt;2191000,B222-740000,IF(B222&lt;2193000,1451000,IF(B222&lt;2196000,1453000,IF(B222&lt;2200000,1456000,IF(B222&lt;3600000,ROUNDDOWN(B222/4,-3)*2.8-80000,IF(B222&lt;6600000,ROUNDDOWN(B222/4,-3)*3.2-440000,IF(B222&lt;8500000,ROUNDDOWN(B222*0.9,0)-1100000,B222-1950000)))))))),IF(B222&lt;651000,0,IF(B222&lt;1900000,B222-650000,IF(B222&lt;3600000,ROUNDDOWN(B222/4,-3)*2.8-80000,IF(B222&lt;6600000,ROUNDDOWN(B222/4,-3)*3.2-440000,IF(B222&lt;8500000,ROUNDDOWN(B222*0.9,0)-1100000,B222-1950000)))))),0)</f>
        <v/>
      </c>
      <c r="L222" s="18">
        <f>IF(K222&gt;23500000,NA(),IF(C222&gt;=2026,IF(K222&lt;=4890000,1040000,IF(K222&lt;=6550000,670000,620000)),IF(K222&lt;=1320000,950000,IF(K222&lt;=3360000,880000,IF(K222&lt;=4890000,680000,IF(K222&lt;=6550000,630000,580000))))))</f>
        <v/>
      </c>
      <c r="M222" s="18">
        <f>MIN(100000,ROUNDDOWN(K222*0.05,0))</f>
        <v/>
      </c>
      <c r="N222" s="18">
        <f>MIN(2000000,MAX(0,D222-E222-M222))</f>
        <v/>
      </c>
      <c r="O222" s="18">
        <f>IF(G222="はい",MIN(88000,MAX(0,F222-12000)),0)</f>
        <v/>
      </c>
      <c r="P222" s="18">
        <f>MAX(0,ROUNDDOWN(K222-H222-L222-I222-0,-3))</f>
        <v/>
      </c>
      <c r="Q222" s="18">
        <f>MAX(0,ROUNDDOWN(K222-H222-L222-I222-N222,-3))</f>
        <v/>
      </c>
      <c r="R222" s="18">
        <f>MAX(0,ROUNDDOWN(K222-H222-L222-I222-O222,-3))</f>
        <v/>
      </c>
      <c r="S222" s="18">
        <f>IF(P222&lt;=0,0,ROUNDDOWN((P222*LOOKUP(P222,{0,1950001,3300001,6950001,9000001,18000001,40000001},{0.05,0.1,0.2,0.23,0.33,0.4,0.45})-LOOKUP(P222,{0,1950001,3300001,6950001,9000001,18000001,40000001},{0,97500,427500,636000,1536000,2796000,4796000}))*1.021,-2))</f>
        <v/>
      </c>
      <c r="T222" s="18">
        <f>IF(Q222&lt;=0,0,ROUNDDOWN((Q222*LOOKUP(Q222,{0,1950001,3300001,6950001,9000001,18000001,40000001},{0.05,0.1,0.2,0.23,0.33,0.4,0.45})-LOOKUP(Q222,{0,1950001,3300001,6950001,9000001,18000001,40000001},{0,97500,427500,636000,1536000,2796000,4796000}))*1.021,-2))</f>
        <v/>
      </c>
      <c r="U222" s="18">
        <f>IF(R222&lt;=0,0,ROUNDDOWN((R222*LOOKUP(R222,{0,1950001,3300001,6950001,9000001,18000001,40000001},{0.05,0.1,0.2,0.23,0.33,0.4,0.45})-LOOKUP(R222,{0,1950001,3300001,6950001,9000001,18000001,40000001},{0,97500,427500,636000,1536000,2796000,4796000}))*1.021,-2))</f>
        <v/>
      </c>
      <c r="V222" s="18">
        <f>MAX(0,ROUNDDOWN(K222-H222-430000-J222-0,-3))</f>
        <v/>
      </c>
      <c r="W222" s="18">
        <f>MAX(0,ROUNDDOWN(K222-H222-430000-J222-N222,-3))</f>
        <v/>
      </c>
      <c r="X222" s="18">
        <f>MAX(0,ROUNDDOWN(K222-H222-430000-J222-O222,-3))</f>
        <v/>
      </c>
      <c r="Y222" s="18">
        <f>IF(K222&lt;=450000,0,MAX(0,ROUNDDOWN(V222*0.06-MIN(50000,V222)*0.03,-2))+MAX(0,ROUNDDOWN(V222*0.04-MIN(50000,V222)*0.02,-2)))</f>
        <v/>
      </c>
      <c r="Z222" s="18">
        <f>IF(K222&lt;=450000,0,MAX(0,ROUNDDOWN(W222*0.06-MIN(50000,W222)*0.03,-2))+MAX(0,ROUNDDOWN(W222*0.04-MIN(50000,W222)*0.02,-2)))</f>
        <v/>
      </c>
      <c r="AA222" s="18">
        <f>IF(K222&lt;=450000,0,MAX(0,ROUNDDOWN(X222*0.06-MIN(50000,X222)*0.03,-2))+MAX(0,ROUNDDOWN(X222*0.04-MIN(50000,X222)*0.02,-2)))</f>
        <v/>
      </c>
      <c r="AB222" s="18">
        <f>AE222+Y222-Z222</f>
        <v/>
      </c>
      <c r="AC222" s="18">
        <f>AF222+Y222-AA222</f>
        <v/>
      </c>
      <c r="AD222" s="20">
        <f>AB222-AC222</f>
        <v/>
      </c>
      <c r="AE222" s="18">
        <f>S222-T222</f>
        <v/>
      </c>
      <c r="AF222" s="18">
        <f>S222-U222</f>
        <v/>
      </c>
      <c r="AG222" s="21">
        <f>IF(P222&lt;=0,0,LOOKUP(P222,{0,1950001,3300001,6950001,9000001,18000001,40000001},{0.05,0.1,0.2,0.23,0.33,0.4,0.45}))</f>
        <v/>
      </c>
    </row>
    <row r="223">
      <c r="A223" t="inlineStr">
        <is>
          <t>組み合わせ</t>
        </is>
      </c>
      <c r="B223" s="18">
        <f>'3_組み合わせ'!$B$17</f>
        <v/>
      </c>
      <c r="C223" s="19" t="n">
        <v>2026</v>
      </c>
      <c r="D223" s="18">
        <f>'3_組み合わせ'!$A26+'3_組み合わせ'!J$18</f>
        <v/>
      </c>
      <c r="E223" s="18" t="n">
        <v>0</v>
      </c>
      <c r="F223" s="18">
        <f>'3_組み合わせ'!$A26</f>
        <v/>
      </c>
      <c r="G223" t="inlineStr">
        <is>
          <t>はい</t>
        </is>
      </c>
      <c r="H223" s="18">
        <f>ROUND(MIN(B223/12,650000)*12*0.0915+MIN(B223/12,1390000)*12*(0.0504+0)+B223*0.005,0)</f>
        <v/>
      </c>
      <c r="I223" s="18" t="n">
        <v>0</v>
      </c>
      <c r="J223" s="18" t="n">
        <v>0</v>
      </c>
      <c r="K223" s="18">
        <f>ROUND(IF(C223&gt;=2026,IF(B223&lt;741000,0,IF(B223&lt;2191000,B223-740000,IF(B223&lt;2193000,1451000,IF(B223&lt;2196000,1453000,IF(B223&lt;2200000,1456000,IF(B223&lt;3600000,ROUNDDOWN(B223/4,-3)*2.8-80000,IF(B223&lt;6600000,ROUNDDOWN(B223/4,-3)*3.2-440000,IF(B223&lt;8500000,ROUNDDOWN(B223*0.9,0)-1100000,B223-1950000)))))))),IF(B223&lt;651000,0,IF(B223&lt;1900000,B223-650000,IF(B223&lt;3600000,ROUNDDOWN(B223/4,-3)*2.8-80000,IF(B223&lt;6600000,ROUNDDOWN(B223/4,-3)*3.2-440000,IF(B223&lt;8500000,ROUNDDOWN(B223*0.9,0)-1100000,B223-1950000)))))),0)</f>
        <v/>
      </c>
      <c r="L223" s="18">
        <f>IF(K223&gt;23500000,NA(),IF(C223&gt;=2026,IF(K223&lt;=4890000,1040000,IF(K223&lt;=6550000,670000,620000)),IF(K223&lt;=1320000,950000,IF(K223&lt;=3360000,880000,IF(K223&lt;=4890000,680000,IF(K223&lt;=6550000,630000,580000))))))</f>
        <v/>
      </c>
      <c r="M223" s="18">
        <f>MIN(100000,ROUNDDOWN(K223*0.05,0))</f>
        <v/>
      </c>
      <c r="N223" s="18">
        <f>MIN(2000000,MAX(0,D223-E223-M223))</f>
        <v/>
      </c>
      <c r="O223" s="18">
        <f>IF(G223="はい",MIN(88000,MAX(0,F223-12000)),0)</f>
        <v/>
      </c>
      <c r="P223" s="18">
        <f>MAX(0,ROUNDDOWN(K223-H223-L223-I223-0,-3))</f>
        <v/>
      </c>
      <c r="Q223" s="18">
        <f>MAX(0,ROUNDDOWN(K223-H223-L223-I223-N223,-3))</f>
        <v/>
      </c>
      <c r="R223" s="18">
        <f>MAX(0,ROUNDDOWN(K223-H223-L223-I223-O223,-3))</f>
        <v/>
      </c>
      <c r="S223" s="18">
        <f>IF(P223&lt;=0,0,ROUNDDOWN((P223*LOOKUP(P223,{0,1950001,3300001,6950001,9000001,18000001,40000001},{0.05,0.1,0.2,0.23,0.33,0.4,0.45})-LOOKUP(P223,{0,1950001,3300001,6950001,9000001,18000001,40000001},{0,97500,427500,636000,1536000,2796000,4796000}))*1.021,-2))</f>
        <v/>
      </c>
      <c r="T223" s="18">
        <f>IF(Q223&lt;=0,0,ROUNDDOWN((Q223*LOOKUP(Q223,{0,1950001,3300001,6950001,9000001,18000001,40000001},{0.05,0.1,0.2,0.23,0.33,0.4,0.45})-LOOKUP(Q223,{0,1950001,3300001,6950001,9000001,18000001,40000001},{0,97500,427500,636000,1536000,2796000,4796000}))*1.021,-2))</f>
        <v/>
      </c>
      <c r="U223" s="18">
        <f>IF(R223&lt;=0,0,ROUNDDOWN((R223*LOOKUP(R223,{0,1950001,3300001,6950001,9000001,18000001,40000001},{0.05,0.1,0.2,0.23,0.33,0.4,0.45})-LOOKUP(R223,{0,1950001,3300001,6950001,9000001,18000001,40000001},{0,97500,427500,636000,1536000,2796000,4796000}))*1.021,-2))</f>
        <v/>
      </c>
      <c r="V223" s="18">
        <f>MAX(0,ROUNDDOWN(K223-H223-430000-J223-0,-3))</f>
        <v/>
      </c>
      <c r="W223" s="18">
        <f>MAX(0,ROUNDDOWN(K223-H223-430000-J223-N223,-3))</f>
        <v/>
      </c>
      <c r="X223" s="18">
        <f>MAX(0,ROUNDDOWN(K223-H223-430000-J223-O223,-3))</f>
        <v/>
      </c>
      <c r="Y223" s="18">
        <f>IF(K223&lt;=450000,0,MAX(0,ROUNDDOWN(V223*0.06-MIN(50000,V223)*0.03,-2))+MAX(0,ROUNDDOWN(V223*0.04-MIN(50000,V223)*0.02,-2)))</f>
        <v/>
      </c>
      <c r="Z223" s="18">
        <f>IF(K223&lt;=450000,0,MAX(0,ROUNDDOWN(W223*0.06-MIN(50000,W223)*0.03,-2))+MAX(0,ROUNDDOWN(W223*0.04-MIN(50000,W223)*0.02,-2)))</f>
        <v/>
      </c>
      <c r="AA223" s="18">
        <f>IF(K223&lt;=450000,0,MAX(0,ROUNDDOWN(X223*0.06-MIN(50000,X223)*0.03,-2))+MAX(0,ROUNDDOWN(X223*0.04-MIN(50000,X223)*0.02,-2)))</f>
        <v/>
      </c>
      <c r="AB223" s="18">
        <f>AE223+Y223-Z223</f>
        <v/>
      </c>
      <c r="AC223" s="18">
        <f>AF223+Y223-AA223</f>
        <v/>
      </c>
      <c r="AD223" s="20">
        <f>AB223-AC223</f>
        <v/>
      </c>
      <c r="AE223" s="18">
        <f>S223-T223</f>
        <v/>
      </c>
      <c r="AF223" s="18">
        <f>S223-U223</f>
        <v/>
      </c>
      <c r="AG223" s="21">
        <f>IF(P223&lt;=0,0,LOOKUP(P223,{0,1950001,3300001,6950001,9000001,18000001,40000001},{0.05,0.1,0.2,0.23,0.33,0.4,0.45}))</f>
        <v/>
      </c>
    </row>
    <row r="224">
      <c r="A224" t="inlineStr">
        <is>
          <t>組み合わせ</t>
        </is>
      </c>
      <c r="B224" s="18">
        <f>'3_組み合わせ'!$B$17</f>
        <v/>
      </c>
      <c r="C224" s="19" t="n">
        <v>2026</v>
      </c>
      <c r="D224" s="18">
        <f>'3_組み合わせ'!$A26+'3_組み合わせ'!K$18</f>
        <v/>
      </c>
      <c r="E224" s="18" t="n">
        <v>0</v>
      </c>
      <c r="F224" s="18">
        <f>'3_組み合わせ'!$A26</f>
        <v/>
      </c>
      <c r="G224" t="inlineStr">
        <is>
          <t>はい</t>
        </is>
      </c>
      <c r="H224" s="18">
        <f>ROUND(MIN(B224/12,650000)*12*0.0915+MIN(B224/12,1390000)*12*(0.0504+0)+B224*0.005,0)</f>
        <v/>
      </c>
      <c r="I224" s="18" t="n">
        <v>0</v>
      </c>
      <c r="J224" s="18" t="n">
        <v>0</v>
      </c>
      <c r="K224" s="18">
        <f>ROUND(IF(C224&gt;=2026,IF(B224&lt;741000,0,IF(B224&lt;2191000,B224-740000,IF(B224&lt;2193000,1451000,IF(B224&lt;2196000,1453000,IF(B224&lt;2200000,1456000,IF(B224&lt;3600000,ROUNDDOWN(B224/4,-3)*2.8-80000,IF(B224&lt;6600000,ROUNDDOWN(B224/4,-3)*3.2-440000,IF(B224&lt;8500000,ROUNDDOWN(B224*0.9,0)-1100000,B224-1950000)))))))),IF(B224&lt;651000,0,IF(B224&lt;1900000,B224-650000,IF(B224&lt;3600000,ROUNDDOWN(B224/4,-3)*2.8-80000,IF(B224&lt;6600000,ROUNDDOWN(B224/4,-3)*3.2-440000,IF(B224&lt;8500000,ROUNDDOWN(B224*0.9,0)-1100000,B224-1950000)))))),0)</f>
        <v/>
      </c>
      <c r="L224" s="18">
        <f>IF(K224&gt;23500000,NA(),IF(C224&gt;=2026,IF(K224&lt;=4890000,1040000,IF(K224&lt;=6550000,670000,620000)),IF(K224&lt;=1320000,950000,IF(K224&lt;=3360000,880000,IF(K224&lt;=4890000,680000,IF(K224&lt;=6550000,630000,580000))))))</f>
        <v/>
      </c>
      <c r="M224" s="18">
        <f>MIN(100000,ROUNDDOWN(K224*0.05,0))</f>
        <v/>
      </c>
      <c r="N224" s="18">
        <f>MIN(2000000,MAX(0,D224-E224-M224))</f>
        <v/>
      </c>
      <c r="O224" s="18">
        <f>IF(G224="はい",MIN(88000,MAX(0,F224-12000)),0)</f>
        <v/>
      </c>
      <c r="P224" s="18">
        <f>MAX(0,ROUNDDOWN(K224-H224-L224-I224-0,-3))</f>
        <v/>
      </c>
      <c r="Q224" s="18">
        <f>MAX(0,ROUNDDOWN(K224-H224-L224-I224-N224,-3))</f>
        <v/>
      </c>
      <c r="R224" s="18">
        <f>MAX(0,ROUNDDOWN(K224-H224-L224-I224-O224,-3))</f>
        <v/>
      </c>
      <c r="S224" s="18">
        <f>IF(P224&lt;=0,0,ROUNDDOWN((P224*LOOKUP(P224,{0,1950001,3300001,6950001,9000001,18000001,40000001},{0.05,0.1,0.2,0.23,0.33,0.4,0.45})-LOOKUP(P224,{0,1950001,3300001,6950001,9000001,18000001,40000001},{0,97500,427500,636000,1536000,2796000,4796000}))*1.021,-2))</f>
        <v/>
      </c>
      <c r="T224" s="18">
        <f>IF(Q224&lt;=0,0,ROUNDDOWN((Q224*LOOKUP(Q224,{0,1950001,3300001,6950001,9000001,18000001,40000001},{0.05,0.1,0.2,0.23,0.33,0.4,0.45})-LOOKUP(Q224,{0,1950001,3300001,6950001,9000001,18000001,40000001},{0,97500,427500,636000,1536000,2796000,4796000}))*1.021,-2))</f>
        <v/>
      </c>
      <c r="U224" s="18">
        <f>IF(R224&lt;=0,0,ROUNDDOWN((R224*LOOKUP(R224,{0,1950001,3300001,6950001,9000001,18000001,40000001},{0.05,0.1,0.2,0.23,0.33,0.4,0.45})-LOOKUP(R224,{0,1950001,3300001,6950001,9000001,18000001,40000001},{0,97500,427500,636000,1536000,2796000,4796000}))*1.021,-2))</f>
        <v/>
      </c>
      <c r="V224" s="18">
        <f>MAX(0,ROUNDDOWN(K224-H224-430000-J224-0,-3))</f>
        <v/>
      </c>
      <c r="W224" s="18">
        <f>MAX(0,ROUNDDOWN(K224-H224-430000-J224-N224,-3))</f>
        <v/>
      </c>
      <c r="X224" s="18">
        <f>MAX(0,ROUNDDOWN(K224-H224-430000-J224-O224,-3))</f>
        <v/>
      </c>
      <c r="Y224" s="18">
        <f>IF(K224&lt;=450000,0,MAX(0,ROUNDDOWN(V224*0.06-MIN(50000,V224)*0.03,-2))+MAX(0,ROUNDDOWN(V224*0.04-MIN(50000,V224)*0.02,-2)))</f>
        <v/>
      </c>
      <c r="Z224" s="18">
        <f>IF(K224&lt;=450000,0,MAX(0,ROUNDDOWN(W224*0.06-MIN(50000,W224)*0.03,-2))+MAX(0,ROUNDDOWN(W224*0.04-MIN(50000,W224)*0.02,-2)))</f>
        <v/>
      </c>
      <c r="AA224" s="18">
        <f>IF(K224&lt;=450000,0,MAX(0,ROUNDDOWN(X224*0.06-MIN(50000,X224)*0.03,-2))+MAX(0,ROUNDDOWN(X224*0.04-MIN(50000,X224)*0.02,-2)))</f>
        <v/>
      </c>
      <c r="AB224" s="18">
        <f>AE224+Y224-Z224</f>
        <v/>
      </c>
      <c r="AC224" s="18">
        <f>AF224+Y224-AA224</f>
        <v/>
      </c>
      <c r="AD224" s="20">
        <f>AB224-AC224</f>
        <v/>
      </c>
      <c r="AE224" s="18">
        <f>S224-T224</f>
        <v/>
      </c>
      <c r="AF224" s="18">
        <f>S224-U224</f>
        <v/>
      </c>
      <c r="AG224" s="21">
        <f>IF(P224&lt;=0,0,LOOKUP(P224,{0,1950001,3300001,6950001,9000001,18000001,40000001},{0.05,0.1,0.2,0.23,0.33,0.4,0.45}))</f>
        <v/>
      </c>
    </row>
    <row r="225">
      <c r="A225" t="inlineStr">
        <is>
          <t>組み合わせ</t>
        </is>
      </c>
      <c r="B225" s="18">
        <f>'3_組み合わせ'!$B$17</f>
        <v/>
      </c>
      <c r="C225" s="19" t="n">
        <v>2026</v>
      </c>
      <c r="D225" s="18">
        <f>'3_組み合わせ'!$A27+'3_組み合わせ'!B$18</f>
        <v/>
      </c>
      <c r="E225" s="18" t="n">
        <v>0</v>
      </c>
      <c r="F225" s="18">
        <f>'3_組み合わせ'!$A27</f>
        <v/>
      </c>
      <c r="G225" t="inlineStr">
        <is>
          <t>はい</t>
        </is>
      </c>
      <c r="H225" s="18">
        <f>ROUND(MIN(B225/12,650000)*12*0.0915+MIN(B225/12,1390000)*12*(0.0504+0)+B225*0.005,0)</f>
        <v/>
      </c>
      <c r="I225" s="18" t="n">
        <v>0</v>
      </c>
      <c r="J225" s="18" t="n">
        <v>0</v>
      </c>
      <c r="K225" s="18">
        <f>ROUND(IF(C225&gt;=2026,IF(B225&lt;741000,0,IF(B225&lt;2191000,B225-740000,IF(B225&lt;2193000,1451000,IF(B225&lt;2196000,1453000,IF(B225&lt;2200000,1456000,IF(B225&lt;3600000,ROUNDDOWN(B225/4,-3)*2.8-80000,IF(B225&lt;6600000,ROUNDDOWN(B225/4,-3)*3.2-440000,IF(B225&lt;8500000,ROUNDDOWN(B225*0.9,0)-1100000,B225-1950000)))))))),IF(B225&lt;651000,0,IF(B225&lt;1900000,B225-650000,IF(B225&lt;3600000,ROUNDDOWN(B225/4,-3)*2.8-80000,IF(B225&lt;6600000,ROUNDDOWN(B225/4,-3)*3.2-440000,IF(B225&lt;8500000,ROUNDDOWN(B225*0.9,0)-1100000,B225-1950000)))))),0)</f>
        <v/>
      </c>
      <c r="L225" s="18">
        <f>IF(K225&gt;23500000,NA(),IF(C225&gt;=2026,IF(K225&lt;=4890000,1040000,IF(K225&lt;=6550000,670000,620000)),IF(K225&lt;=1320000,950000,IF(K225&lt;=3360000,880000,IF(K225&lt;=4890000,680000,IF(K225&lt;=6550000,630000,580000))))))</f>
        <v/>
      </c>
      <c r="M225" s="18">
        <f>MIN(100000,ROUNDDOWN(K225*0.05,0))</f>
        <v/>
      </c>
      <c r="N225" s="18">
        <f>MIN(2000000,MAX(0,D225-E225-M225))</f>
        <v/>
      </c>
      <c r="O225" s="18">
        <f>IF(G225="はい",MIN(88000,MAX(0,F225-12000)),0)</f>
        <v/>
      </c>
      <c r="P225" s="18">
        <f>MAX(0,ROUNDDOWN(K225-H225-L225-I225-0,-3))</f>
        <v/>
      </c>
      <c r="Q225" s="18">
        <f>MAX(0,ROUNDDOWN(K225-H225-L225-I225-N225,-3))</f>
        <v/>
      </c>
      <c r="R225" s="18">
        <f>MAX(0,ROUNDDOWN(K225-H225-L225-I225-O225,-3))</f>
        <v/>
      </c>
      <c r="S225" s="18">
        <f>IF(P225&lt;=0,0,ROUNDDOWN((P225*LOOKUP(P225,{0,1950001,3300001,6950001,9000001,18000001,40000001},{0.05,0.1,0.2,0.23,0.33,0.4,0.45})-LOOKUP(P225,{0,1950001,3300001,6950001,9000001,18000001,40000001},{0,97500,427500,636000,1536000,2796000,4796000}))*1.021,-2))</f>
        <v/>
      </c>
      <c r="T225" s="18">
        <f>IF(Q225&lt;=0,0,ROUNDDOWN((Q225*LOOKUP(Q225,{0,1950001,3300001,6950001,9000001,18000001,40000001},{0.05,0.1,0.2,0.23,0.33,0.4,0.45})-LOOKUP(Q225,{0,1950001,3300001,6950001,9000001,18000001,40000001},{0,97500,427500,636000,1536000,2796000,4796000}))*1.021,-2))</f>
        <v/>
      </c>
      <c r="U225" s="18">
        <f>IF(R225&lt;=0,0,ROUNDDOWN((R225*LOOKUP(R225,{0,1950001,3300001,6950001,9000001,18000001,40000001},{0.05,0.1,0.2,0.23,0.33,0.4,0.45})-LOOKUP(R225,{0,1950001,3300001,6950001,9000001,18000001,40000001},{0,97500,427500,636000,1536000,2796000,4796000}))*1.021,-2))</f>
        <v/>
      </c>
      <c r="V225" s="18">
        <f>MAX(0,ROUNDDOWN(K225-H225-430000-J225-0,-3))</f>
        <v/>
      </c>
      <c r="W225" s="18">
        <f>MAX(0,ROUNDDOWN(K225-H225-430000-J225-N225,-3))</f>
        <v/>
      </c>
      <c r="X225" s="18">
        <f>MAX(0,ROUNDDOWN(K225-H225-430000-J225-O225,-3))</f>
        <v/>
      </c>
      <c r="Y225" s="18">
        <f>IF(K225&lt;=450000,0,MAX(0,ROUNDDOWN(V225*0.06-MIN(50000,V225)*0.03,-2))+MAX(0,ROUNDDOWN(V225*0.04-MIN(50000,V225)*0.02,-2)))</f>
        <v/>
      </c>
      <c r="Z225" s="18">
        <f>IF(K225&lt;=450000,0,MAX(0,ROUNDDOWN(W225*0.06-MIN(50000,W225)*0.03,-2))+MAX(0,ROUNDDOWN(W225*0.04-MIN(50000,W225)*0.02,-2)))</f>
        <v/>
      </c>
      <c r="AA225" s="18">
        <f>IF(K225&lt;=450000,0,MAX(0,ROUNDDOWN(X225*0.06-MIN(50000,X225)*0.03,-2))+MAX(0,ROUNDDOWN(X225*0.04-MIN(50000,X225)*0.02,-2)))</f>
        <v/>
      </c>
      <c r="AB225" s="18">
        <f>AE225+Y225-Z225</f>
        <v/>
      </c>
      <c r="AC225" s="18">
        <f>AF225+Y225-AA225</f>
        <v/>
      </c>
      <c r="AD225" s="20">
        <f>AB225-AC225</f>
        <v/>
      </c>
      <c r="AE225" s="18">
        <f>S225-T225</f>
        <v/>
      </c>
      <c r="AF225" s="18">
        <f>S225-U225</f>
        <v/>
      </c>
      <c r="AG225" s="21">
        <f>IF(P225&lt;=0,0,LOOKUP(P225,{0,1950001,3300001,6950001,9000001,18000001,40000001},{0.05,0.1,0.2,0.23,0.33,0.4,0.45}))</f>
        <v/>
      </c>
    </row>
    <row r="226">
      <c r="A226" t="inlineStr">
        <is>
          <t>組み合わせ</t>
        </is>
      </c>
      <c r="B226" s="18">
        <f>'3_組み合わせ'!$B$17</f>
        <v/>
      </c>
      <c r="C226" s="19" t="n">
        <v>2026</v>
      </c>
      <c r="D226" s="18">
        <f>'3_組み合わせ'!$A27+'3_組み合わせ'!C$18</f>
        <v/>
      </c>
      <c r="E226" s="18" t="n">
        <v>0</v>
      </c>
      <c r="F226" s="18">
        <f>'3_組み合わせ'!$A27</f>
        <v/>
      </c>
      <c r="G226" t="inlineStr">
        <is>
          <t>はい</t>
        </is>
      </c>
      <c r="H226" s="18">
        <f>ROUND(MIN(B226/12,650000)*12*0.0915+MIN(B226/12,1390000)*12*(0.0504+0)+B226*0.005,0)</f>
        <v/>
      </c>
      <c r="I226" s="18" t="n">
        <v>0</v>
      </c>
      <c r="J226" s="18" t="n">
        <v>0</v>
      </c>
      <c r="K226" s="18">
        <f>ROUND(IF(C226&gt;=2026,IF(B226&lt;741000,0,IF(B226&lt;2191000,B226-740000,IF(B226&lt;2193000,1451000,IF(B226&lt;2196000,1453000,IF(B226&lt;2200000,1456000,IF(B226&lt;3600000,ROUNDDOWN(B226/4,-3)*2.8-80000,IF(B226&lt;6600000,ROUNDDOWN(B226/4,-3)*3.2-440000,IF(B226&lt;8500000,ROUNDDOWN(B226*0.9,0)-1100000,B226-1950000)))))))),IF(B226&lt;651000,0,IF(B226&lt;1900000,B226-650000,IF(B226&lt;3600000,ROUNDDOWN(B226/4,-3)*2.8-80000,IF(B226&lt;6600000,ROUNDDOWN(B226/4,-3)*3.2-440000,IF(B226&lt;8500000,ROUNDDOWN(B226*0.9,0)-1100000,B226-1950000)))))),0)</f>
        <v/>
      </c>
      <c r="L226" s="18">
        <f>IF(K226&gt;23500000,NA(),IF(C226&gt;=2026,IF(K226&lt;=4890000,1040000,IF(K226&lt;=6550000,670000,620000)),IF(K226&lt;=1320000,950000,IF(K226&lt;=3360000,880000,IF(K226&lt;=4890000,680000,IF(K226&lt;=6550000,630000,580000))))))</f>
        <v/>
      </c>
      <c r="M226" s="18">
        <f>MIN(100000,ROUNDDOWN(K226*0.05,0))</f>
        <v/>
      </c>
      <c r="N226" s="18">
        <f>MIN(2000000,MAX(0,D226-E226-M226))</f>
        <v/>
      </c>
      <c r="O226" s="18">
        <f>IF(G226="はい",MIN(88000,MAX(0,F226-12000)),0)</f>
        <v/>
      </c>
      <c r="P226" s="18">
        <f>MAX(0,ROUNDDOWN(K226-H226-L226-I226-0,-3))</f>
        <v/>
      </c>
      <c r="Q226" s="18">
        <f>MAX(0,ROUNDDOWN(K226-H226-L226-I226-N226,-3))</f>
        <v/>
      </c>
      <c r="R226" s="18">
        <f>MAX(0,ROUNDDOWN(K226-H226-L226-I226-O226,-3))</f>
        <v/>
      </c>
      <c r="S226" s="18">
        <f>IF(P226&lt;=0,0,ROUNDDOWN((P226*LOOKUP(P226,{0,1950001,3300001,6950001,9000001,18000001,40000001},{0.05,0.1,0.2,0.23,0.33,0.4,0.45})-LOOKUP(P226,{0,1950001,3300001,6950001,9000001,18000001,40000001},{0,97500,427500,636000,1536000,2796000,4796000}))*1.021,-2))</f>
        <v/>
      </c>
      <c r="T226" s="18">
        <f>IF(Q226&lt;=0,0,ROUNDDOWN((Q226*LOOKUP(Q226,{0,1950001,3300001,6950001,9000001,18000001,40000001},{0.05,0.1,0.2,0.23,0.33,0.4,0.45})-LOOKUP(Q226,{0,1950001,3300001,6950001,9000001,18000001,40000001},{0,97500,427500,636000,1536000,2796000,4796000}))*1.021,-2))</f>
        <v/>
      </c>
      <c r="U226" s="18">
        <f>IF(R226&lt;=0,0,ROUNDDOWN((R226*LOOKUP(R226,{0,1950001,3300001,6950001,9000001,18000001,40000001},{0.05,0.1,0.2,0.23,0.33,0.4,0.45})-LOOKUP(R226,{0,1950001,3300001,6950001,9000001,18000001,40000001},{0,97500,427500,636000,1536000,2796000,4796000}))*1.021,-2))</f>
        <v/>
      </c>
      <c r="V226" s="18">
        <f>MAX(0,ROUNDDOWN(K226-H226-430000-J226-0,-3))</f>
        <v/>
      </c>
      <c r="W226" s="18">
        <f>MAX(0,ROUNDDOWN(K226-H226-430000-J226-N226,-3))</f>
        <v/>
      </c>
      <c r="X226" s="18">
        <f>MAX(0,ROUNDDOWN(K226-H226-430000-J226-O226,-3))</f>
        <v/>
      </c>
      <c r="Y226" s="18">
        <f>IF(K226&lt;=450000,0,MAX(0,ROUNDDOWN(V226*0.06-MIN(50000,V226)*0.03,-2))+MAX(0,ROUNDDOWN(V226*0.04-MIN(50000,V226)*0.02,-2)))</f>
        <v/>
      </c>
      <c r="Z226" s="18">
        <f>IF(K226&lt;=450000,0,MAX(0,ROUNDDOWN(W226*0.06-MIN(50000,W226)*0.03,-2))+MAX(0,ROUNDDOWN(W226*0.04-MIN(50000,W226)*0.02,-2)))</f>
        <v/>
      </c>
      <c r="AA226" s="18">
        <f>IF(K226&lt;=450000,0,MAX(0,ROUNDDOWN(X226*0.06-MIN(50000,X226)*0.03,-2))+MAX(0,ROUNDDOWN(X226*0.04-MIN(50000,X226)*0.02,-2)))</f>
        <v/>
      </c>
      <c r="AB226" s="18">
        <f>AE226+Y226-Z226</f>
        <v/>
      </c>
      <c r="AC226" s="18">
        <f>AF226+Y226-AA226</f>
        <v/>
      </c>
      <c r="AD226" s="20">
        <f>AB226-AC226</f>
        <v/>
      </c>
      <c r="AE226" s="18">
        <f>S226-T226</f>
        <v/>
      </c>
      <c r="AF226" s="18">
        <f>S226-U226</f>
        <v/>
      </c>
      <c r="AG226" s="21">
        <f>IF(P226&lt;=0,0,LOOKUP(P226,{0,1950001,3300001,6950001,9000001,18000001,40000001},{0.05,0.1,0.2,0.23,0.33,0.4,0.45}))</f>
        <v/>
      </c>
    </row>
    <row r="227">
      <c r="A227" t="inlineStr">
        <is>
          <t>組み合わせ</t>
        </is>
      </c>
      <c r="B227" s="18">
        <f>'3_組み合わせ'!$B$17</f>
        <v/>
      </c>
      <c r="C227" s="19" t="n">
        <v>2026</v>
      </c>
      <c r="D227" s="18">
        <f>'3_組み合わせ'!$A27+'3_組み合わせ'!D$18</f>
        <v/>
      </c>
      <c r="E227" s="18" t="n">
        <v>0</v>
      </c>
      <c r="F227" s="18">
        <f>'3_組み合わせ'!$A27</f>
        <v/>
      </c>
      <c r="G227" t="inlineStr">
        <is>
          <t>はい</t>
        </is>
      </c>
      <c r="H227" s="18">
        <f>ROUND(MIN(B227/12,650000)*12*0.0915+MIN(B227/12,1390000)*12*(0.0504+0)+B227*0.005,0)</f>
        <v/>
      </c>
      <c r="I227" s="18" t="n">
        <v>0</v>
      </c>
      <c r="J227" s="18" t="n">
        <v>0</v>
      </c>
      <c r="K227" s="18">
        <f>ROUND(IF(C227&gt;=2026,IF(B227&lt;741000,0,IF(B227&lt;2191000,B227-740000,IF(B227&lt;2193000,1451000,IF(B227&lt;2196000,1453000,IF(B227&lt;2200000,1456000,IF(B227&lt;3600000,ROUNDDOWN(B227/4,-3)*2.8-80000,IF(B227&lt;6600000,ROUNDDOWN(B227/4,-3)*3.2-440000,IF(B227&lt;8500000,ROUNDDOWN(B227*0.9,0)-1100000,B227-1950000)))))))),IF(B227&lt;651000,0,IF(B227&lt;1900000,B227-650000,IF(B227&lt;3600000,ROUNDDOWN(B227/4,-3)*2.8-80000,IF(B227&lt;6600000,ROUNDDOWN(B227/4,-3)*3.2-440000,IF(B227&lt;8500000,ROUNDDOWN(B227*0.9,0)-1100000,B227-1950000)))))),0)</f>
        <v/>
      </c>
      <c r="L227" s="18">
        <f>IF(K227&gt;23500000,NA(),IF(C227&gt;=2026,IF(K227&lt;=4890000,1040000,IF(K227&lt;=6550000,670000,620000)),IF(K227&lt;=1320000,950000,IF(K227&lt;=3360000,880000,IF(K227&lt;=4890000,680000,IF(K227&lt;=6550000,630000,580000))))))</f>
        <v/>
      </c>
      <c r="M227" s="18">
        <f>MIN(100000,ROUNDDOWN(K227*0.05,0))</f>
        <v/>
      </c>
      <c r="N227" s="18">
        <f>MIN(2000000,MAX(0,D227-E227-M227))</f>
        <v/>
      </c>
      <c r="O227" s="18">
        <f>IF(G227="はい",MIN(88000,MAX(0,F227-12000)),0)</f>
        <v/>
      </c>
      <c r="P227" s="18">
        <f>MAX(0,ROUNDDOWN(K227-H227-L227-I227-0,-3))</f>
        <v/>
      </c>
      <c r="Q227" s="18">
        <f>MAX(0,ROUNDDOWN(K227-H227-L227-I227-N227,-3))</f>
        <v/>
      </c>
      <c r="R227" s="18">
        <f>MAX(0,ROUNDDOWN(K227-H227-L227-I227-O227,-3))</f>
        <v/>
      </c>
      <c r="S227" s="18">
        <f>IF(P227&lt;=0,0,ROUNDDOWN((P227*LOOKUP(P227,{0,1950001,3300001,6950001,9000001,18000001,40000001},{0.05,0.1,0.2,0.23,0.33,0.4,0.45})-LOOKUP(P227,{0,1950001,3300001,6950001,9000001,18000001,40000001},{0,97500,427500,636000,1536000,2796000,4796000}))*1.021,-2))</f>
        <v/>
      </c>
      <c r="T227" s="18">
        <f>IF(Q227&lt;=0,0,ROUNDDOWN((Q227*LOOKUP(Q227,{0,1950001,3300001,6950001,9000001,18000001,40000001},{0.05,0.1,0.2,0.23,0.33,0.4,0.45})-LOOKUP(Q227,{0,1950001,3300001,6950001,9000001,18000001,40000001},{0,97500,427500,636000,1536000,2796000,4796000}))*1.021,-2))</f>
        <v/>
      </c>
      <c r="U227" s="18">
        <f>IF(R227&lt;=0,0,ROUNDDOWN((R227*LOOKUP(R227,{0,1950001,3300001,6950001,9000001,18000001,40000001},{0.05,0.1,0.2,0.23,0.33,0.4,0.45})-LOOKUP(R227,{0,1950001,3300001,6950001,9000001,18000001,40000001},{0,97500,427500,636000,1536000,2796000,4796000}))*1.021,-2))</f>
        <v/>
      </c>
      <c r="V227" s="18">
        <f>MAX(0,ROUNDDOWN(K227-H227-430000-J227-0,-3))</f>
        <v/>
      </c>
      <c r="W227" s="18">
        <f>MAX(0,ROUNDDOWN(K227-H227-430000-J227-N227,-3))</f>
        <v/>
      </c>
      <c r="X227" s="18">
        <f>MAX(0,ROUNDDOWN(K227-H227-430000-J227-O227,-3))</f>
        <v/>
      </c>
      <c r="Y227" s="18">
        <f>IF(K227&lt;=450000,0,MAX(0,ROUNDDOWN(V227*0.06-MIN(50000,V227)*0.03,-2))+MAX(0,ROUNDDOWN(V227*0.04-MIN(50000,V227)*0.02,-2)))</f>
        <v/>
      </c>
      <c r="Z227" s="18">
        <f>IF(K227&lt;=450000,0,MAX(0,ROUNDDOWN(W227*0.06-MIN(50000,W227)*0.03,-2))+MAX(0,ROUNDDOWN(W227*0.04-MIN(50000,W227)*0.02,-2)))</f>
        <v/>
      </c>
      <c r="AA227" s="18">
        <f>IF(K227&lt;=450000,0,MAX(0,ROUNDDOWN(X227*0.06-MIN(50000,X227)*0.03,-2))+MAX(0,ROUNDDOWN(X227*0.04-MIN(50000,X227)*0.02,-2)))</f>
        <v/>
      </c>
      <c r="AB227" s="18">
        <f>AE227+Y227-Z227</f>
        <v/>
      </c>
      <c r="AC227" s="18">
        <f>AF227+Y227-AA227</f>
        <v/>
      </c>
      <c r="AD227" s="20">
        <f>AB227-AC227</f>
        <v/>
      </c>
      <c r="AE227" s="18">
        <f>S227-T227</f>
        <v/>
      </c>
      <c r="AF227" s="18">
        <f>S227-U227</f>
        <v/>
      </c>
      <c r="AG227" s="21">
        <f>IF(P227&lt;=0,0,LOOKUP(P227,{0,1950001,3300001,6950001,9000001,18000001,40000001},{0.05,0.1,0.2,0.23,0.33,0.4,0.45}))</f>
        <v/>
      </c>
    </row>
    <row r="228">
      <c r="A228" t="inlineStr">
        <is>
          <t>組み合わせ</t>
        </is>
      </c>
      <c r="B228" s="18">
        <f>'3_組み合わせ'!$B$17</f>
        <v/>
      </c>
      <c r="C228" s="19" t="n">
        <v>2026</v>
      </c>
      <c r="D228" s="18">
        <f>'3_組み合わせ'!$A27+'3_組み合わせ'!E$18</f>
        <v/>
      </c>
      <c r="E228" s="18" t="n">
        <v>0</v>
      </c>
      <c r="F228" s="18">
        <f>'3_組み合わせ'!$A27</f>
        <v/>
      </c>
      <c r="G228" t="inlineStr">
        <is>
          <t>はい</t>
        </is>
      </c>
      <c r="H228" s="18">
        <f>ROUND(MIN(B228/12,650000)*12*0.0915+MIN(B228/12,1390000)*12*(0.0504+0)+B228*0.005,0)</f>
        <v/>
      </c>
      <c r="I228" s="18" t="n">
        <v>0</v>
      </c>
      <c r="J228" s="18" t="n">
        <v>0</v>
      </c>
      <c r="K228" s="18">
        <f>ROUND(IF(C228&gt;=2026,IF(B228&lt;741000,0,IF(B228&lt;2191000,B228-740000,IF(B228&lt;2193000,1451000,IF(B228&lt;2196000,1453000,IF(B228&lt;2200000,1456000,IF(B228&lt;3600000,ROUNDDOWN(B228/4,-3)*2.8-80000,IF(B228&lt;6600000,ROUNDDOWN(B228/4,-3)*3.2-440000,IF(B228&lt;8500000,ROUNDDOWN(B228*0.9,0)-1100000,B228-1950000)))))))),IF(B228&lt;651000,0,IF(B228&lt;1900000,B228-650000,IF(B228&lt;3600000,ROUNDDOWN(B228/4,-3)*2.8-80000,IF(B228&lt;6600000,ROUNDDOWN(B228/4,-3)*3.2-440000,IF(B228&lt;8500000,ROUNDDOWN(B228*0.9,0)-1100000,B228-1950000)))))),0)</f>
        <v/>
      </c>
      <c r="L228" s="18">
        <f>IF(K228&gt;23500000,NA(),IF(C228&gt;=2026,IF(K228&lt;=4890000,1040000,IF(K228&lt;=6550000,670000,620000)),IF(K228&lt;=1320000,950000,IF(K228&lt;=3360000,880000,IF(K228&lt;=4890000,680000,IF(K228&lt;=6550000,630000,580000))))))</f>
        <v/>
      </c>
      <c r="M228" s="18">
        <f>MIN(100000,ROUNDDOWN(K228*0.05,0))</f>
        <v/>
      </c>
      <c r="N228" s="18">
        <f>MIN(2000000,MAX(0,D228-E228-M228))</f>
        <v/>
      </c>
      <c r="O228" s="18">
        <f>IF(G228="はい",MIN(88000,MAX(0,F228-12000)),0)</f>
        <v/>
      </c>
      <c r="P228" s="18">
        <f>MAX(0,ROUNDDOWN(K228-H228-L228-I228-0,-3))</f>
        <v/>
      </c>
      <c r="Q228" s="18">
        <f>MAX(0,ROUNDDOWN(K228-H228-L228-I228-N228,-3))</f>
        <v/>
      </c>
      <c r="R228" s="18">
        <f>MAX(0,ROUNDDOWN(K228-H228-L228-I228-O228,-3))</f>
        <v/>
      </c>
      <c r="S228" s="18">
        <f>IF(P228&lt;=0,0,ROUNDDOWN((P228*LOOKUP(P228,{0,1950001,3300001,6950001,9000001,18000001,40000001},{0.05,0.1,0.2,0.23,0.33,0.4,0.45})-LOOKUP(P228,{0,1950001,3300001,6950001,9000001,18000001,40000001},{0,97500,427500,636000,1536000,2796000,4796000}))*1.021,-2))</f>
        <v/>
      </c>
      <c r="T228" s="18">
        <f>IF(Q228&lt;=0,0,ROUNDDOWN((Q228*LOOKUP(Q228,{0,1950001,3300001,6950001,9000001,18000001,40000001},{0.05,0.1,0.2,0.23,0.33,0.4,0.45})-LOOKUP(Q228,{0,1950001,3300001,6950001,9000001,18000001,40000001},{0,97500,427500,636000,1536000,2796000,4796000}))*1.021,-2))</f>
        <v/>
      </c>
      <c r="U228" s="18">
        <f>IF(R228&lt;=0,0,ROUNDDOWN((R228*LOOKUP(R228,{0,1950001,3300001,6950001,9000001,18000001,40000001},{0.05,0.1,0.2,0.23,0.33,0.4,0.45})-LOOKUP(R228,{0,1950001,3300001,6950001,9000001,18000001,40000001},{0,97500,427500,636000,1536000,2796000,4796000}))*1.021,-2))</f>
        <v/>
      </c>
      <c r="V228" s="18">
        <f>MAX(0,ROUNDDOWN(K228-H228-430000-J228-0,-3))</f>
        <v/>
      </c>
      <c r="W228" s="18">
        <f>MAX(0,ROUNDDOWN(K228-H228-430000-J228-N228,-3))</f>
        <v/>
      </c>
      <c r="X228" s="18">
        <f>MAX(0,ROUNDDOWN(K228-H228-430000-J228-O228,-3))</f>
        <v/>
      </c>
      <c r="Y228" s="18">
        <f>IF(K228&lt;=450000,0,MAX(0,ROUNDDOWN(V228*0.06-MIN(50000,V228)*0.03,-2))+MAX(0,ROUNDDOWN(V228*0.04-MIN(50000,V228)*0.02,-2)))</f>
        <v/>
      </c>
      <c r="Z228" s="18">
        <f>IF(K228&lt;=450000,0,MAX(0,ROUNDDOWN(W228*0.06-MIN(50000,W228)*0.03,-2))+MAX(0,ROUNDDOWN(W228*0.04-MIN(50000,W228)*0.02,-2)))</f>
        <v/>
      </c>
      <c r="AA228" s="18">
        <f>IF(K228&lt;=450000,0,MAX(0,ROUNDDOWN(X228*0.06-MIN(50000,X228)*0.03,-2))+MAX(0,ROUNDDOWN(X228*0.04-MIN(50000,X228)*0.02,-2)))</f>
        <v/>
      </c>
      <c r="AB228" s="18">
        <f>AE228+Y228-Z228</f>
        <v/>
      </c>
      <c r="AC228" s="18">
        <f>AF228+Y228-AA228</f>
        <v/>
      </c>
      <c r="AD228" s="20">
        <f>AB228-AC228</f>
        <v/>
      </c>
      <c r="AE228" s="18">
        <f>S228-T228</f>
        <v/>
      </c>
      <c r="AF228" s="18">
        <f>S228-U228</f>
        <v/>
      </c>
      <c r="AG228" s="21">
        <f>IF(P228&lt;=0,0,LOOKUP(P228,{0,1950001,3300001,6950001,9000001,18000001,40000001},{0.05,0.1,0.2,0.23,0.33,0.4,0.45}))</f>
        <v/>
      </c>
    </row>
    <row r="229">
      <c r="A229" t="inlineStr">
        <is>
          <t>組み合わせ</t>
        </is>
      </c>
      <c r="B229" s="18">
        <f>'3_組み合わせ'!$B$17</f>
        <v/>
      </c>
      <c r="C229" s="19" t="n">
        <v>2026</v>
      </c>
      <c r="D229" s="18">
        <f>'3_組み合わせ'!$A27+'3_組み合わせ'!F$18</f>
        <v/>
      </c>
      <c r="E229" s="18" t="n">
        <v>0</v>
      </c>
      <c r="F229" s="18">
        <f>'3_組み合わせ'!$A27</f>
        <v/>
      </c>
      <c r="G229" t="inlineStr">
        <is>
          <t>はい</t>
        </is>
      </c>
      <c r="H229" s="18">
        <f>ROUND(MIN(B229/12,650000)*12*0.0915+MIN(B229/12,1390000)*12*(0.0504+0)+B229*0.005,0)</f>
        <v/>
      </c>
      <c r="I229" s="18" t="n">
        <v>0</v>
      </c>
      <c r="J229" s="18" t="n">
        <v>0</v>
      </c>
      <c r="K229" s="18">
        <f>ROUND(IF(C229&gt;=2026,IF(B229&lt;741000,0,IF(B229&lt;2191000,B229-740000,IF(B229&lt;2193000,1451000,IF(B229&lt;2196000,1453000,IF(B229&lt;2200000,1456000,IF(B229&lt;3600000,ROUNDDOWN(B229/4,-3)*2.8-80000,IF(B229&lt;6600000,ROUNDDOWN(B229/4,-3)*3.2-440000,IF(B229&lt;8500000,ROUNDDOWN(B229*0.9,0)-1100000,B229-1950000)))))))),IF(B229&lt;651000,0,IF(B229&lt;1900000,B229-650000,IF(B229&lt;3600000,ROUNDDOWN(B229/4,-3)*2.8-80000,IF(B229&lt;6600000,ROUNDDOWN(B229/4,-3)*3.2-440000,IF(B229&lt;8500000,ROUNDDOWN(B229*0.9,0)-1100000,B229-1950000)))))),0)</f>
        <v/>
      </c>
      <c r="L229" s="18">
        <f>IF(K229&gt;23500000,NA(),IF(C229&gt;=2026,IF(K229&lt;=4890000,1040000,IF(K229&lt;=6550000,670000,620000)),IF(K229&lt;=1320000,950000,IF(K229&lt;=3360000,880000,IF(K229&lt;=4890000,680000,IF(K229&lt;=6550000,630000,580000))))))</f>
        <v/>
      </c>
      <c r="M229" s="18">
        <f>MIN(100000,ROUNDDOWN(K229*0.05,0))</f>
        <v/>
      </c>
      <c r="N229" s="18">
        <f>MIN(2000000,MAX(0,D229-E229-M229))</f>
        <v/>
      </c>
      <c r="O229" s="18">
        <f>IF(G229="はい",MIN(88000,MAX(0,F229-12000)),0)</f>
        <v/>
      </c>
      <c r="P229" s="18">
        <f>MAX(0,ROUNDDOWN(K229-H229-L229-I229-0,-3))</f>
        <v/>
      </c>
      <c r="Q229" s="18">
        <f>MAX(0,ROUNDDOWN(K229-H229-L229-I229-N229,-3))</f>
        <v/>
      </c>
      <c r="R229" s="18">
        <f>MAX(0,ROUNDDOWN(K229-H229-L229-I229-O229,-3))</f>
        <v/>
      </c>
      <c r="S229" s="18">
        <f>IF(P229&lt;=0,0,ROUNDDOWN((P229*LOOKUP(P229,{0,1950001,3300001,6950001,9000001,18000001,40000001},{0.05,0.1,0.2,0.23,0.33,0.4,0.45})-LOOKUP(P229,{0,1950001,3300001,6950001,9000001,18000001,40000001},{0,97500,427500,636000,1536000,2796000,4796000}))*1.021,-2))</f>
        <v/>
      </c>
      <c r="T229" s="18">
        <f>IF(Q229&lt;=0,0,ROUNDDOWN((Q229*LOOKUP(Q229,{0,1950001,3300001,6950001,9000001,18000001,40000001},{0.05,0.1,0.2,0.23,0.33,0.4,0.45})-LOOKUP(Q229,{0,1950001,3300001,6950001,9000001,18000001,40000001},{0,97500,427500,636000,1536000,2796000,4796000}))*1.021,-2))</f>
        <v/>
      </c>
      <c r="U229" s="18">
        <f>IF(R229&lt;=0,0,ROUNDDOWN((R229*LOOKUP(R229,{0,1950001,3300001,6950001,9000001,18000001,40000001},{0.05,0.1,0.2,0.23,0.33,0.4,0.45})-LOOKUP(R229,{0,1950001,3300001,6950001,9000001,18000001,40000001},{0,97500,427500,636000,1536000,2796000,4796000}))*1.021,-2))</f>
        <v/>
      </c>
      <c r="V229" s="18">
        <f>MAX(0,ROUNDDOWN(K229-H229-430000-J229-0,-3))</f>
        <v/>
      </c>
      <c r="W229" s="18">
        <f>MAX(0,ROUNDDOWN(K229-H229-430000-J229-N229,-3))</f>
        <v/>
      </c>
      <c r="X229" s="18">
        <f>MAX(0,ROUNDDOWN(K229-H229-430000-J229-O229,-3))</f>
        <v/>
      </c>
      <c r="Y229" s="18">
        <f>IF(K229&lt;=450000,0,MAX(0,ROUNDDOWN(V229*0.06-MIN(50000,V229)*0.03,-2))+MAX(0,ROUNDDOWN(V229*0.04-MIN(50000,V229)*0.02,-2)))</f>
        <v/>
      </c>
      <c r="Z229" s="18">
        <f>IF(K229&lt;=450000,0,MAX(0,ROUNDDOWN(W229*0.06-MIN(50000,W229)*0.03,-2))+MAX(0,ROUNDDOWN(W229*0.04-MIN(50000,W229)*0.02,-2)))</f>
        <v/>
      </c>
      <c r="AA229" s="18">
        <f>IF(K229&lt;=450000,0,MAX(0,ROUNDDOWN(X229*0.06-MIN(50000,X229)*0.03,-2))+MAX(0,ROUNDDOWN(X229*0.04-MIN(50000,X229)*0.02,-2)))</f>
        <v/>
      </c>
      <c r="AB229" s="18">
        <f>AE229+Y229-Z229</f>
        <v/>
      </c>
      <c r="AC229" s="18">
        <f>AF229+Y229-AA229</f>
        <v/>
      </c>
      <c r="AD229" s="20">
        <f>AB229-AC229</f>
        <v/>
      </c>
      <c r="AE229" s="18">
        <f>S229-T229</f>
        <v/>
      </c>
      <c r="AF229" s="18">
        <f>S229-U229</f>
        <v/>
      </c>
      <c r="AG229" s="21">
        <f>IF(P229&lt;=0,0,LOOKUP(P229,{0,1950001,3300001,6950001,9000001,18000001,40000001},{0.05,0.1,0.2,0.23,0.33,0.4,0.45}))</f>
        <v/>
      </c>
    </row>
    <row r="230">
      <c r="A230" t="inlineStr">
        <is>
          <t>組み合わせ</t>
        </is>
      </c>
      <c r="B230" s="18">
        <f>'3_組み合わせ'!$B$17</f>
        <v/>
      </c>
      <c r="C230" s="19" t="n">
        <v>2026</v>
      </c>
      <c r="D230" s="18">
        <f>'3_組み合わせ'!$A27+'3_組み合わせ'!G$18</f>
        <v/>
      </c>
      <c r="E230" s="18" t="n">
        <v>0</v>
      </c>
      <c r="F230" s="18">
        <f>'3_組み合わせ'!$A27</f>
        <v/>
      </c>
      <c r="G230" t="inlineStr">
        <is>
          <t>はい</t>
        </is>
      </c>
      <c r="H230" s="18">
        <f>ROUND(MIN(B230/12,650000)*12*0.0915+MIN(B230/12,1390000)*12*(0.0504+0)+B230*0.005,0)</f>
        <v/>
      </c>
      <c r="I230" s="18" t="n">
        <v>0</v>
      </c>
      <c r="J230" s="18" t="n">
        <v>0</v>
      </c>
      <c r="K230" s="18">
        <f>ROUND(IF(C230&gt;=2026,IF(B230&lt;741000,0,IF(B230&lt;2191000,B230-740000,IF(B230&lt;2193000,1451000,IF(B230&lt;2196000,1453000,IF(B230&lt;2200000,1456000,IF(B230&lt;3600000,ROUNDDOWN(B230/4,-3)*2.8-80000,IF(B230&lt;6600000,ROUNDDOWN(B230/4,-3)*3.2-440000,IF(B230&lt;8500000,ROUNDDOWN(B230*0.9,0)-1100000,B230-1950000)))))))),IF(B230&lt;651000,0,IF(B230&lt;1900000,B230-650000,IF(B230&lt;3600000,ROUNDDOWN(B230/4,-3)*2.8-80000,IF(B230&lt;6600000,ROUNDDOWN(B230/4,-3)*3.2-440000,IF(B230&lt;8500000,ROUNDDOWN(B230*0.9,0)-1100000,B230-1950000)))))),0)</f>
        <v/>
      </c>
      <c r="L230" s="18">
        <f>IF(K230&gt;23500000,NA(),IF(C230&gt;=2026,IF(K230&lt;=4890000,1040000,IF(K230&lt;=6550000,670000,620000)),IF(K230&lt;=1320000,950000,IF(K230&lt;=3360000,880000,IF(K230&lt;=4890000,680000,IF(K230&lt;=6550000,630000,580000))))))</f>
        <v/>
      </c>
      <c r="M230" s="18">
        <f>MIN(100000,ROUNDDOWN(K230*0.05,0))</f>
        <v/>
      </c>
      <c r="N230" s="18">
        <f>MIN(2000000,MAX(0,D230-E230-M230))</f>
        <v/>
      </c>
      <c r="O230" s="18">
        <f>IF(G230="はい",MIN(88000,MAX(0,F230-12000)),0)</f>
        <v/>
      </c>
      <c r="P230" s="18">
        <f>MAX(0,ROUNDDOWN(K230-H230-L230-I230-0,-3))</f>
        <v/>
      </c>
      <c r="Q230" s="18">
        <f>MAX(0,ROUNDDOWN(K230-H230-L230-I230-N230,-3))</f>
        <v/>
      </c>
      <c r="R230" s="18">
        <f>MAX(0,ROUNDDOWN(K230-H230-L230-I230-O230,-3))</f>
        <v/>
      </c>
      <c r="S230" s="18">
        <f>IF(P230&lt;=0,0,ROUNDDOWN((P230*LOOKUP(P230,{0,1950001,3300001,6950001,9000001,18000001,40000001},{0.05,0.1,0.2,0.23,0.33,0.4,0.45})-LOOKUP(P230,{0,1950001,3300001,6950001,9000001,18000001,40000001},{0,97500,427500,636000,1536000,2796000,4796000}))*1.021,-2))</f>
        <v/>
      </c>
      <c r="T230" s="18">
        <f>IF(Q230&lt;=0,0,ROUNDDOWN((Q230*LOOKUP(Q230,{0,1950001,3300001,6950001,9000001,18000001,40000001},{0.05,0.1,0.2,0.23,0.33,0.4,0.45})-LOOKUP(Q230,{0,1950001,3300001,6950001,9000001,18000001,40000001},{0,97500,427500,636000,1536000,2796000,4796000}))*1.021,-2))</f>
        <v/>
      </c>
      <c r="U230" s="18">
        <f>IF(R230&lt;=0,0,ROUNDDOWN((R230*LOOKUP(R230,{0,1950001,3300001,6950001,9000001,18000001,40000001},{0.05,0.1,0.2,0.23,0.33,0.4,0.45})-LOOKUP(R230,{0,1950001,3300001,6950001,9000001,18000001,40000001},{0,97500,427500,636000,1536000,2796000,4796000}))*1.021,-2))</f>
        <v/>
      </c>
      <c r="V230" s="18">
        <f>MAX(0,ROUNDDOWN(K230-H230-430000-J230-0,-3))</f>
        <v/>
      </c>
      <c r="W230" s="18">
        <f>MAX(0,ROUNDDOWN(K230-H230-430000-J230-N230,-3))</f>
        <v/>
      </c>
      <c r="X230" s="18">
        <f>MAX(0,ROUNDDOWN(K230-H230-430000-J230-O230,-3))</f>
        <v/>
      </c>
      <c r="Y230" s="18">
        <f>IF(K230&lt;=450000,0,MAX(0,ROUNDDOWN(V230*0.06-MIN(50000,V230)*0.03,-2))+MAX(0,ROUNDDOWN(V230*0.04-MIN(50000,V230)*0.02,-2)))</f>
        <v/>
      </c>
      <c r="Z230" s="18">
        <f>IF(K230&lt;=450000,0,MAX(0,ROUNDDOWN(W230*0.06-MIN(50000,W230)*0.03,-2))+MAX(0,ROUNDDOWN(W230*0.04-MIN(50000,W230)*0.02,-2)))</f>
        <v/>
      </c>
      <c r="AA230" s="18">
        <f>IF(K230&lt;=450000,0,MAX(0,ROUNDDOWN(X230*0.06-MIN(50000,X230)*0.03,-2))+MAX(0,ROUNDDOWN(X230*0.04-MIN(50000,X230)*0.02,-2)))</f>
        <v/>
      </c>
      <c r="AB230" s="18">
        <f>AE230+Y230-Z230</f>
        <v/>
      </c>
      <c r="AC230" s="18">
        <f>AF230+Y230-AA230</f>
        <v/>
      </c>
      <c r="AD230" s="20">
        <f>AB230-AC230</f>
        <v/>
      </c>
      <c r="AE230" s="18">
        <f>S230-T230</f>
        <v/>
      </c>
      <c r="AF230" s="18">
        <f>S230-U230</f>
        <v/>
      </c>
      <c r="AG230" s="21">
        <f>IF(P230&lt;=0,0,LOOKUP(P230,{0,1950001,3300001,6950001,9000001,18000001,40000001},{0.05,0.1,0.2,0.23,0.33,0.4,0.45}))</f>
        <v/>
      </c>
    </row>
    <row r="231">
      <c r="A231" t="inlineStr">
        <is>
          <t>組み合わせ</t>
        </is>
      </c>
      <c r="B231" s="18">
        <f>'3_組み合わせ'!$B$17</f>
        <v/>
      </c>
      <c r="C231" s="19" t="n">
        <v>2026</v>
      </c>
      <c r="D231" s="18">
        <f>'3_組み合わせ'!$A27+'3_組み合わせ'!H$18</f>
        <v/>
      </c>
      <c r="E231" s="18" t="n">
        <v>0</v>
      </c>
      <c r="F231" s="18">
        <f>'3_組み合わせ'!$A27</f>
        <v/>
      </c>
      <c r="G231" t="inlineStr">
        <is>
          <t>はい</t>
        </is>
      </c>
      <c r="H231" s="18">
        <f>ROUND(MIN(B231/12,650000)*12*0.0915+MIN(B231/12,1390000)*12*(0.0504+0)+B231*0.005,0)</f>
        <v/>
      </c>
      <c r="I231" s="18" t="n">
        <v>0</v>
      </c>
      <c r="J231" s="18" t="n">
        <v>0</v>
      </c>
      <c r="K231" s="18">
        <f>ROUND(IF(C231&gt;=2026,IF(B231&lt;741000,0,IF(B231&lt;2191000,B231-740000,IF(B231&lt;2193000,1451000,IF(B231&lt;2196000,1453000,IF(B231&lt;2200000,1456000,IF(B231&lt;3600000,ROUNDDOWN(B231/4,-3)*2.8-80000,IF(B231&lt;6600000,ROUNDDOWN(B231/4,-3)*3.2-440000,IF(B231&lt;8500000,ROUNDDOWN(B231*0.9,0)-1100000,B231-1950000)))))))),IF(B231&lt;651000,0,IF(B231&lt;1900000,B231-650000,IF(B231&lt;3600000,ROUNDDOWN(B231/4,-3)*2.8-80000,IF(B231&lt;6600000,ROUNDDOWN(B231/4,-3)*3.2-440000,IF(B231&lt;8500000,ROUNDDOWN(B231*0.9,0)-1100000,B231-1950000)))))),0)</f>
        <v/>
      </c>
      <c r="L231" s="18">
        <f>IF(K231&gt;23500000,NA(),IF(C231&gt;=2026,IF(K231&lt;=4890000,1040000,IF(K231&lt;=6550000,670000,620000)),IF(K231&lt;=1320000,950000,IF(K231&lt;=3360000,880000,IF(K231&lt;=4890000,680000,IF(K231&lt;=6550000,630000,580000))))))</f>
        <v/>
      </c>
      <c r="M231" s="18">
        <f>MIN(100000,ROUNDDOWN(K231*0.05,0))</f>
        <v/>
      </c>
      <c r="N231" s="18">
        <f>MIN(2000000,MAX(0,D231-E231-M231))</f>
        <v/>
      </c>
      <c r="O231" s="18">
        <f>IF(G231="はい",MIN(88000,MAX(0,F231-12000)),0)</f>
        <v/>
      </c>
      <c r="P231" s="18">
        <f>MAX(0,ROUNDDOWN(K231-H231-L231-I231-0,-3))</f>
        <v/>
      </c>
      <c r="Q231" s="18">
        <f>MAX(0,ROUNDDOWN(K231-H231-L231-I231-N231,-3))</f>
        <v/>
      </c>
      <c r="R231" s="18">
        <f>MAX(0,ROUNDDOWN(K231-H231-L231-I231-O231,-3))</f>
        <v/>
      </c>
      <c r="S231" s="18">
        <f>IF(P231&lt;=0,0,ROUNDDOWN((P231*LOOKUP(P231,{0,1950001,3300001,6950001,9000001,18000001,40000001},{0.05,0.1,0.2,0.23,0.33,0.4,0.45})-LOOKUP(P231,{0,1950001,3300001,6950001,9000001,18000001,40000001},{0,97500,427500,636000,1536000,2796000,4796000}))*1.021,-2))</f>
        <v/>
      </c>
      <c r="T231" s="18">
        <f>IF(Q231&lt;=0,0,ROUNDDOWN((Q231*LOOKUP(Q231,{0,1950001,3300001,6950001,9000001,18000001,40000001},{0.05,0.1,0.2,0.23,0.33,0.4,0.45})-LOOKUP(Q231,{0,1950001,3300001,6950001,9000001,18000001,40000001},{0,97500,427500,636000,1536000,2796000,4796000}))*1.021,-2))</f>
        <v/>
      </c>
      <c r="U231" s="18">
        <f>IF(R231&lt;=0,0,ROUNDDOWN((R231*LOOKUP(R231,{0,1950001,3300001,6950001,9000001,18000001,40000001},{0.05,0.1,0.2,0.23,0.33,0.4,0.45})-LOOKUP(R231,{0,1950001,3300001,6950001,9000001,18000001,40000001},{0,97500,427500,636000,1536000,2796000,4796000}))*1.021,-2))</f>
        <v/>
      </c>
      <c r="V231" s="18">
        <f>MAX(0,ROUNDDOWN(K231-H231-430000-J231-0,-3))</f>
        <v/>
      </c>
      <c r="W231" s="18">
        <f>MAX(0,ROUNDDOWN(K231-H231-430000-J231-N231,-3))</f>
        <v/>
      </c>
      <c r="X231" s="18">
        <f>MAX(0,ROUNDDOWN(K231-H231-430000-J231-O231,-3))</f>
        <v/>
      </c>
      <c r="Y231" s="18">
        <f>IF(K231&lt;=450000,0,MAX(0,ROUNDDOWN(V231*0.06-MIN(50000,V231)*0.03,-2))+MAX(0,ROUNDDOWN(V231*0.04-MIN(50000,V231)*0.02,-2)))</f>
        <v/>
      </c>
      <c r="Z231" s="18">
        <f>IF(K231&lt;=450000,0,MAX(0,ROUNDDOWN(W231*0.06-MIN(50000,W231)*0.03,-2))+MAX(0,ROUNDDOWN(W231*0.04-MIN(50000,W231)*0.02,-2)))</f>
        <v/>
      </c>
      <c r="AA231" s="18">
        <f>IF(K231&lt;=450000,0,MAX(0,ROUNDDOWN(X231*0.06-MIN(50000,X231)*0.03,-2))+MAX(0,ROUNDDOWN(X231*0.04-MIN(50000,X231)*0.02,-2)))</f>
        <v/>
      </c>
      <c r="AB231" s="18">
        <f>AE231+Y231-Z231</f>
        <v/>
      </c>
      <c r="AC231" s="18">
        <f>AF231+Y231-AA231</f>
        <v/>
      </c>
      <c r="AD231" s="20">
        <f>AB231-AC231</f>
        <v/>
      </c>
      <c r="AE231" s="18">
        <f>S231-T231</f>
        <v/>
      </c>
      <c r="AF231" s="18">
        <f>S231-U231</f>
        <v/>
      </c>
      <c r="AG231" s="21">
        <f>IF(P231&lt;=0,0,LOOKUP(P231,{0,1950001,3300001,6950001,9000001,18000001,40000001},{0.05,0.1,0.2,0.23,0.33,0.4,0.45}))</f>
        <v/>
      </c>
    </row>
    <row r="232">
      <c r="A232" t="inlineStr">
        <is>
          <t>組み合わせ</t>
        </is>
      </c>
      <c r="B232" s="18">
        <f>'3_組み合わせ'!$B$17</f>
        <v/>
      </c>
      <c r="C232" s="19" t="n">
        <v>2026</v>
      </c>
      <c r="D232" s="18">
        <f>'3_組み合わせ'!$A27+'3_組み合わせ'!I$18</f>
        <v/>
      </c>
      <c r="E232" s="18" t="n">
        <v>0</v>
      </c>
      <c r="F232" s="18">
        <f>'3_組み合わせ'!$A27</f>
        <v/>
      </c>
      <c r="G232" t="inlineStr">
        <is>
          <t>はい</t>
        </is>
      </c>
      <c r="H232" s="18">
        <f>ROUND(MIN(B232/12,650000)*12*0.0915+MIN(B232/12,1390000)*12*(0.0504+0)+B232*0.005,0)</f>
        <v/>
      </c>
      <c r="I232" s="18" t="n">
        <v>0</v>
      </c>
      <c r="J232" s="18" t="n">
        <v>0</v>
      </c>
      <c r="K232" s="18">
        <f>ROUND(IF(C232&gt;=2026,IF(B232&lt;741000,0,IF(B232&lt;2191000,B232-740000,IF(B232&lt;2193000,1451000,IF(B232&lt;2196000,1453000,IF(B232&lt;2200000,1456000,IF(B232&lt;3600000,ROUNDDOWN(B232/4,-3)*2.8-80000,IF(B232&lt;6600000,ROUNDDOWN(B232/4,-3)*3.2-440000,IF(B232&lt;8500000,ROUNDDOWN(B232*0.9,0)-1100000,B232-1950000)))))))),IF(B232&lt;651000,0,IF(B232&lt;1900000,B232-650000,IF(B232&lt;3600000,ROUNDDOWN(B232/4,-3)*2.8-80000,IF(B232&lt;6600000,ROUNDDOWN(B232/4,-3)*3.2-440000,IF(B232&lt;8500000,ROUNDDOWN(B232*0.9,0)-1100000,B232-1950000)))))),0)</f>
        <v/>
      </c>
      <c r="L232" s="18">
        <f>IF(K232&gt;23500000,NA(),IF(C232&gt;=2026,IF(K232&lt;=4890000,1040000,IF(K232&lt;=6550000,670000,620000)),IF(K232&lt;=1320000,950000,IF(K232&lt;=3360000,880000,IF(K232&lt;=4890000,680000,IF(K232&lt;=6550000,630000,580000))))))</f>
        <v/>
      </c>
      <c r="M232" s="18">
        <f>MIN(100000,ROUNDDOWN(K232*0.05,0))</f>
        <v/>
      </c>
      <c r="N232" s="18">
        <f>MIN(2000000,MAX(0,D232-E232-M232))</f>
        <v/>
      </c>
      <c r="O232" s="18">
        <f>IF(G232="はい",MIN(88000,MAX(0,F232-12000)),0)</f>
        <v/>
      </c>
      <c r="P232" s="18">
        <f>MAX(0,ROUNDDOWN(K232-H232-L232-I232-0,-3))</f>
        <v/>
      </c>
      <c r="Q232" s="18">
        <f>MAX(0,ROUNDDOWN(K232-H232-L232-I232-N232,-3))</f>
        <v/>
      </c>
      <c r="R232" s="18">
        <f>MAX(0,ROUNDDOWN(K232-H232-L232-I232-O232,-3))</f>
        <v/>
      </c>
      <c r="S232" s="18">
        <f>IF(P232&lt;=0,0,ROUNDDOWN((P232*LOOKUP(P232,{0,1950001,3300001,6950001,9000001,18000001,40000001},{0.05,0.1,0.2,0.23,0.33,0.4,0.45})-LOOKUP(P232,{0,1950001,3300001,6950001,9000001,18000001,40000001},{0,97500,427500,636000,1536000,2796000,4796000}))*1.021,-2))</f>
        <v/>
      </c>
      <c r="T232" s="18">
        <f>IF(Q232&lt;=0,0,ROUNDDOWN((Q232*LOOKUP(Q232,{0,1950001,3300001,6950001,9000001,18000001,40000001},{0.05,0.1,0.2,0.23,0.33,0.4,0.45})-LOOKUP(Q232,{0,1950001,3300001,6950001,9000001,18000001,40000001},{0,97500,427500,636000,1536000,2796000,4796000}))*1.021,-2))</f>
        <v/>
      </c>
      <c r="U232" s="18">
        <f>IF(R232&lt;=0,0,ROUNDDOWN((R232*LOOKUP(R232,{0,1950001,3300001,6950001,9000001,18000001,40000001},{0.05,0.1,0.2,0.23,0.33,0.4,0.45})-LOOKUP(R232,{0,1950001,3300001,6950001,9000001,18000001,40000001},{0,97500,427500,636000,1536000,2796000,4796000}))*1.021,-2))</f>
        <v/>
      </c>
      <c r="V232" s="18">
        <f>MAX(0,ROUNDDOWN(K232-H232-430000-J232-0,-3))</f>
        <v/>
      </c>
      <c r="W232" s="18">
        <f>MAX(0,ROUNDDOWN(K232-H232-430000-J232-N232,-3))</f>
        <v/>
      </c>
      <c r="X232" s="18">
        <f>MAX(0,ROUNDDOWN(K232-H232-430000-J232-O232,-3))</f>
        <v/>
      </c>
      <c r="Y232" s="18">
        <f>IF(K232&lt;=450000,0,MAX(0,ROUNDDOWN(V232*0.06-MIN(50000,V232)*0.03,-2))+MAX(0,ROUNDDOWN(V232*0.04-MIN(50000,V232)*0.02,-2)))</f>
        <v/>
      </c>
      <c r="Z232" s="18">
        <f>IF(K232&lt;=450000,0,MAX(0,ROUNDDOWN(W232*0.06-MIN(50000,W232)*0.03,-2))+MAX(0,ROUNDDOWN(W232*0.04-MIN(50000,W232)*0.02,-2)))</f>
        <v/>
      </c>
      <c r="AA232" s="18">
        <f>IF(K232&lt;=450000,0,MAX(0,ROUNDDOWN(X232*0.06-MIN(50000,X232)*0.03,-2))+MAX(0,ROUNDDOWN(X232*0.04-MIN(50000,X232)*0.02,-2)))</f>
        <v/>
      </c>
      <c r="AB232" s="18">
        <f>AE232+Y232-Z232</f>
        <v/>
      </c>
      <c r="AC232" s="18">
        <f>AF232+Y232-AA232</f>
        <v/>
      </c>
      <c r="AD232" s="20">
        <f>AB232-AC232</f>
        <v/>
      </c>
      <c r="AE232" s="18">
        <f>S232-T232</f>
        <v/>
      </c>
      <c r="AF232" s="18">
        <f>S232-U232</f>
        <v/>
      </c>
      <c r="AG232" s="21">
        <f>IF(P232&lt;=0,0,LOOKUP(P232,{0,1950001,3300001,6950001,9000001,18000001,40000001},{0.05,0.1,0.2,0.23,0.33,0.4,0.45}))</f>
        <v/>
      </c>
    </row>
    <row r="233">
      <c r="A233" t="inlineStr">
        <is>
          <t>組み合わせ</t>
        </is>
      </c>
      <c r="B233" s="18">
        <f>'3_組み合わせ'!$B$17</f>
        <v/>
      </c>
      <c r="C233" s="19" t="n">
        <v>2026</v>
      </c>
      <c r="D233" s="18">
        <f>'3_組み合わせ'!$A27+'3_組み合わせ'!J$18</f>
        <v/>
      </c>
      <c r="E233" s="18" t="n">
        <v>0</v>
      </c>
      <c r="F233" s="18">
        <f>'3_組み合わせ'!$A27</f>
        <v/>
      </c>
      <c r="G233" t="inlineStr">
        <is>
          <t>はい</t>
        </is>
      </c>
      <c r="H233" s="18">
        <f>ROUND(MIN(B233/12,650000)*12*0.0915+MIN(B233/12,1390000)*12*(0.0504+0)+B233*0.005,0)</f>
        <v/>
      </c>
      <c r="I233" s="18" t="n">
        <v>0</v>
      </c>
      <c r="J233" s="18" t="n">
        <v>0</v>
      </c>
      <c r="K233" s="18">
        <f>ROUND(IF(C233&gt;=2026,IF(B233&lt;741000,0,IF(B233&lt;2191000,B233-740000,IF(B233&lt;2193000,1451000,IF(B233&lt;2196000,1453000,IF(B233&lt;2200000,1456000,IF(B233&lt;3600000,ROUNDDOWN(B233/4,-3)*2.8-80000,IF(B233&lt;6600000,ROUNDDOWN(B233/4,-3)*3.2-440000,IF(B233&lt;8500000,ROUNDDOWN(B233*0.9,0)-1100000,B233-1950000)))))))),IF(B233&lt;651000,0,IF(B233&lt;1900000,B233-650000,IF(B233&lt;3600000,ROUNDDOWN(B233/4,-3)*2.8-80000,IF(B233&lt;6600000,ROUNDDOWN(B233/4,-3)*3.2-440000,IF(B233&lt;8500000,ROUNDDOWN(B233*0.9,0)-1100000,B233-1950000)))))),0)</f>
        <v/>
      </c>
      <c r="L233" s="18">
        <f>IF(K233&gt;23500000,NA(),IF(C233&gt;=2026,IF(K233&lt;=4890000,1040000,IF(K233&lt;=6550000,670000,620000)),IF(K233&lt;=1320000,950000,IF(K233&lt;=3360000,880000,IF(K233&lt;=4890000,680000,IF(K233&lt;=6550000,630000,580000))))))</f>
        <v/>
      </c>
      <c r="M233" s="18">
        <f>MIN(100000,ROUNDDOWN(K233*0.05,0))</f>
        <v/>
      </c>
      <c r="N233" s="18">
        <f>MIN(2000000,MAX(0,D233-E233-M233))</f>
        <v/>
      </c>
      <c r="O233" s="18">
        <f>IF(G233="はい",MIN(88000,MAX(0,F233-12000)),0)</f>
        <v/>
      </c>
      <c r="P233" s="18">
        <f>MAX(0,ROUNDDOWN(K233-H233-L233-I233-0,-3))</f>
        <v/>
      </c>
      <c r="Q233" s="18">
        <f>MAX(0,ROUNDDOWN(K233-H233-L233-I233-N233,-3))</f>
        <v/>
      </c>
      <c r="R233" s="18">
        <f>MAX(0,ROUNDDOWN(K233-H233-L233-I233-O233,-3))</f>
        <v/>
      </c>
      <c r="S233" s="18">
        <f>IF(P233&lt;=0,0,ROUNDDOWN((P233*LOOKUP(P233,{0,1950001,3300001,6950001,9000001,18000001,40000001},{0.05,0.1,0.2,0.23,0.33,0.4,0.45})-LOOKUP(P233,{0,1950001,3300001,6950001,9000001,18000001,40000001},{0,97500,427500,636000,1536000,2796000,4796000}))*1.021,-2))</f>
        <v/>
      </c>
      <c r="T233" s="18">
        <f>IF(Q233&lt;=0,0,ROUNDDOWN((Q233*LOOKUP(Q233,{0,1950001,3300001,6950001,9000001,18000001,40000001},{0.05,0.1,0.2,0.23,0.33,0.4,0.45})-LOOKUP(Q233,{0,1950001,3300001,6950001,9000001,18000001,40000001},{0,97500,427500,636000,1536000,2796000,4796000}))*1.021,-2))</f>
        <v/>
      </c>
      <c r="U233" s="18">
        <f>IF(R233&lt;=0,0,ROUNDDOWN((R233*LOOKUP(R233,{0,1950001,3300001,6950001,9000001,18000001,40000001},{0.05,0.1,0.2,0.23,0.33,0.4,0.45})-LOOKUP(R233,{0,1950001,3300001,6950001,9000001,18000001,40000001},{0,97500,427500,636000,1536000,2796000,4796000}))*1.021,-2))</f>
        <v/>
      </c>
      <c r="V233" s="18">
        <f>MAX(0,ROUNDDOWN(K233-H233-430000-J233-0,-3))</f>
        <v/>
      </c>
      <c r="W233" s="18">
        <f>MAX(0,ROUNDDOWN(K233-H233-430000-J233-N233,-3))</f>
        <v/>
      </c>
      <c r="X233" s="18">
        <f>MAX(0,ROUNDDOWN(K233-H233-430000-J233-O233,-3))</f>
        <v/>
      </c>
      <c r="Y233" s="18">
        <f>IF(K233&lt;=450000,0,MAX(0,ROUNDDOWN(V233*0.06-MIN(50000,V233)*0.03,-2))+MAX(0,ROUNDDOWN(V233*0.04-MIN(50000,V233)*0.02,-2)))</f>
        <v/>
      </c>
      <c r="Z233" s="18">
        <f>IF(K233&lt;=450000,0,MAX(0,ROUNDDOWN(W233*0.06-MIN(50000,W233)*0.03,-2))+MAX(0,ROUNDDOWN(W233*0.04-MIN(50000,W233)*0.02,-2)))</f>
        <v/>
      </c>
      <c r="AA233" s="18">
        <f>IF(K233&lt;=450000,0,MAX(0,ROUNDDOWN(X233*0.06-MIN(50000,X233)*0.03,-2))+MAX(0,ROUNDDOWN(X233*0.04-MIN(50000,X233)*0.02,-2)))</f>
        <v/>
      </c>
      <c r="AB233" s="18">
        <f>AE233+Y233-Z233</f>
        <v/>
      </c>
      <c r="AC233" s="18">
        <f>AF233+Y233-AA233</f>
        <v/>
      </c>
      <c r="AD233" s="20">
        <f>AB233-AC233</f>
        <v/>
      </c>
      <c r="AE233" s="18">
        <f>S233-T233</f>
        <v/>
      </c>
      <c r="AF233" s="18">
        <f>S233-U233</f>
        <v/>
      </c>
      <c r="AG233" s="21">
        <f>IF(P233&lt;=0,0,LOOKUP(P233,{0,1950001,3300001,6950001,9000001,18000001,40000001},{0.05,0.1,0.2,0.23,0.33,0.4,0.45}))</f>
        <v/>
      </c>
    </row>
    <row r="234">
      <c r="A234" t="inlineStr">
        <is>
          <t>組み合わせ</t>
        </is>
      </c>
      <c r="B234" s="18">
        <f>'3_組み合わせ'!$B$17</f>
        <v/>
      </c>
      <c r="C234" s="19" t="n">
        <v>2026</v>
      </c>
      <c r="D234" s="18">
        <f>'3_組み合わせ'!$A27+'3_組み合わせ'!K$18</f>
        <v/>
      </c>
      <c r="E234" s="18" t="n">
        <v>0</v>
      </c>
      <c r="F234" s="18">
        <f>'3_組み合わせ'!$A27</f>
        <v/>
      </c>
      <c r="G234" t="inlineStr">
        <is>
          <t>はい</t>
        </is>
      </c>
      <c r="H234" s="18">
        <f>ROUND(MIN(B234/12,650000)*12*0.0915+MIN(B234/12,1390000)*12*(0.0504+0)+B234*0.005,0)</f>
        <v/>
      </c>
      <c r="I234" s="18" t="n">
        <v>0</v>
      </c>
      <c r="J234" s="18" t="n">
        <v>0</v>
      </c>
      <c r="K234" s="18">
        <f>ROUND(IF(C234&gt;=2026,IF(B234&lt;741000,0,IF(B234&lt;2191000,B234-740000,IF(B234&lt;2193000,1451000,IF(B234&lt;2196000,1453000,IF(B234&lt;2200000,1456000,IF(B234&lt;3600000,ROUNDDOWN(B234/4,-3)*2.8-80000,IF(B234&lt;6600000,ROUNDDOWN(B234/4,-3)*3.2-440000,IF(B234&lt;8500000,ROUNDDOWN(B234*0.9,0)-1100000,B234-1950000)))))))),IF(B234&lt;651000,0,IF(B234&lt;1900000,B234-650000,IF(B234&lt;3600000,ROUNDDOWN(B234/4,-3)*2.8-80000,IF(B234&lt;6600000,ROUNDDOWN(B234/4,-3)*3.2-440000,IF(B234&lt;8500000,ROUNDDOWN(B234*0.9,0)-1100000,B234-1950000)))))),0)</f>
        <v/>
      </c>
      <c r="L234" s="18">
        <f>IF(K234&gt;23500000,NA(),IF(C234&gt;=2026,IF(K234&lt;=4890000,1040000,IF(K234&lt;=6550000,670000,620000)),IF(K234&lt;=1320000,950000,IF(K234&lt;=3360000,880000,IF(K234&lt;=4890000,680000,IF(K234&lt;=6550000,630000,580000))))))</f>
        <v/>
      </c>
      <c r="M234" s="18">
        <f>MIN(100000,ROUNDDOWN(K234*0.05,0))</f>
        <v/>
      </c>
      <c r="N234" s="18">
        <f>MIN(2000000,MAX(0,D234-E234-M234))</f>
        <v/>
      </c>
      <c r="O234" s="18">
        <f>IF(G234="はい",MIN(88000,MAX(0,F234-12000)),0)</f>
        <v/>
      </c>
      <c r="P234" s="18">
        <f>MAX(0,ROUNDDOWN(K234-H234-L234-I234-0,-3))</f>
        <v/>
      </c>
      <c r="Q234" s="18">
        <f>MAX(0,ROUNDDOWN(K234-H234-L234-I234-N234,-3))</f>
        <v/>
      </c>
      <c r="R234" s="18">
        <f>MAX(0,ROUNDDOWN(K234-H234-L234-I234-O234,-3))</f>
        <v/>
      </c>
      <c r="S234" s="18">
        <f>IF(P234&lt;=0,0,ROUNDDOWN((P234*LOOKUP(P234,{0,1950001,3300001,6950001,9000001,18000001,40000001},{0.05,0.1,0.2,0.23,0.33,0.4,0.45})-LOOKUP(P234,{0,1950001,3300001,6950001,9000001,18000001,40000001},{0,97500,427500,636000,1536000,2796000,4796000}))*1.021,-2))</f>
        <v/>
      </c>
      <c r="T234" s="18">
        <f>IF(Q234&lt;=0,0,ROUNDDOWN((Q234*LOOKUP(Q234,{0,1950001,3300001,6950001,9000001,18000001,40000001},{0.05,0.1,0.2,0.23,0.33,0.4,0.45})-LOOKUP(Q234,{0,1950001,3300001,6950001,9000001,18000001,40000001},{0,97500,427500,636000,1536000,2796000,4796000}))*1.021,-2))</f>
        <v/>
      </c>
      <c r="U234" s="18">
        <f>IF(R234&lt;=0,0,ROUNDDOWN((R234*LOOKUP(R234,{0,1950001,3300001,6950001,9000001,18000001,40000001},{0.05,0.1,0.2,0.23,0.33,0.4,0.45})-LOOKUP(R234,{0,1950001,3300001,6950001,9000001,18000001,40000001},{0,97500,427500,636000,1536000,2796000,4796000}))*1.021,-2))</f>
        <v/>
      </c>
      <c r="V234" s="18">
        <f>MAX(0,ROUNDDOWN(K234-H234-430000-J234-0,-3))</f>
        <v/>
      </c>
      <c r="W234" s="18">
        <f>MAX(0,ROUNDDOWN(K234-H234-430000-J234-N234,-3))</f>
        <v/>
      </c>
      <c r="X234" s="18">
        <f>MAX(0,ROUNDDOWN(K234-H234-430000-J234-O234,-3))</f>
        <v/>
      </c>
      <c r="Y234" s="18">
        <f>IF(K234&lt;=450000,0,MAX(0,ROUNDDOWN(V234*0.06-MIN(50000,V234)*0.03,-2))+MAX(0,ROUNDDOWN(V234*0.04-MIN(50000,V234)*0.02,-2)))</f>
        <v/>
      </c>
      <c r="Z234" s="18">
        <f>IF(K234&lt;=450000,0,MAX(0,ROUNDDOWN(W234*0.06-MIN(50000,W234)*0.03,-2))+MAX(0,ROUNDDOWN(W234*0.04-MIN(50000,W234)*0.02,-2)))</f>
        <v/>
      </c>
      <c r="AA234" s="18">
        <f>IF(K234&lt;=450000,0,MAX(0,ROUNDDOWN(X234*0.06-MIN(50000,X234)*0.03,-2))+MAX(0,ROUNDDOWN(X234*0.04-MIN(50000,X234)*0.02,-2)))</f>
        <v/>
      </c>
      <c r="AB234" s="18">
        <f>AE234+Y234-Z234</f>
        <v/>
      </c>
      <c r="AC234" s="18">
        <f>AF234+Y234-AA234</f>
        <v/>
      </c>
      <c r="AD234" s="20">
        <f>AB234-AC234</f>
        <v/>
      </c>
      <c r="AE234" s="18">
        <f>S234-T234</f>
        <v/>
      </c>
      <c r="AF234" s="18">
        <f>S234-U234</f>
        <v/>
      </c>
      <c r="AG234" s="21">
        <f>IF(P234&lt;=0,0,LOOKUP(P234,{0,1950001,3300001,6950001,9000001,18000001,40000001},{0.05,0.1,0.2,0.23,0.33,0.4,0.45}))</f>
        <v/>
      </c>
    </row>
    <row r="235">
      <c r="A235" t="inlineStr">
        <is>
          <t>組み合わせ 足切り</t>
        </is>
      </c>
      <c r="B235" s="18">
        <f>'3_組み合わせ'!$B$17</f>
        <v/>
      </c>
      <c r="C235" s="19" t="n">
        <v>2026</v>
      </c>
      <c r="D235" s="18" t="n">
        <v>0</v>
      </c>
      <c r="E235" s="18" t="n">
        <v>0</v>
      </c>
      <c r="F235" s="18" t="n">
        <v>0</v>
      </c>
      <c r="G235" t="inlineStr">
        <is>
          <t>はい</t>
        </is>
      </c>
      <c r="H235" s="18">
        <f>ROUND(MIN(B235/12,650000)*12*0.0915+MIN(B235/12,1390000)*12*(0.0504+0)+B235*0.005,0)</f>
        <v/>
      </c>
      <c r="I235" s="18" t="n">
        <v>0</v>
      </c>
      <c r="J235" s="18" t="n">
        <v>0</v>
      </c>
      <c r="K235" s="18">
        <f>ROUND(IF(C235&gt;=2026,IF(B235&lt;741000,0,IF(B235&lt;2191000,B235-740000,IF(B235&lt;2193000,1451000,IF(B235&lt;2196000,1453000,IF(B235&lt;2200000,1456000,IF(B235&lt;3600000,ROUNDDOWN(B235/4,-3)*2.8-80000,IF(B235&lt;6600000,ROUNDDOWN(B235/4,-3)*3.2-440000,IF(B235&lt;8500000,ROUNDDOWN(B235*0.9,0)-1100000,B235-1950000)))))))),IF(B235&lt;651000,0,IF(B235&lt;1900000,B235-650000,IF(B235&lt;3600000,ROUNDDOWN(B235/4,-3)*2.8-80000,IF(B235&lt;6600000,ROUNDDOWN(B235/4,-3)*3.2-440000,IF(B235&lt;8500000,ROUNDDOWN(B235*0.9,0)-1100000,B235-1950000)))))),0)</f>
        <v/>
      </c>
      <c r="L235" s="18">
        <f>IF(K235&gt;23500000,NA(),IF(C235&gt;=2026,IF(K235&lt;=4890000,1040000,IF(K235&lt;=6550000,670000,620000)),IF(K235&lt;=1320000,950000,IF(K235&lt;=3360000,880000,IF(K235&lt;=4890000,680000,IF(K235&lt;=6550000,630000,580000))))))</f>
        <v/>
      </c>
      <c r="M235" s="18">
        <f>MIN(100000,ROUNDDOWN(K235*0.05,0))</f>
        <v/>
      </c>
      <c r="N235" s="18">
        <f>MIN(2000000,MAX(0,D235-E235-M235))</f>
        <v/>
      </c>
      <c r="O235" s="18">
        <f>IF(G235="はい",MIN(88000,MAX(0,F235-12000)),0)</f>
        <v/>
      </c>
      <c r="P235" s="18">
        <f>MAX(0,ROUNDDOWN(K235-H235-L235-I235-0,-3))</f>
        <v/>
      </c>
      <c r="Q235" s="18">
        <f>MAX(0,ROUNDDOWN(K235-H235-L235-I235-N235,-3))</f>
        <v/>
      </c>
      <c r="R235" s="18">
        <f>MAX(0,ROUNDDOWN(K235-H235-L235-I235-O235,-3))</f>
        <v/>
      </c>
      <c r="S235" s="18">
        <f>IF(P235&lt;=0,0,ROUNDDOWN((P235*LOOKUP(P235,{0,1950001,3300001,6950001,9000001,18000001,40000001},{0.05,0.1,0.2,0.23,0.33,0.4,0.45})-LOOKUP(P235,{0,1950001,3300001,6950001,9000001,18000001,40000001},{0,97500,427500,636000,1536000,2796000,4796000}))*1.021,-2))</f>
        <v/>
      </c>
      <c r="T235" s="18">
        <f>IF(Q235&lt;=0,0,ROUNDDOWN((Q235*LOOKUP(Q235,{0,1950001,3300001,6950001,9000001,18000001,40000001},{0.05,0.1,0.2,0.23,0.33,0.4,0.45})-LOOKUP(Q235,{0,1950001,3300001,6950001,9000001,18000001,40000001},{0,97500,427500,636000,1536000,2796000,4796000}))*1.021,-2))</f>
        <v/>
      </c>
      <c r="U235" s="18">
        <f>IF(R235&lt;=0,0,ROUNDDOWN((R235*LOOKUP(R235,{0,1950001,3300001,6950001,9000001,18000001,40000001},{0.05,0.1,0.2,0.23,0.33,0.4,0.45})-LOOKUP(R235,{0,1950001,3300001,6950001,9000001,18000001,40000001},{0,97500,427500,636000,1536000,2796000,4796000}))*1.021,-2))</f>
        <v/>
      </c>
      <c r="V235" s="18">
        <f>MAX(0,ROUNDDOWN(K235-H235-430000-J235-0,-3))</f>
        <v/>
      </c>
      <c r="W235" s="18">
        <f>MAX(0,ROUNDDOWN(K235-H235-430000-J235-N235,-3))</f>
        <v/>
      </c>
      <c r="X235" s="18">
        <f>MAX(0,ROUNDDOWN(K235-H235-430000-J235-O235,-3))</f>
        <v/>
      </c>
      <c r="Y235" s="18">
        <f>IF(K235&lt;=450000,0,MAX(0,ROUNDDOWN(V235*0.06-MIN(50000,V235)*0.03,-2))+MAX(0,ROUNDDOWN(V235*0.04-MIN(50000,V235)*0.02,-2)))</f>
        <v/>
      </c>
      <c r="Z235" s="18">
        <f>IF(K235&lt;=450000,0,MAX(0,ROUNDDOWN(W235*0.06-MIN(50000,W235)*0.03,-2))+MAX(0,ROUNDDOWN(W235*0.04-MIN(50000,W235)*0.02,-2)))</f>
        <v/>
      </c>
      <c r="AA235" s="18">
        <f>IF(K235&lt;=450000,0,MAX(0,ROUNDDOWN(X235*0.06-MIN(50000,X235)*0.03,-2))+MAX(0,ROUNDDOWN(X235*0.04-MIN(50000,X235)*0.02,-2)))</f>
        <v/>
      </c>
      <c r="AB235" s="18">
        <f>AE235+Y235-Z235</f>
        <v/>
      </c>
      <c r="AC235" s="18">
        <f>AF235+Y235-AA235</f>
        <v/>
      </c>
      <c r="AD235" s="20">
        <f>AB235-AC235</f>
        <v/>
      </c>
      <c r="AE235" s="18">
        <f>S235-T235</f>
        <v/>
      </c>
      <c r="AF235" s="18">
        <f>S235-U235</f>
        <v/>
      </c>
      <c r="AG235" s="21">
        <f>IF(P235&lt;=0,0,LOOKUP(P235,{0,1950001,3300001,6950001,9000001,18000001,40000001},{0.05,0.1,0.2,0.23,0.33,0.4,0.45}))</f>
        <v/>
      </c>
    </row>
    <row r="236">
      <c r="A236" t="inlineStr">
        <is>
          <t>1万円刻み</t>
        </is>
      </c>
      <c r="B236" s="18">
        <f>'4_1万円刻み'!$A$3</f>
        <v/>
      </c>
      <c r="C236" s="19" t="n">
        <v>2026</v>
      </c>
      <c r="D236" s="18" t="n">
        <v>100000</v>
      </c>
      <c r="E236" s="18" t="n">
        <v>0</v>
      </c>
      <c r="F236" s="18" t="n">
        <v>100000</v>
      </c>
      <c r="G236" t="inlineStr">
        <is>
          <t>はい</t>
        </is>
      </c>
      <c r="H236" s="18">
        <f>ROUND(MIN(B236/12,650000)*12*0.0915+MIN(B236/12,1390000)*12*(0.0504+0)+B236*0.005,0)</f>
        <v/>
      </c>
      <c r="I236" s="18" t="n">
        <v>0</v>
      </c>
      <c r="J236" s="18" t="n">
        <v>0</v>
      </c>
      <c r="K236" s="18">
        <f>ROUND(IF(C236&gt;=2026,IF(B236&lt;741000,0,IF(B236&lt;2191000,B236-740000,IF(B236&lt;2193000,1451000,IF(B236&lt;2196000,1453000,IF(B236&lt;2200000,1456000,IF(B236&lt;3600000,ROUNDDOWN(B236/4,-3)*2.8-80000,IF(B236&lt;6600000,ROUNDDOWN(B236/4,-3)*3.2-440000,IF(B236&lt;8500000,ROUNDDOWN(B236*0.9,0)-1100000,B236-1950000)))))))),IF(B236&lt;651000,0,IF(B236&lt;1900000,B236-650000,IF(B236&lt;3600000,ROUNDDOWN(B236/4,-3)*2.8-80000,IF(B236&lt;6600000,ROUNDDOWN(B236/4,-3)*3.2-440000,IF(B236&lt;8500000,ROUNDDOWN(B236*0.9,0)-1100000,B236-1950000)))))),0)</f>
        <v/>
      </c>
      <c r="L236" s="18">
        <f>IF(K236&gt;23500000,NA(),IF(C236&gt;=2026,IF(K236&lt;=4890000,1040000,IF(K236&lt;=6550000,670000,620000)),IF(K236&lt;=1320000,950000,IF(K236&lt;=3360000,880000,IF(K236&lt;=4890000,680000,IF(K236&lt;=6550000,630000,580000))))))</f>
        <v/>
      </c>
      <c r="M236" s="18">
        <f>MIN(100000,ROUNDDOWN(K236*0.05,0))</f>
        <v/>
      </c>
      <c r="N236" s="18">
        <f>MIN(2000000,MAX(0,D236-E236-M236))</f>
        <v/>
      </c>
      <c r="O236" s="18">
        <f>IF(G236="はい",MIN(88000,MAX(0,F236-12000)),0)</f>
        <v/>
      </c>
      <c r="P236" s="18">
        <f>MAX(0,ROUNDDOWN(K236-H236-L236-I236-0,-3))</f>
        <v/>
      </c>
      <c r="Q236" s="18">
        <f>MAX(0,ROUNDDOWN(K236-H236-L236-I236-N236,-3))</f>
        <v/>
      </c>
      <c r="R236" s="18">
        <f>MAX(0,ROUNDDOWN(K236-H236-L236-I236-O236,-3))</f>
        <v/>
      </c>
      <c r="S236" s="18">
        <f>IF(P236&lt;=0,0,ROUNDDOWN((P236*LOOKUP(P236,{0,1950001,3300001,6950001,9000001,18000001,40000001},{0.05,0.1,0.2,0.23,0.33,0.4,0.45})-LOOKUP(P236,{0,1950001,3300001,6950001,9000001,18000001,40000001},{0,97500,427500,636000,1536000,2796000,4796000}))*1.021,-2))</f>
        <v/>
      </c>
      <c r="T236" s="18">
        <f>IF(Q236&lt;=0,0,ROUNDDOWN((Q236*LOOKUP(Q236,{0,1950001,3300001,6950001,9000001,18000001,40000001},{0.05,0.1,0.2,0.23,0.33,0.4,0.45})-LOOKUP(Q236,{0,1950001,3300001,6950001,9000001,18000001,40000001},{0,97500,427500,636000,1536000,2796000,4796000}))*1.021,-2))</f>
        <v/>
      </c>
      <c r="U236" s="18">
        <f>IF(R236&lt;=0,0,ROUNDDOWN((R236*LOOKUP(R236,{0,1950001,3300001,6950001,9000001,18000001,40000001},{0.05,0.1,0.2,0.23,0.33,0.4,0.45})-LOOKUP(R236,{0,1950001,3300001,6950001,9000001,18000001,40000001},{0,97500,427500,636000,1536000,2796000,4796000}))*1.021,-2))</f>
        <v/>
      </c>
      <c r="V236" s="18">
        <f>MAX(0,ROUNDDOWN(K236-H236-430000-J236-0,-3))</f>
        <v/>
      </c>
      <c r="W236" s="18">
        <f>MAX(0,ROUNDDOWN(K236-H236-430000-J236-N236,-3))</f>
        <v/>
      </c>
      <c r="X236" s="18">
        <f>MAX(0,ROUNDDOWN(K236-H236-430000-J236-O236,-3))</f>
        <v/>
      </c>
      <c r="Y236" s="18">
        <f>IF(K236&lt;=450000,0,MAX(0,ROUNDDOWN(V236*0.06-MIN(50000,V236)*0.03,-2))+MAX(0,ROUNDDOWN(V236*0.04-MIN(50000,V236)*0.02,-2)))</f>
        <v/>
      </c>
      <c r="Z236" s="18">
        <f>IF(K236&lt;=450000,0,MAX(0,ROUNDDOWN(W236*0.06-MIN(50000,W236)*0.03,-2))+MAX(0,ROUNDDOWN(W236*0.04-MIN(50000,W236)*0.02,-2)))</f>
        <v/>
      </c>
      <c r="AA236" s="18">
        <f>IF(K236&lt;=450000,0,MAX(0,ROUNDDOWN(X236*0.06-MIN(50000,X236)*0.03,-2))+MAX(0,ROUNDDOWN(X236*0.04-MIN(50000,X236)*0.02,-2)))</f>
        <v/>
      </c>
      <c r="AB236" s="18">
        <f>AE236+Y236-Z236</f>
        <v/>
      </c>
      <c r="AC236" s="18">
        <f>AF236+Y236-AA236</f>
        <v/>
      </c>
      <c r="AD236" s="20">
        <f>AB236-AC236</f>
        <v/>
      </c>
      <c r="AE236" s="18">
        <f>S236-T236</f>
        <v/>
      </c>
      <c r="AF236" s="18">
        <f>S236-U236</f>
        <v/>
      </c>
      <c r="AG236" s="21">
        <f>IF(P236&lt;=0,0,LOOKUP(P236,{0,1950001,3300001,6950001,9000001,18000001,40000001},{0.05,0.1,0.2,0.23,0.33,0.4,0.45}))</f>
        <v/>
      </c>
    </row>
    <row r="237">
      <c r="A237" t="inlineStr">
        <is>
          <t>1万円刻み</t>
        </is>
      </c>
      <c r="B237" s="18">
        <f>'4_1万円刻み'!$A$3</f>
        <v/>
      </c>
      <c r="C237" s="19" t="n">
        <v>2025</v>
      </c>
      <c r="D237" s="18" t="n">
        <v>100000</v>
      </c>
      <c r="E237" s="18" t="n">
        <v>0</v>
      </c>
      <c r="F237" s="18" t="n">
        <v>100000</v>
      </c>
      <c r="G237" t="inlineStr">
        <is>
          <t>はい</t>
        </is>
      </c>
      <c r="H237" s="18">
        <f>ROUND(MIN(B237/12,650000)*12*0.0915+MIN(B237/12,1390000)*12*(0.0504+0)+B237*0.005,0)</f>
        <v/>
      </c>
      <c r="I237" s="18" t="n">
        <v>0</v>
      </c>
      <c r="J237" s="18" t="n">
        <v>0</v>
      </c>
      <c r="K237" s="18">
        <f>ROUND(IF(C237&gt;=2026,IF(B237&lt;741000,0,IF(B237&lt;2191000,B237-740000,IF(B237&lt;2193000,1451000,IF(B237&lt;2196000,1453000,IF(B237&lt;2200000,1456000,IF(B237&lt;3600000,ROUNDDOWN(B237/4,-3)*2.8-80000,IF(B237&lt;6600000,ROUNDDOWN(B237/4,-3)*3.2-440000,IF(B237&lt;8500000,ROUNDDOWN(B237*0.9,0)-1100000,B237-1950000)))))))),IF(B237&lt;651000,0,IF(B237&lt;1900000,B237-650000,IF(B237&lt;3600000,ROUNDDOWN(B237/4,-3)*2.8-80000,IF(B237&lt;6600000,ROUNDDOWN(B237/4,-3)*3.2-440000,IF(B237&lt;8500000,ROUNDDOWN(B237*0.9,0)-1100000,B237-1950000)))))),0)</f>
        <v/>
      </c>
      <c r="L237" s="18">
        <f>IF(K237&gt;23500000,NA(),IF(C237&gt;=2026,IF(K237&lt;=4890000,1040000,IF(K237&lt;=6550000,670000,620000)),IF(K237&lt;=1320000,950000,IF(K237&lt;=3360000,880000,IF(K237&lt;=4890000,680000,IF(K237&lt;=6550000,630000,580000))))))</f>
        <v/>
      </c>
      <c r="M237" s="18">
        <f>MIN(100000,ROUNDDOWN(K237*0.05,0))</f>
        <v/>
      </c>
      <c r="N237" s="18">
        <f>MIN(2000000,MAX(0,D237-E237-M237))</f>
        <v/>
      </c>
      <c r="O237" s="18">
        <f>IF(G237="はい",MIN(88000,MAX(0,F237-12000)),0)</f>
        <v/>
      </c>
      <c r="P237" s="18">
        <f>MAX(0,ROUNDDOWN(K237-H237-L237-I237-0,-3))</f>
        <v/>
      </c>
      <c r="Q237" s="18">
        <f>MAX(0,ROUNDDOWN(K237-H237-L237-I237-N237,-3))</f>
        <v/>
      </c>
      <c r="R237" s="18">
        <f>MAX(0,ROUNDDOWN(K237-H237-L237-I237-O237,-3))</f>
        <v/>
      </c>
      <c r="S237" s="18">
        <f>IF(P237&lt;=0,0,ROUNDDOWN((P237*LOOKUP(P237,{0,1950001,3300001,6950001,9000001,18000001,40000001},{0.05,0.1,0.2,0.23,0.33,0.4,0.45})-LOOKUP(P237,{0,1950001,3300001,6950001,9000001,18000001,40000001},{0,97500,427500,636000,1536000,2796000,4796000}))*1.021,-2))</f>
        <v/>
      </c>
      <c r="T237" s="18">
        <f>IF(Q237&lt;=0,0,ROUNDDOWN((Q237*LOOKUP(Q237,{0,1950001,3300001,6950001,9000001,18000001,40000001},{0.05,0.1,0.2,0.23,0.33,0.4,0.45})-LOOKUP(Q237,{0,1950001,3300001,6950001,9000001,18000001,40000001},{0,97500,427500,636000,1536000,2796000,4796000}))*1.021,-2))</f>
        <v/>
      </c>
      <c r="U237" s="18">
        <f>IF(R237&lt;=0,0,ROUNDDOWN((R237*LOOKUP(R237,{0,1950001,3300001,6950001,9000001,18000001,40000001},{0.05,0.1,0.2,0.23,0.33,0.4,0.45})-LOOKUP(R237,{0,1950001,3300001,6950001,9000001,18000001,40000001},{0,97500,427500,636000,1536000,2796000,4796000}))*1.021,-2))</f>
        <v/>
      </c>
      <c r="V237" s="18">
        <f>MAX(0,ROUNDDOWN(K237-H237-430000-J237-0,-3))</f>
        <v/>
      </c>
      <c r="W237" s="18">
        <f>MAX(0,ROUNDDOWN(K237-H237-430000-J237-N237,-3))</f>
        <v/>
      </c>
      <c r="X237" s="18">
        <f>MAX(0,ROUNDDOWN(K237-H237-430000-J237-O237,-3))</f>
        <v/>
      </c>
      <c r="Y237" s="18">
        <f>IF(K237&lt;=450000,0,MAX(0,ROUNDDOWN(V237*0.06-MIN(50000,V237)*0.03,-2))+MAX(0,ROUNDDOWN(V237*0.04-MIN(50000,V237)*0.02,-2)))</f>
        <v/>
      </c>
      <c r="Z237" s="18">
        <f>IF(K237&lt;=450000,0,MAX(0,ROUNDDOWN(W237*0.06-MIN(50000,W237)*0.03,-2))+MAX(0,ROUNDDOWN(W237*0.04-MIN(50000,W237)*0.02,-2)))</f>
        <v/>
      </c>
      <c r="AA237" s="18">
        <f>IF(K237&lt;=450000,0,MAX(0,ROUNDDOWN(X237*0.06-MIN(50000,X237)*0.03,-2))+MAX(0,ROUNDDOWN(X237*0.04-MIN(50000,X237)*0.02,-2)))</f>
        <v/>
      </c>
      <c r="AB237" s="18">
        <f>AE237+Y237-Z237</f>
        <v/>
      </c>
      <c r="AC237" s="18">
        <f>AF237+Y237-AA237</f>
        <v/>
      </c>
      <c r="AD237" s="20">
        <f>AB237-AC237</f>
        <v/>
      </c>
      <c r="AE237" s="18">
        <f>S237-T237</f>
        <v/>
      </c>
      <c r="AF237" s="18">
        <f>S237-U237</f>
        <v/>
      </c>
      <c r="AG237" s="21">
        <f>IF(P237&lt;=0,0,LOOKUP(P237,{0,1950001,3300001,6950001,9000001,18000001,40000001},{0.05,0.1,0.2,0.23,0.33,0.4,0.45}))</f>
        <v/>
      </c>
    </row>
    <row r="238">
      <c r="A238" t="inlineStr">
        <is>
          <t>1万円刻み</t>
        </is>
      </c>
      <c r="B238" s="18">
        <f>'4_1万円刻み'!$A$4</f>
        <v/>
      </c>
      <c r="C238" s="19" t="n">
        <v>2026</v>
      </c>
      <c r="D238" s="18" t="n">
        <v>100000</v>
      </c>
      <c r="E238" s="18" t="n">
        <v>0</v>
      </c>
      <c r="F238" s="18" t="n">
        <v>100000</v>
      </c>
      <c r="G238" t="inlineStr">
        <is>
          <t>はい</t>
        </is>
      </c>
      <c r="H238" s="18">
        <f>ROUND(MIN(B238/12,650000)*12*0.0915+MIN(B238/12,1390000)*12*(0.0504+0)+B238*0.005,0)</f>
        <v/>
      </c>
      <c r="I238" s="18" t="n">
        <v>0</v>
      </c>
      <c r="J238" s="18" t="n">
        <v>0</v>
      </c>
      <c r="K238" s="18">
        <f>ROUND(IF(C238&gt;=2026,IF(B238&lt;741000,0,IF(B238&lt;2191000,B238-740000,IF(B238&lt;2193000,1451000,IF(B238&lt;2196000,1453000,IF(B238&lt;2200000,1456000,IF(B238&lt;3600000,ROUNDDOWN(B238/4,-3)*2.8-80000,IF(B238&lt;6600000,ROUNDDOWN(B238/4,-3)*3.2-440000,IF(B238&lt;8500000,ROUNDDOWN(B238*0.9,0)-1100000,B238-1950000)))))))),IF(B238&lt;651000,0,IF(B238&lt;1900000,B238-650000,IF(B238&lt;3600000,ROUNDDOWN(B238/4,-3)*2.8-80000,IF(B238&lt;6600000,ROUNDDOWN(B238/4,-3)*3.2-440000,IF(B238&lt;8500000,ROUNDDOWN(B238*0.9,0)-1100000,B238-1950000)))))),0)</f>
        <v/>
      </c>
      <c r="L238" s="18">
        <f>IF(K238&gt;23500000,NA(),IF(C238&gt;=2026,IF(K238&lt;=4890000,1040000,IF(K238&lt;=6550000,670000,620000)),IF(K238&lt;=1320000,950000,IF(K238&lt;=3360000,880000,IF(K238&lt;=4890000,680000,IF(K238&lt;=6550000,630000,580000))))))</f>
        <v/>
      </c>
      <c r="M238" s="18">
        <f>MIN(100000,ROUNDDOWN(K238*0.05,0))</f>
        <v/>
      </c>
      <c r="N238" s="18">
        <f>MIN(2000000,MAX(0,D238-E238-M238))</f>
        <v/>
      </c>
      <c r="O238" s="18">
        <f>IF(G238="はい",MIN(88000,MAX(0,F238-12000)),0)</f>
        <v/>
      </c>
      <c r="P238" s="18">
        <f>MAX(0,ROUNDDOWN(K238-H238-L238-I238-0,-3))</f>
        <v/>
      </c>
      <c r="Q238" s="18">
        <f>MAX(0,ROUNDDOWN(K238-H238-L238-I238-N238,-3))</f>
        <v/>
      </c>
      <c r="R238" s="18">
        <f>MAX(0,ROUNDDOWN(K238-H238-L238-I238-O238,-3))</f>
        <v/>
      </c>
      <c r="S238" s="18">
        <f>IF(P238&lt;=0,0,ROUNDDOWN((P238*LOOKUP(P238,{0,1950001,3300001,6950001,9000001,18000001,40000001},{0.05,0.1,0.2,0.23,0.33,0.4,0.45})-LOOKUP(P238,{0,1950001,3300001,6950001,9000001,18000001,40000001},{0,97500,427500,636000,1536000,2796000,4796000}))*1.021,-2))</f>
        <v/>
      </c>
      <c r="T238" s="18">
        <f>IF(Q238&lt;=0,0,ROUNDDOWN((Q238*LOOKUP(Q238,{0,1950001,3300001,6950001,9000001,18000001,40000001},{0.05,0.1,0.2,0.23,0.33,0.4,0.45})-LOOKUP(Q238,{0,1950001,3300001,6950001,9000001,18000001,40000001},{0,97500,427500,636000,1536000,2796000,4796000}))*1.021,-2))</f>
        <v/>
      </c>
      <c r="U238" s="18">
        <f>IF(R238&lt;=0,0,ROUNDDOWN((R238*LOOKUP(R238,{0,1950001,3300001,6950001,9000001,18000001,40000001},{0.05,0.1,0.2,0.23,0.33,0.4,0.45})-LOOKUP(R238,{0,1950001,3300001,6950001,9000001,18000001,40000001},{0,97500,427500,636000,1536000,2796000,4796000}))*1.021,-2))</f>
        <v/>
      </c>
      <c r="V238" s="18">
        <f>MAX(0,ROUNDDOWN(K238-H238-430000-J238-0,-3))</f>
        <v/>
      </c>
      <c r="W238" s="18">
        <f>MAX(0,ROUNDDOWN(K238-H238-430000-J238-N238,-3))</f>
        <v/>
      </c>
      <c r="X238" s="18">
        <f>MAX(0,ROUNDDOWN(K238-H238-430000-J238-O238,-3))</f>
        <v/>
      </c>
      <c r="Y238" s="18">
        <f>IF(K238&lt;=450000,0,MAX(0,ROUNDDOWN(V238*0.06-MIN(50000,V238)*0.03,-2))+MAX(0,ROUNDDOWN(V238*0.04-MIN(50000,V238)*0.02,-2)))</f>
        <v/>
      </c>
      <c r="Z238" s="18">
        <f>IF(K238&lt;=450000,0,MAX(0,ROUNDDOWN(W238*0.06-MIN(50000,W238)*0.03,-2))+MAX(0,ROUNDDOWN(W238*0.04-MIN(50000,W238)*0.02,-2)))</f>
        <v/>
      </c>
      <c r="AA238" s="18">
        <f>IF(K238&lt;=450000,0,MAX(0,ROUNDDOWN(X238*0.06-MIN(50000,X238)*0.03,-2))+MAX(0,ROUNDDOWN(X238*0.04-MIN(50000,X238)*0.02,-2)))</f>
        <v/>
      </c>
      <c r="AB238" s="18">
        <f>AE238+Y238-Z238</f>
        <v/>
      </c>
      <c r="AC238" s="18">
        <f>AF238+Y238-AA238</f>
        <v/>
      </c>
      <c r="AD238" s="20">
        <f>AB238-AC238</f>
        <v/>
      </c>
      <c r="AE238" s="18">
        <f>S238-T238</f>
        <v/>
      </c>
      <c r="AF238" s="18">
        <f>S238-U238</f>
        <v/>
      </c>
      <c r="AG238" s="21">
        <f>IF(P238&lt;=0,0,LOOKUP(P238,{0,1950001,3300001,6950001,9000001,18000001,40000001},{0.05,0.1,0.2,0.23,0.33,0.4,0.45}))</f>
        <v/>
      </c>
    </row>
    <row r="239">
      <c r="A239" t="inlineStr">
        <is>
          <t>1万円刻み</t>
        </is>
      </c>
      <c r="B239" s="18">
        <f>'4_1万円刻み'!$A$4</f>
        <v/>
      </c>
      <c r="C239" s="19" t="n">
        <v>2025</v>
      </c>
      <c r="D239" s="18" t="n">
        <v>100000</v>
      </c>
      <c r="E239" s="18" t="n">
        <v>0</v>
      </c>
      <c r="F239" s="18" t="n">
        <v>100000</v>
      </c>
      <c r="G239" t="inlineStr">
        <is>
          <t>はい</t>
        </is>
      </c>
      <c r="H239" s="18">
        <f>ROUND(MIN(B239/12,650000)*12*0.0915+MIN(B239/12,1390000)*12*(0.0504+0)+B239*0.005,0)</f>
        <v/>
      </c>
      <c r="I239" s="18" t="n">
        <v>0</v>
      </c>
      <c r="J239" s="18" t="n">
        <v>0</v>
      </c>
      <c r="K239" s="18">
        <f>ROUND(IF(C239&gt;=2026,IF(B239&lt;741000,0,IF(B239&lt;2191000,B239-740000,IF(B239&lt;2193000,1451000,IF(B239&lt;2196000,1453000,IF(B239&lt;2200000,1456000,IF(B239&lt;3600000,ROUNDDOWN(B239/4,-3)*2.8-80000,IF(B239&lt;6600000,ROUNDDOWN(B239/4,-3)*3.2-440000,IF(B239&lt;8500000,ROUNDDOWN(B239*0.9,0)-1100000,B239-1950000)))))))),IF(B239&lt;651000,0,IF(B239&lt;1900000,B239-650000,IF(B239&lt;3600000,ROUNDDOWN(B239/4,-3)*2.8-80000,IF(B239&lt;6600000,ROUNDDOWN(B239/4,-3)*3.2-440000,IF(B239&lt;8500000,ROUNDDOWN(B239*0.9,0)-1100000,B239-1950000)))))),0)</f>
        <v/>
      </c>
      <c r="L239" s="18">
        <f>IF(K239&gt;23500000,NA(),IF(C239&gt;=2026,IF(K239&lt;=4890000,1040000,IF(K239&lt;=6550000,670000,620000)),IF(K239&lt;=1320000,950000,IF(K239&lt;=3360000,880000,IF(K239&lt;=4890000,680000,IF(K239&lt;=6550000,630000,580000))))))</f>
        <v/>
      </c>
      <c r="M239" s="18">
        <f>MIN(100000,ROUNDDOWN(K239*0.05,0))</f>
        <v/>
      </c>
      <c r="N239" s="18">
        <f>MIN(2000000,MAX(0,D239-E239-M239))</f>
        <v/>
      </c>
      <c r="O239" s="18">
        <f>IF(G239="はい",MIN(88000,MAX(0,F239-12000)),0)</f>
        <v/>
      </c>
      <c r="P239" s="18">
        <f>MAX(0,ROUNDDOWN(K239-H239-L239-I239-0,-3))</f>
        <v/>
      </c>
      <c r="Q239" s="18">
        <f>MAX(0,ROUNDDOWN(K239-H239-L239-I239-N239,-3))</f>
        <v/>
      </c>
      <c r="R239" s="18">
        <f>MAX(0,ROUNDDOWN(K239-H239-L239-I239-O239,-3))</f>
        <v/>
      </c>
      <c r="S239" s="18">
        <f>IF(P239&lt;=0,0,ROUNDDOWN((P239*LOOKUP(P239,{0,1950001,3300001,6950001,9000001,18000001,40000001},{0.05,0.1,0.2,0.23,0.33,0.4,0.45})-LOOKUP(P239,{0,1950001,3300001,6950001,9000001,18000001,40000001},{0,97500,427500,636000,1536000,2796000,4796000}))*1.021,-2))</f>
        <v/>
      </c>
      <c r="T239" s="18">
        <f>IF(Q239&lt;=0,0,ROUNDDOWN((Q239*LOOKUP(Q239,{0,1950001,3300001,6950001,9000001,18000001,40000001},{0.05,0.1,0.2,0.23,0.33,0.4,0.45})-LOOKUP(Q239,{0,1950001,3300001,6950001,9000001,18000001,40000001},{0,97500,427500,636000,1536000,2796000,4796000}))*1.021,-2))</f>
        <v/>
      </c>
      <c r="U239" s="18">
        <f>IF(R239&lt;=0,0,ROUNDDOWN((R239*LOOKUP(R239,{0,1950001,3300001,6950001,9000001,18000001,40000001},{0.05,0.1,0.2,0.23,0.33,0.4,0.45})-LOOKUP(R239,{0,1950001,3300001,6950001,9000001,18000001,40000001},{0,97500,427500,636000,1536000,2796000,4796000}))*1.021,-2))</f>
        <v/>
      </c>
      <c r="V239" s="18">
        <f>MAX(0,ROUNDDOWN(K239-H239-430000-J239-0,-3))</f>
        <v/>
      </c>
      <c r="W239" s="18">
        <f>MAX(0,ROUNDDOWN(K239-H239-430000-J239-N239,-3))</f>
        <v/>
      </c>
      <c r="X239" s="18">
        <f>MAX(0,ROUNDDOWN(K239-H239-430000-J239-O239,-3))</f>
        <v/>
      </c>
      <c r="Y239" s="18">
        <f>IF(K239&lt;=450000,0,MAX(0,ROUNDDOWN(V239*0.06-MIN(50000,V239)*0.03,-2))+MAX(0,ROUNDDOWN(V239*0.04-MIN(50000,V239)*0.02,-2)))</f>
        <v/>
      </c>
      <c r="Z239" s="18">
        <f>IF(K239&lt;=450000,0,MAX(0,ROUNDDOWN(W239*0.06-MIN(50000,W239)*0.03,-2))+MAX(0,ROUNDDOWN(W239*0.04-MIN(50000,W239)*0.02,-2)))</f>
        <v/>
      </c>
      <c r="AA239" s="18">
        <f>IF(K239&lt;=450000,0,MAX(0,ROUNDDOWN(X239*0.06-MIN(50000,X239)*0.03,-2))+MAX(0,ROUNDDOWN(X239*0.04-MIN(50000,X239)*0.02,-2)))</f>
        <v/>
      </c>
      <c r="AB239" s="18">
        <f>AE239+Y239-Z239</f>
        <v/>
      </c>
      <c r="AC239" s="18">
        <f>AF239+Y239-AA239</f>
        <v/>
      </c>
      <c r="AD239" s="20">
        <f>AB239-AC239</f>
        <v/>
      </c>
      <c r="AE239" s="18">
        <f>S239-T239</f>
        <v/>
      </c>
      <c r="AF239" s="18">
        <f>S239-U239</f>
        <v/>
      </c>
      <c r="AG239" s="21">
        <f>IF(P239&lt;=0,0,LOOKUP(P239,{0,1950001,3300001,6950001,9000001,18000001,40000001},{0.05,0.1,0.2,0.23,0.33,0.4,0.45}))</f>
        <v/>
      </c>
    </row>
    <row r="240">
      <c r="A240" t="inlineStr">
        <is>
          <t>1万円刻み</t>
        </is>
      </c>
      <c r="B240" s="18">
        <f>'4_1万円刻み'!$A$5</f>
        <v/>
      </c>
      <c r="C240" s="19" t="n">
        <v>2026</v>
      </c>
      <c r="D240" s="18" t="n">
        <v>100000</v>
      </c>
      <c r="E240" s="18" t="n">
        <v>0</v>
      </c>
      <c r="F240" s="18" t="n">
        <v>100000</v>
      </c>
      <c r="G240" t="inlineStr">
        <is>
          <t>はい</t>
        </is>
      </c>
      <c r="H240" s="18">
        <f>ROUND(MIN(B240/12,650000)*12*0.0915+MIN(B240/12,1390000)*12*(0.0504+0)+B240*0.005,0)</f>
        <v/>
      </c>
      <c r="I240" s="18" t="n">
        <v>0</v>
      </c>
      <c r="J240" s="18" t="n">
        <v>0</v>
      </c>
      <c r="K240" s="18">
        <f>ROUND(IF(C240&gt;=2026,IF(B240&lt;741000,0,IF(B240&lt;2191000,B240-740000,IF(B240&lt;2193000,1451000,IF(B240&lt;2196000,1453000,IF(B240&lt;2200000,1456000,IF(B240&lt;3600000,ROUNDDOWN(B240/4,-3)*2.8-80000,IF(B240&lt;6600000,ROUNDDOWN(B240/4,-3)*3.2-440000,IF(B240&lt;8500000,ROUNDDOWN(B240*0.9,0)-1100000,B240-1950000)))))))),IF(B240&lt;651000,0,IF(B240&lt;1900000,B240-650000,IF(B240&lt;3600000,ROUNDDOWN(B240/4,-3)*2.8-80000,IF(B240&lt;6600000,ROUNDDOWN(B240/4,-3)*3.2-440000,IF(B240&lt;8500000,ROUNDDOWN(B240*0.9,0)-1100000,B240-1950000)))))),0)</f>
        <v/>
      </c>
      <c r="L240" s="18">
        <f>IF(K240&gt;23500000,NA(),IF(C240&gt;=2026,IF(K240&lt;=4890000,1040000,IF(K240&lt;=6550000,670000,620000)),IF(K240&lt;=1320000,950000,IF(K240&lt;=3360000,880000,IF(K240&lt;=4890000,680000,IF(K240&lt;=6550000,630000,580000))))))</f>
        <v/>
      </c>
      <c r="M240" s="18">
        <f>MIN(100000,ROUNDDOWN(K240*0.05,0))</f>
        <v/>
      </c>
      <c r="N240" s="18">
        <f>MIN(2000000,MAX(0,D240-E240-M240))</f>
        <v/>
      </c>
      <c r="O240" s="18">
        <f>IF(G240="はい",MIN(88000,MAX(0,F240-12000)),0)</f>
        <v/>
      </c>
      <c r="P240" s="18">
        <f>MAX(0,ROUNDDOWN(K240-H240-L240-I240-0,-3))</f>
        <v/>
      </c>
      <c r="Q240" s="18">
        <f>MAX(0,ROUNDDOWN(K240-H240-L240-I240-N240,-3))</f>
        <v/>
      </c>
      <c r="R240" s="18">
        <f>MAX(0,ROUNDDOWN(K240-H240-L240-I240-O240,-3))</f>
        <v/>
      </c>
      <c r="S240" s="18">
        <f>IF(P240&lt;=0,0,ROUNDDOWN((P240*LOOKUP(P240,{0,1950001,3300001,6950001,9000001,18000001,40000001},{0.05,0.1,0.2,0.23,0.33,0.4,0.45})-LOOKUP(P240,{0,1950001,3300001,6950001,9000001,18000001,40000001},{0,97500,427500,636000,1536000,2796000,4796000}))*1.021,-2))</f>
        <v/>
      </c>
      <c r="T240" s="18">
        <f>IF(Q240&lt;=0,0,ROUNDDOWN((Q240*LOOKUP(Q240,{0,1950001,3300001,6950001,9000001,18000001,40000001},{0.05,0.1,0.2,0.23,0.33,0.4,0.45})-LOOKUP(Q240,{0,1950001,3300001,6950001,9000001,18000001,40000001},{0,97500,427500,636000,1536000,2796000,4796000}))*1.021,-2))</f>
        <v/>
      </c>
      <c r="U240" s="18">
        <f>IF(R240&lt;=0,0,ROUNDDOWN((R240*LOOKUP(R240,{0,1950001,3300001,6950001,9000001,18000001,40000001},{0.05,0.1,0.2,0.23,0.33,0.4,0.45})-LOOKUP(R240,{0,1950001,3300001,6950001,9000001,18000001,40000001},{0,97500,427500,636000,1536000,2796000,4796000}))*1.021,-2))</f>
        <v/>
      </c>
      <c r="V240" s="18">
        <f>MAX(0,ROUNDDOWN(K240-H240-430000-J240-0,-3))</f>
        <v/>
      </c>
      <c r="W240" s="18">
        <f>MAX(0,ROUNDDOWN(K240-H240-430000-J240-N240,-3))</f>
        <v/>
      </c>
      <c r="X240" s="18">
        <f>MAX(0,ROUNDDOWN(K240-H240-430000-J240-O240,-3))</f>
        <v/>
      </c>
      <c r="Y240" s="18">
        <f>IF(K240&lt;=450000,0,MAX(0,ROUNDDOWN(V240*0.06-MIN(50000,V240)*0.03,-2))+MAX(0,ROUNDDOWN(V240*0.04-MIN(50000,V240)*0.02,-2)))</f>
        <v/>
      </c>
      <c r="Z240" s="18">
        <f>IF(K240&lt;=450000,0,MAX(0,ROUNDDOWN(W240*0.06-MIN(50000,W240)*0.03,-2))+MAX(0,ROUNDDOWN(W240*0.04-MIN(50000,W240)*0.02,-2)))</f>
        <v/>
      </c>
      <c r="AA240" s="18">
        <f>IF(K240&lt;=450000,0,MAX(0,ROUNDDOWN(X240*0.06-MIN(50000,X240)*0.03,-2))+MAX(0,ROUNDDOWN(X240*0.04-MIN(50000,X240)*0.02,-2)))</f>
        <v/>
      </c>
      <c r="AB240" s="18">
        <f>AE240+Y240-Z240</f>
        <v/>
      </c>
      <c r="AC240" s="18">
        <f>AF240+Y240-AA240</f>
        <v/>
      </c>
      <c r="AD240" s="20">
        <f>AB240-AC240</f>
        <v/>
      </c>
      <c r="AE240" s="18">
        <f>S240-T240</f>
        <v/>
      </c>
      <c r="AF240" s="18">
        <f>S240-U240</f>
        <v/>
      </c>
      <c r="AG240" s="21">
        <f>IF(P240&lt;=0,0,LOOKUP(P240,{0,1950001,3300001,6950001,9000001,18000001,40000001},{0.05,0.1,0.2,0.23,0.33,0.4,0.45}))</f>
        <v/>
      </c>
    </row>
    <row r="241">
      <c r="A241" t="inlineStr">
        <is>
          <t>1万円刻み</t>
        </is>
      </c>
      <c r="B241" s="18">
        <f>'4_1万円刻み'!$A$5</f>
        <v/>
      </c>
      <c r="C241" s="19" t="n">
        <v>2025</v>
      </c>
      <c r="D241" s="18" t="n">
        <v>100000</v>
      </c>
      <c r="E241" s="18" t="n">
        <v>0</v>
      </c>
      <c r="F241" s="18" t="n">
        <v>100000</v>
      </c>
      <c r="G241" t="inlineStr">
        <is>
          <t>はい</t>
        </is>
      </c>
      <c r="H241" s="18">
        <f>ROUND(MIN(B241/12,650000)*12*0.0915+MIN(B241/12,1390000)*12*(0.0504+0)+B241*0.005,0)</f>
        <v/>
      </c>
      <c r="I241" s="18" t="n">
        <v>0</v>
      </c>
      <c r="J241" s="18" t="n">
        <v>0</v>
      </c>
      <c r="K241" s="18">
        <f>ROUND(IF(C241&gt;=2026,IF(B241&lt;741000,0,IF(B241&lt;2191000,B241-740000,IF(B241&lt;2193000,1451000,IF(B241&lt;2196000,1453000,IF(B241&lt;2200000,1456000,IF(B241&lt;3600000,ROUNDDOWN(B241/4,-3)*2.8-80000,IF(B241&lt;6600000,ROUNDDOWN(B241/4,-3)*3.2-440000,IF(B241&lt;8500000,ROUNDDOWN(B241*0.9,0)-1100000,B241-1950000)))))))),IF(B241&lt;651000,0,IF(B241&lt;1900000,B241-650000,IF(B241&lt;3600000,ROUNDDOWN(B241/4,-3)*2.8-80000,IF(B241&lt;6600000,ROUNDDOWN(B241/4,-3)*3.2-440000,IF(B241&lt;8500000,ROUNDDOWN(B241*0.9,0)-1100000,B241-1950000)))))),0)</f>
        <v/>
      </c>
      <c r="L241" s="18">
        <f>IF(K241&gt;23500000,NA(),IF(C241&gt;=2026,IF(K241&lt;=4890000,1040000,IF(K241&lt;=6550000,670000,620000)),IF(K241&lt;=1320000,950000,IF(K241&lt;=3360000,880000,IF(K241&lt;=4890000,680000,IF(K241&lt;=6550000,630000,580000))))))</f>
        <v/>
      </c>
      <c r="M241" s="18">
        <f>MIN(100000,ROUNDDOWN(K241*0.05,0))</f>
        <v/>
      </c>
      <c r="N241" s="18">
        <f>MIN(2000000,MAX(0,D241-E241-M241))</f>
        <v/>
      </c>
      <c r="O241" s="18">
        <f>IF(G241="はい",MIN(88000,MAX(0,F241-12000)),0)</f>
        <v/>
      </c>
      <c r="P241" s="18">
        <f>MAX(0,ROUNDDOWN(K241-H241-L241-I241-0,-3))</f>
        <v/>
      </c>
      <c r="Q241" s="18">
        <f>MAX(0,ROUNDDOWN(K241-H241-L241-I241-N241,-3))</f>
        <v/>
      </c>
      <c r="R241" s="18">
        <f>MAX(0,ROUNDDOWN(K241-H241-L241-I241-O241,-3))</f>
        <v/>
      </c>
      <c r="S241" s="18">
        <f>IF(P241&lt;=0,0,ROUNDDOWN((P241*LOOKUP(P241,{0,1950001,3300001,6950001,9000001,18000001,40000001},{0.05,0.1,0.2,0.23,0.33,0.4,0.45})-LOOKUP(P241,{0,1950001,3300001,6950001,9000001,18000001,40000001},{0,97500,427500,636000,1536000,2796000,4796000}))*1.021,-2))</f>
        <v/>
      </c>
      <c r="T241" s="18">
        <f>IF(Q241&lt;=0,0,ROUNDDOWN((Q241*LOOKUP(Q241,{0,1950001,3300001,6950001,9000001,18000001,40000001},{0.05,0.1,0.2,0.23,0.33,0.4,0.45})-LOOKUP(Q241,{0,1950001,3300001,6950001,9000001,18000001,40000001},{0,97500,427500,636000,1536000,2796000,4796000}))*1.021,-2))</f>
        <v/>
      </c>
      <c r="U241" s="18">
        <f>IF(R241&lt;=0,0,ROUNDDOWN((R241*LOOKUP(R241,{0,1950001,3300001,6950001,9000001,18000001,40000001},{0.05,0.1,0.2,0.23,0.33,0.4,0.45})-LOOKUP(R241,{0,1950001,3300001,6950001,9000001,18000001,40000001},{0,97500,427500,636000,1536000,2796000,4796000}))*1.021,-2))</f>
        <v/>
      </c>
      <c r="V241" s="18">
        <f>MAX(0,ROUNDDOWN(K241-H241-430000-J241-0,-3))</f>
        <v/>
      </c>
      <c r="W241" s="18">
        <f>MAX(0,ROUNDDOWN(K241-H241-430000-J241-N241,-3))</f>
        <v/>
      </c>
      <c r="X241" s="18">
        <f>MAX(0,ROUNDDOWN(K241-H241-430000-J241-O241,-3))</f>
        <v/>
      </c>
      <c r="Y241" s="18">
        <f>IF(K241&lt;=450000,0,MAX(0,ROUNDDOWN(V241*0.06-MIN(50000,V241)*0.03,-2))+MAX(0,ROUNDDOWN(V241*0.04-MIN(50000,V241)*0.02,-2)))</f>
        <v/>
      </c>
      <c r="Z241" s="18">
        <f>IF(K241&lt;=450000,0,MAX(0,ROUNDDOWN(W241*0.06-MIN(50000,W241)*0.03,-2))+MAX(0,ROUNDDOWN(W241*0.04-MIN(50000,W241)*0.02,-2)))</f>
        <v/>
      </c>
      <c r="AA241" s="18">
        <f>IF(K241&lt;=450000,0,MAX(0,ROUNDDOWN(X241*0.06-MIN(50000,X241)*0.03,-2))+MAX(0,ROUNDDOWN(X241*0.04-MIN(50000,X241)*0.02,-2)))</f>
        <v/>
      </c>
      <c r="AB241" s="18">
        <f>AE241+Y241-Z241</f>
        <v/>
      </c>
      <c r="AC241" s="18">
        <f>AF241+Y241-AA241</f>
        <v/>
      </c>
      <c r="AD241" s="20">
        <f>AB241-AC241</f>
        <v/>
      </c>
      <c r="AE241" s="18">
        <f>S241-T241</f>
        <v/>
      </c>
      <c r="AF241" s="18">
        <f>S241-U241</f>
        <v/>
      </c>
      <c r="AG241" s="21">
        <f>IF(P241&lt;=0,0,LOOKUP(P241,{0,1950001,3300001,6950001,9000001,18000001,40000001},{0.05,0.1,0.2,0.23,0.33,0.4,0.45}))</f>
        <v/>
      </c>
    </row>
    <row r="242">
      <c r="A242" t="inlineStr">
        <is>
          <t>1万円刻み</t>
        </is>
      </c>
      <c r="B242" s="18">
        <f>'4_1万円刻み'!$A$6</f>
        <v/>
      </c>
      <c r="C242" s="19" t="n">
        <v>2026</v>
      </c>
      <c r="D242" s="18" t="n">
        <v>100000</v>
      </c>
      <c r="E242" s="18" t="n">
        <v>0</v>
      </c>
      <c r="F242" s="18" t="n">
        <v>100000</v>
      </c>
      <c r="G242" t="inlineStr">
        <is>
          <t>はい</t>
        </is>
      </c>
      <c r="H242" s="18">
        <f>ROUND(MIN(B242/12,650000)*12*0.0915+MIN(B242/12,1390000)*12*(0.0504+0)+B242*0.005,0)</f>
        <v/>
      </c>
      <c r="I242" s="18" t="n">
        <v>0</v>
      </c>
      <c r="J242" s="18" t="n">
        <v>0</v>
      </c>
      <c r="K242" s="18">
        <f>ROUND(IF(C242&gt;=2026,IF(B242&lt;741000,0,IF(B242&lt;2191000,B242-740000,IF(B242&lt;2193000,1451000,IF(B242&lt;2196000,1453000,IF(B242&lt;2200000,1456000,IF(B242&lt;3600000,ROUNDDOWN(B242/4,-3)*2.8-80000,IF(B242&lt;6600000,ROUNDDOWN(B242/4,-3)*3.2-440000,IF(B242&lt;8500000,ROUNDDOWN(B242*0.9,0)-1100000,B242-1950000)))))))),IF(B242&lt;651000,0,IF(B242&lt;1900000,B242-650000,IF(B242&lt;3600000,ROUNDDOWN(B242/4,-3)*2.8-80000,IF(B242&lt;6600000,ROUNDDOWN(B242/4,-3)*3.2-440000,IF(B242&lt;8500000,ROUNDDOWN(B242*0.9,0)-1100000,B242-1950000)))))),0)</f>
        <v/>
      </c>
      <c r="L242" s="18">
        <f>IF(K242&gt;23500000,NA(),IF(C242&gt;=2026,IF(K242&lt;=4890000,1040000,IF(K242&lt;=6550000,670000,620000)),IF(K242&lt;=1320000,950000,IF(K242&lt;=3360000,880000,IF(K242&lt;=4890000,680000,IF(K242&lt;=6550000,630000,580000))))))</f>
        <v/>
      </c>
      <c r="M242" s="18">
        <f>MIN(100000,ROUNDDOWN(K242*0.05,0))</f>
        <v/>
      </c>
      <c r="N242" s="18">
        <f>MIN(2000000,MAX(0,D242-E242-M242))</f>
        <v/>
      </c>
      <c r="O242" s="18">
        <f>IF(G242="はい",MIN(88000,MAX(0,F242-12000)),0)</f>
        <v/>
      </c>
      <c r="P242" s="18">
        <f>MAX(0,ROUNDDOWN(K242-H242-L242-I242-0,-3))</f>
        <v/>
      </c>
      <c r="Q242" s="18">
        <f>MAX(0,ROUNDDOWN(K242-H242-L242-I242-N242,-3))</f>
        <v/>
      </c>
      <c r="R242" s="18">
        <f>MAX(0,ROUNDDOWN(K242-H242-L242-I242-O242,-3))</f>
        <v/>
      </c>
      <c r="S242" s="18">
        <f>IF(P242&lt;=0,0,ROUNDDOWN((P242*LOOKUP(P242,{0,1950001,3300001,6950001,9000001,18000001,40000001},{0.05,0.1,0.2,0.23,0.33,0.4,0.45})-LOOKUP(P242,{0,1950001,3300001,6950001,9000001,18000001,40000001},{0,97500,427500,636000,1536000,2796000,4796000}))*1.021,-2))</f>
        <v/>
      </c>
      <c r="T242" s="18">
        <f>IF(Q242&lt;=0,0,ROUNDDOWN((Q242*LOOKUP(Q242,{0,1950001,3300001,6950001,9000001,18000001,40000001},{0.05,0.1,0.2,0.23,0.33,0.4,0.45})-LOOKUP(Q242,{0,1950001,3300001,6950001,9000001,18000001,40000001},{0,97500,427500,636000,1536000,2796000,4796000}))*1.021,-2))</f>
        <v/>
      </c>
      <c r="U242" s="18">
        <f>IF(R242&lt;=0,0,ROUNDDOWN((R242*LOOKUP(R242,{0,1950001,3300001,6950001,9000001,18000001,40000001},{0.05,0.1,0.2,0.23,0.33,0.4,0.45})-LOOKUP(R242,{0,1950001,3300001,6950001,9000001,18000001,40000001},{0,97500,427500,636000,1536000,2796000,4796000}))*1.021,-2))</f>
        <v/>
      </c>
      <c r="V242" s="18">
        <f>MAX(0,ROUNDDOWN(K242-H242-430000-J242-0,-3))</f>
        <v/>
      </c>
      <c r="W242" s="18">
        <f>MAX(0,ROUNDDOWN(K242-H242-430000-J242-N242,-3))</f>
        <v/>
      </c>
      <c r="X242" s="18">
        <f>MAX(0,ROUNDDOWN(K242-H242-430000-J242-O242,-3))</f>
        <v/>
      </c>
      <c r="Y242" s="18">
        <f>IF(K242&lt;=450000,0,MAX(0,ROUNDDOWN(V242*0.06-MIN(50000,V242)*0.03,-2))+MAX(0,ROUNDDOWN(V242*0.04-MIN(50000,V242)*0.02,-2)))</f>
        <v/>
      </c>
      <c r="Z242" s="18">
        <f>IF(K242&lt;=450000,0,MAX(0,ROUNDDOWN(W242*0.06-MIN(50000,W242)*0.03,-2))+MAX(0,ROUNDDOWN(W242*0.04-MIN(50000,W242)*0.02,-2)))</f>
        <v/>
      </c>
      <c r="AA242" s="18">
        <f>IF(K242&lt;=450000,0,MAX(0,ROUNDDOWN(X242*0.06-MIN(50000,X242)*0.03,-2))+MAX(0,ROUNDDOWN(X242*0.04-MIN(50000,X242)*0.02,-2)))</f>
        <v/>
      </c>
      <c r="AB242" s="18">
        <f>AE242+Y242-Z242</f>
        <v/>
      </c>
      <c r="AC242" s="18">
        <f>AF242+Y242-AA242</f>
        <v/>
      </c>
      <c r="AD242" s="20">
        <f>AB242-AC242</f>
        <v/>
      </c>
      <c r="AE242" s="18">
        <f>S242-T242</f>
        <v/>
      </c>
      <c r="AF242" s="18">
        <f>S242-U242</f>
        <v/>
      </c>
      <c r="AG242" s="21">
        <f>IF(P242&lt;=0,0,LOOKUP(P242,{0,1950001,3300001,6950001,9000001,18000001,40000001},{0.05,0.1,0.2,0.23,0.33,0.4,0.45}))</f>
        <v/>
      </c>
    </row>
    <row r="243">
      <c r="A243" t="inlineStr">
        <is>
          <t>1万円刻み</t>
        </is>
      </c>
      <c r="B243" s="18">
        <f>'4_1万円刻み'!$A$6</f>
        <v/>
      </c>
      <c r="C243" s="19" t="n">
        <v>2025</v>
      </c>
      <c r="D243" s="18" t="n">
        <v>100000</v>
      </c>
      <c r="E243" s="18" t="n">
        <v>0</v>
      </c>
      <c r="F243" s="18" t="n">
        <v>100000</v>
      </c>
      <c r="G243" t="inlineStr">
        <is>
          <t>はい</t>
        </is>
      </c>
      <c r="H243" s="18">
        <f>ROUND(MIN(B243/12,650000)*12*0.0915+MIN(B243/12,1390000)*12*(0.0504+0)+B243*0.005,0)</f>
        <v/>
      </c>
      <c r="I243" s="18" t="n">
        <v>0</v>
      </c>
      <c r="J243" s="18" t="n">
        <v>0</v>
      </c>
      <c r="K243" s="18">
        <f>ROUND(IF(C243&gt;=2026,IF(B243&lt;741000,0,IF(B243&lt;2191000,B243-740000,IF(B243&lt;2193000,1451000,IF(B243&lt;2196000,1453000,IF(B243&lt;2200000,1456000,IF(B243&lt;3600000,ROUNDDOWN(B243/4,-3)*2.8-80000,IF(B243&lt;6600000,ROUNDDOWN(B243/4,-3)*3.2-440000,IF(B243&lt;8500000,ROUNDDOWN(B243*0.9,0)-1100000,B243-1950000)))))))),IF(B243&lt;651000,0,IF(B243&lt;1900000,B243-650000,IF(B243&lt;3600000,ROUNDDOWN(B243/4,-3)*2.8-80000,IF(B243&lt;6600000,ROUNDDOWN(B243/4,-3)*3.2-440000,IF(B243&lt;8500000,ROUNDDOWN(B243*0.9,0)-1100000,B243-1950000)))))),0)</f>
        <v/>
      </c>
      <c r="L243" s="18">
        <f>IF(K243&gt;23500000,NA(),IF(C243&gt;=2026,IF(K243&lt;=4890000,1040000,IF(K243&lt;=6550000,670000,620000)),IF(K243&lt;=1320000,950000,IF(K243&lt;=3360000,880000,IF(K243&lt;=4890000,680000,IF(K243&lt;=6550000,630000,580000))))))</f>
        <v/>
      </c>
      <c r="M243" s="18">
        <f>MIN(100000,ROUNDDOWN(K243*0.05,0))</f>
        <v/>
      </c>
      <c r="N243" s="18">
        <f>MIN(2000000,MAX(0,D243-E243-M243))</f>
        <v/>
      </c>
      <c r="O243" s="18">
        <f>IF(G243="はい",MIN(88000,MAX(0,F243-12000)),0)</f>
        <v/>
      </c>
      <c r="P243" s="18">
        <f>MAX(0,ROUNDDOWN(K243-H243-L243-I243-0,-3))</f>
        <v/>
      </c>
      <c r="Q243" s="18">
        <f>MAX(0,ROUNDDOWN(K243-H243-L243-I243-N243,-3))</f>
        <v/>
      </c>
      <c r="R243" s="18">
        <f>MAX(0,ROUNDDOWN(K243-H243-L243-I243-O243,-3))</f>
        <v/>
      </c>
      <c r="S243" s="18">
        <f>IF(P243&lt;=0,0,ROUNDDOWN((P243*LOOKUP(P243,{0,1950001,3300001,6950001,9000001,18000001,40000001},{0.05,0.1,0.2,0.23,0.33,0.4,0.45})-LOOKUP(P243,{0,1950001,3300001,6950001,9000001,18000001,40000001},{0,97500,427500,636000,1536000,2796000,4796000}))*1.021,-2))</f>
        <v/>
      </c>
      <c r="T243" s="18">
        <f>IF(Q243&lt;=0,0,ROUNDDOWN((Q243*LOOKUP(Q243,{0,1950001,3300001,6950001,9000001,18000001,40000001},{0.05,0.1,0.2,0.23,0.33,0.4,0.45})-LOOKUP(Q243,{0,1950001,3300001,6950001,9000001,18000001,40000001},{0,97500,427500,636000,1536000,2796000,4796000}))*1.021,-2))</f>
        <v/>
      </c>
      <c r="U243" s="18">
        <f>IF(R243&lt;=0,0,ROUNDDOWN((R243*LOOKUP(R243,{0,1950001,3300001,6950001,9000001,18000001,40000001},{0.05,0.1,0.2,0.23,0.33,0.4,0.45})-LOOKUP(R243,{0,1950001,3300001,6950001,9000001,18000001,40000001},{0,97500,427500,636000,1536000,2796000,4796000}))*1.021,-2))</f>
        <v/>
      </c>
      <c r="V243" s="18">
        <f>MAX(0,ROUNDDOWN(K243-H243-430000-J243-0,-3))</f>
        <v/>
      </c>
      <c r="W243" s="18">
        <f>MAX(0,ROUNDDOWN(K243-H243-430000-J243-N243,-3))</f>
        <v/>
      </c>
      <c r="X243" s="18">
        <f>MAX(0,ROUNDDOWN(K243-H243-430000-J243-O243,-3))</f>
        <v/>
      </c>
      <c r="Y243" s="18">
        <f>IF(K243&lt;=450000,0,MAX(0,ROUNDDOWN(V243*0.06-MIN(50000,V243)*0.03,-2))+MAX(0,ROUNDDOWN(V243*0.04-MIN(50000,V243)*0.02,-2)))</f>
        <v/>
      </c>
      <c r="Z243" s="18">
        <f>IF(K243&lt;=450000,0,MAX(0,ROUNDDOWN(W243*0.06-MIN(50000,W243)*0.03,-2))+MAX(0,ROUNDDOWN(W243*0.04-MIN(50000,W243)*0.02,-2)))</f>
        <v/>
      </c>
      <c r="AA243" s="18">
        <f>IF(K243&lt;=450000,0,MAX(0,ROUNDDOWN(X243*0.06-MIN(50000,X243)*0.03,-2))+MAX(0,ROUNDDOWN(X243*0.04-MIN(50000,X243)*0.02,-2)))</f>
        <v/>
      </c>
      <c r="AB243" s="18">
        <f>AE243+Y243-Z243</f>
        <v/>
      </c>
      <c r="AC243" s="18">
        <f>AF243+Y243-AA243</f>
        <v/>
      </c>
      <c r="AD243" s="20">
        <f>AB243-AC243</f>
        <v/>
      </c>
      <c r="AE243" s="18">
        <f>S243-T243</f>
        <v/>
      </c>
      <c r="AF243" s="18">
        <f>S243-U243</f>
        <v/>
      </c>
      <c r="AG243" s="21">
        <f>IF(P243&lt;=0,0,LOOKUP(P243,{0,1950001,3300001,6950001,9000001,18000001,40000001},{0.05,0.1,0.2,0.23,0.33,0.4,0.45}))</f>
        <v/>
      </c>
    </row>
    <row r="244">
      <c r="A244" t="inlineStr">
        <is>
          <t>1万円刻み</t>
        </is>
      </c>
      <c r="B244" s="18">
        <f>'4_1万円刻み'!$A$7</f>
        <v/>
      </c>
      <c r="C244" s="19" t="n">
        <v>2026</v>
      </c>
      <c r="D244" s="18" t="n">
        <v>100000</v>
      </c>
      <c r="E244" s="18" t="n">
        <v>0</v>
      </c>
      <c r="F244" s="18" t="n">
        <v>100000</v>
      </c>
      <c r="G244" t="inlineStr">
        <is>
          <t>はい</t>
        </is>
      </c>
      <c r="H244" s="18">
        <f>ROUND(MIN(B244/12,650000)*12*0.0915+MIN(B244/12,1390000)*12*(0.0504+0)+B244*0.005,0)</f>
        <v/>
      </c>
      <c r="I244" s="18" t="n">
        <v>0</v>
      </c>
      <c r="J244" s="18" t="n">
        <v>0</v>
      </c>
      <c r="K244" s="18">
        <f>ROUND(IF(C244&gt;=2026,IF(B244&lt;741000,0,IF(B244&lt;2191000,B244-740000,IF(B244&lt;2193000,1451000,IF(B244&lt;2196000,1453000,IF(B244&lt;2200000,1456000,IF(B244&lt;3600000,ROUNDDOWN(B244/4,-3)*2.8-80000,IF(B244&lt;6600000,ROUNDDOWN(B244/4,-3)*3.2-440000,IF(B244&lt;8500000,ROUNDDOWN(B244*0.9,0)-1100000,B244-1950000)))))))),IF(B244&lt;651000,0,IF(B244&lt;1900000,B244-650000,IF(B244&lt;3600000,ROUNDDOWN(B244/4,-3)*2.8-80000,IF(B244&lt;6600000,ROUNDDOWN(B244/4,-3)*3.2-440000,IF(B244&lt;8500000,ROUNDDOWN(B244*0.9,0)-1100000,B244-1950000)))))),0)</f>
        <v/>
      </c>
      <c r="L244" s="18">
        <f>IF(K244&gt;23500000,NA(),IF(C244&gt;=2026,IF(K244&lt;=4890000,1040000,IF(K244&lt;=6550000,670000,620000)),IF(K244&lt;=1320000,950000,IF(K244&lt;=3360000,880000,IF(K244&lt;=4890000,680000,IF(K244&lt;=6550000,630000,580000))))))</f>
        <v/>
      </c>
      <c r="M244" s="18">
        <f>MIN(100000,ROUNDDOWN(K244*0.05,0))</f>
        <v/>
      </c>
      <c r="N244" s="18">
        <f>MIN(2000000,MAX(0,D244-E244-M244))</f>
        <v/>
      </c>
      <c r="O244" s="18">
        <f>IF(G244="はい",MIN(88000,MAX(0,F244-12000)),0)</f>
        <v/>
      </c>
      <c r="P244" s="18">
        <f>MAX(0,ROUNDDOWN(K244-H244-L244-I244-0,-3))</f>
        <v/>
      </c>
      <c r="Q244" s="18">
        <f>MAX(0,ROUNDDOWN(K244-H244-L244-I244-N244,-3))</f>
        <v/>
      </c>
      <c r="R244" s="18">
        <f>MAX(0,ROUNDDOWN(K244-H244-L244-I244-O244,-3))</f>
        <v/>
      </c>
      <c r="S244" s="18">
        <f>IF(P244&lt;=0,0,ROUNDDOWN((P244*LOOKUP(P244,{0,1950001,3300001,6950001,9000001,18000001,40000001},{0.05,0.1,0.2,0.23,0.33,0.4,0.45})-LOOKUP(P244,{0,1950001,3300001,6950001,9000001,18000001,40000001},{0,97500,427500,636000,1536000,2796000,4796000}))*1.021,-2))</f>
        <v/>
      </c>
      <c r="T244" s="18">
        <f>IF(Q244&lt;=0,0,ROUNDDOWN((Q244*LOOKUP(Q244,{0,1950001,3300001,6950001,9000001,18000001,40000001},{0.05,0.1,0.2,0.23,0.33,0.4,0.45})-LOOKUP(Q244,{0,1950001,3300001,6950001,9000001,18000001,40000001},{0,97500,427500,636000,1536000,2796000,4796000}))*1.021,-2))</f>
        <v/>
      </c>
      <c r="U244" s="18">
        <f>IF(R244&lt;=0,0,ROUNDDOWN((R244*LOOKUP(R244,{0,1950001,3300001,6950001,9000001,18000001,40000001},{0.05,0.1,0.2,0.23,0.33,0.4,0.45})-LOOKUP(R244,{0,1950001,3300001,6950001,9000001,18000001,40000001},{0,97500,427500,636000,1536000,2796000,4796000}))*1.021,-2))</f>
        <v/>
      </c>
      <c r="V244" s="18">
        <f>MAX(0,ROUNDDOWN(K244-H244-430000-J244-0,-3))</f>
        <v/>
      </c>
      <c r="W244" s="18">
        <f>MAX(0,ROUNDDOWN(K244-H244-430000-J244-N244,-3))</f>
        <v/>
      </c>
      <c r="X244" s="18">
        <f>MAX(0,ROUNDDOWN(K244-H244-430000-J244-O244,-3))</f>
        <v/>
      </c>
      <c r="Y244" s="18">
        <f>IF(K244&lt;=450000,0,MAX(0,ROUNDDOWN(V244*0.06-MIN(50000,V244)*0.03,-2))+MAX(0,ROUNDDOWN(V244*0.04-MIN(50000,V244)*0.02,-2)))</f>
        <v/>
      </c>
      <c r="Z244" s="18">
        <f>IF(K244&lt;=450000,0,MAX(0,ROUNDDOWN(W244*0.06-MIN(50000,W244)*0.03,-2))+MAX(0,ROUNDDOWN(W244*0.04-MIN(50000,W244)*0.02,-2)))</f>
        <v/>
      </c>
      <c r="AA244" s="18">
        <f>IF(K244&lt;=450000,0,MAX(0,ROUNDDOWN(X244*0.06-MIN(50000,X244)*0.03,-2))+MAX(0,ROUNDDOWN(X244*0.04-MIN(50000,X244)*0.02,-2)))</f>
        <v/>
      </c>
      <c r="AB244" s="18">
        <f>AE244+Y244-Z244</f>
        <v/>
      </c>
      <c r="AC244" s="18">
        <f>AF244+Y244-AA244</f>
        <v/>
      </c>
      <c r="AD244" s="20">
        <f>AB244-AC244</f>
        <v/>
      </c>
      <c r="AE244" s="18">
        <f>S244-T244</f>
        <v/>
      </c>
      <c r="AF244" s="18">
        <f>S244-U244</f>
        <v/>
      </c>
      <c r="AG244" s="21">
        <f>IF(P244&lt;=0,0,LOOKUP(P244,{0,1950001,3300001,6950001,9000001,18000001,40000001},{0.05,0.1,0.2,0.23,0.33,0.4,0.45}))</f>
        <v/>
      </c>
    </row>
    <row r="245">
      <c r="A245" t="inlineStr">
        <is>
          <t>1万円刻み</t>
        </is>
      </c>
      <c r="B245" s="18">
        <f>'4_1万円刻み'!$A$7</f>
        <v/>
      </c>
      <c r="C245" s="19" t="n">
        <v>2025</v>
      </c>
      <c r="D245" s="18" t="n">
        <v>100000</v>
      </c>
      <c r="E245" s="18" t="n">
        <v>0</v>
      </c>
      <c r="F245" s="18" t="n">
        <v>100000</v>
      </c>
      <c r="G245" t="inlineStr">
        <is>
          <t>はい</t>
        </is>
      </c>
      <c r="H245" s="18">
        <f>ROUND(MIN(B245/12,650000)*12*0.0915+MIN(B245/12,1390000)*12*(0.0504+0)+B245*0.005,0)</f>
        <v/>
      </c>
      <c r="I245" s="18" t="n">
        <v>0</v>
      </c>
      <c r="J245" s="18" t="n">
        <v>0</v>
      </c>
      <c r="K245" s="18">
        <f>ROUND(IF(C245&gt;=2026,IF(B245&lt;741000,0,IF(B245&lt;2191000,B245-740000,IF(B245&lt;2193000,1451000,IF(B245&lt;2196000,1453000,IF(B245&lt;2200000,1456000,IF(B245&lt;3600000,ROUNDDOWN(B245/4,-3)*2.8-80000,IF(B245&lt;6600000,ROUNDDOWN(B245/4,-3)*3.2-440000,IF(B245&lt;8500000,ROUNDDOWN(B245*0.9,0)-1100000,B245-1950000)))))))),IF(B245&lt;651000,0,IF(B245&lt;1900000,B245-650000,IF(B245&lt;3600000,ROUNDDOWN(B245/4,-3)*2.8-80000,IF(B245&lt;6600000,ROUNDDOWN(B245/4,-3)*3.2-440000,IF(B245&lt;8500000,ROUNDDOWN(B245*0.9,0)-1100000,B245-1950000)))))),0)</f>
        <v/>
      </c>
      <c r="L245" s="18">
        <f>IF(K245&gt;23500000,NA(),IF(C245&gt;=2026,IF(K245&lt;=4890000,1040000,IF(K245&lt;=6550000,670000,620000)),IF(K245&lt;=1320000,950000,IF(K245&lt;=3360000,880000,IF(K245&lt;=4890000,680000,IF(K245&lt;=6550000,630000,580000))))))</f>
        <v/>
      </c>
      <c r="M245" s="18">
        <f>MIN(100000,ROUNDDOWN(K245*0.05,0))</f>
        <v/>
      </c>
      <c r="N245" s="18">
        <f>MIN(2000000,MAX(0,D245-E245-M245))</f>
        <v/>
      </c>
      <c r="O245" s="18">
        <f>IF(G245="はい",MIN(88000,MAX(0,F245-12000)),0)</f>
        <v/>
      </c>
      <c r="P245" s="18">
        <f>MAX(0,ROUNDDOWN(K245-H245-L245-I245-0,-3))</f>
        <v/>
      </c>
      <c r="Q245" s="18">
        <f>MAX(0,ROUNDDOWN(K245-H245-L245-I245-N245,-3))</f>
        <v/>
      </c>
      <c r="R245" s="18">
        <f>MAX(0,ROUNDDOWN(K245-H245-L245-I245-O245,-3))</f>
        <v/>
      </c>
      <c r="S245" s="18">
        <f>IF(P245&lt;=0,0,ROUNDDOWN((P245*LOOKUP(P245,{0,1950001,3300001,6950001,9000001,18000001,40000001},{0.05,0.1,0.2,0.23,0.33,0.4,0.45})-LOOKUP(P245,{0,1950001,3300001,6950001,9000001,18000001,40000001},{0,97500,427500,636000,1536000,2796000,4796000}))*1.021,-2))</f>
        <v/>
      </c>
      <c r="T245" s="18">
        <f>IF(Q245&lt;=0,0,ROUNDDOWN((Q245*LOOKUP(Q245,{0,1950001,3300001,6950001,9000001,18000001,40000001},{0.05,0.1,0.2,0.23,0.33,0.4,0.45})-LOOKUP(Q245,{0,1950001,3300001,6950001,9000001,18000001,40000001},{0,97500,427500,636000,1536000,2796000,4796000}))*1.021,-2))</f>
        <v/>
      </c>
      <c r="U245" s="18">
        <f>IF(R245&lt;=0,0,ROUNDDOWN((R245*LOOKUP(R245,{0,1950001,3300001,6950001,9000001,18000001,40000001},{0.05,0.1,0.2,0.23,0.33,0.4,0.45})-LOOKUP(R245,{0,1950001,3300001,6950001,9000001,18000001,40000001},{0,97500,427500,636000,1536000,2796000,4796000}))*1.021,-2))</f>
        <v/>
      </c>
      <c r="V245" s="18">
        <f>MAX(0,ROUNDDOWN(K245-H245-430000-J245-0,-3))</f>
        <v/>
      </c>
      <c r="W245" s="18">
        <f>MAX(0,ROUNDDOWN(K245-H245-430000-J245-N245,-3))</f>
        <v/>
      </c>
      <c r="X245" s="18">
        <f>MAX(0,ROUNDDOWN(K245-H245-430000-J245-O245,-3))</f>
        <v/>
      </c>
      <c r="Y245" s="18">
        <f>IF(K245&lt;=450000,0,MAX(0,ROUNDDOWN(V245*0.06-MIN(50000,V245)*0.03,-2))+MAX(0,ROUNDDOWN(V245*0.04-MIN(50000,V245)*0.02,-2)))</f>
        <v/>
      </c>
      <c r="Z245" s="18">
        <f>IF(K245&lt;=450000,0,MAX(0,ROUNDDOWN(W245*0.06-MIN(50000,W245)*0.03,-2))+MAX(0,ROUNDDOWN(W245*0.04-MIN(50000,W245)*0.02,-2)))</f>
        <v/>
      </c>
      <c r="AA245" s="18">
        <f>IF(K245&lt;=450000,0,MAX(0,ROUNDDOWN(X245*0.06-MIN(50000,X245)*0.03,-2))+MAX(0,ROUNDDOWN(X245*0.04-MIN(50000,X245)*0.02,-2)))</f>
        <v/>
      </c>
      <c r="AB245" s="18">
        <f>AE245+Y245-Z245</f>
        <v/>
      </c>
      <c r="AC245" s="18">
        <f>AF245+Y245-AA245</f>
        <v/>
      </c>
      <c r="AD245" s="20">
        <f>AB245-AC245</f>
        <v/>
      </c>
      <c r="AE245" s="18">
        <f>S245-T245</f>
        <v/>
      </c>
      <c r="AF245" s="18">
        <f>S245-U245</f>
        <v/>
      </c>
      <c r="AG245" s="21">
        <f>IF(P245&lt;=0,0,LOOKUP(P245,{0,1950001,3300001,6950001,9000001,18000001,40000001},{0.05,0.1,0.2,0.23,0.33,0.4,0.45}))</f>
        <v/>
      </c>
    </row>
    <row r="246">
      <c r="A246" t="inlineStr">
        <is>
          <t>1万円刻み</t>
        </is>
      </c>
      <c r="B246" s="18">
        <f>'4_1万円刻み'!$A$8</f>
        <v/>
      </c>
      <c r="C246" s="19" t="n">
        <v>2026</v>
      </c>
      <c r="D246" s="18" t="n">
        <v>100000</v>
      </c>
      <c r="E246" s="18" t="n">
        <v>0</v>
      </c>
      <c r="F246" s="18" t="n">
        <v>100000</v>
      </c>
      <c r="G246" t="inlineStr">
        <is>
          <t>はい</t>
        </is>
      </c>
      <c r="H246" s="18">
        <f>ROUND(MIN(B246/12,650000)*12*0.0915+MIN(B246/12,1390000)*12*(0.0504+0)+B246*0.005,0)</f>
        <v/>
      </c>
      <c r="I246" s="18" t="n">
        <v>0</v>
      </c>
      <c r="J246" s="18" t="n">
        <v>0</v>
      </c>
      <c r="K246" s="18">
        <f>ROUND(IF(C246&gt;=2026,IF(B246&lt;741000,0,IF(B246&lt;2191000,B246-740000,IF(B246&lt;2193000,1451000,IF(B246&lt;2196000,1453000,IF(B246&lt;2200000,1456000,IF(B246&lt;3600000,ROUNDDOWN(B246/4,-3)*2.8-80000,IF(B246&lt;6600000,ROUNDDOWN(B246/4,-3)*3.2-440000,IF(B246&lt;8500000,ROUNDDOWN(B246*0.9,0)-1100000,B246-1950000)))))))),IF(B246&lt;651000,0,IF(B246&lt;1900000,B246-650000,IF(B246&lt;3600000,ROUNDDOWN(B246/4,-3)*2.8-80000,IF(B246&lt;6600000,ROUNDDOWN(B246/4,-3)*3.2-440000,IF(B246&lt;8500000,ROUNDDOWN(B246*0.9,0)-1100000,B246-1950000)))))),0)</f>
        <v/>
      </c>
      <c r="L246" s="18">
        <f>IF(K246&gt;23500000,NA(),IF(C246&gt;=2026,IF(K246&lt;=4890000,1040000,IF(K246&lt;=6550000,670000,620000)),IF(K246&lt;=1320000,950000,IF(K246&lt;=3360000,880000,IF(K246&lt;=4890000,680000,IF(K246&lt;=6550000,630000,580000))))))</f>
        <v/>
      </c>
      <c r="M246" s="18">
        <f>MIN(100000,ROUNDDOWN(K246*0.05,0))</f>
        <v/>
      </c>
      <c r="N246" s="18">
        <f>MIN(2000000,MAX(0,D246-E246-M246))</f>
        <v/>
      </c>
      <c r="O246" s="18">
        <f>IF(G246="はい",MIN(88000,MAX(0,F246-12000)),0)</f>
        <v/>
      </c>
      <c r="P246" s="18">
        <f>MAX(0,ROUNDDOWN(K246-H246-L246-I246-0,-3))</f>
        <v/>
      </c>
      <c r="Q246" s="18">
        <f>MAX(0,ROUNDDOWN(K246-H246-L246-I246-N246,-3))</f>
        <v/>
      </c>
      <c r="R246" s="18">
        <f>MAX(0,ROUNDDOWN(K246-H246-L246-I246-O246,-3))</f>
        <v/>
      </c>
      <c r="S246" s="18">
        <f>IF(P246&lt;=0,0,ROUNDDOWN((P246*LOOKUP(P246,{0,1950001,3300001,6950001,9000001,18000001,40000001},{0.05,0.1,0.2,0.23,0.33,0.4,0.45})-LOOKUP(P246,{0,1950001,3300001,6950001,9000001,18000001,40000001},{0,97500,427500,636000,1536000,2796000,4796000}))*1.021,-2))</f>
        <v/>
      </c>
      <c r="T246" s="18">
        <f>IF(Q246&lt;=0,0,ROUNDDOWN((Q246*LOOKUP(Q246,{0,1950001,3300001,6950001,9000001,18000001,40000001},{0.05,0.1,0.2,0.23,0.33,0.4,0.45})-LOOKUP(Q246,{0,1950001,3300001,6950001,9000001,18000001,40000001},{0,97500,427500,636000,1536000,2796000,4796000}))*1.021,-2))</f>
        <v/>
      </c>
      <c r="U246" s="18">
        <f>IF(R246&lt;=0,0,ROUNDDOWN((R246*LOOKUP(R246,{0,1950001,3300001,6950001,9000001,18000001,40000001},{0.05,0.1,0.2,0.23,0.33,0.4,0.45})-LOOKUP(R246,{0,1950001,3300001,6950001,9000001,18000001,40000001},{0,97500,427500,636000,1536000,2796000,4796000}))*1.021,-2))</f>
        <v/>
      </c>
      <c r="V246" s="18">
        <f>MAX(0,ROUNDDOWN(K246-H246-430000-J246-0,-3))</f>
        <v/>
      </c>
      <c r="W246" s="18">
        <f>MAX(0,ROUNDDOWN(K246-H246-430000-J246-N246,-3))</f>
        <v/>
      </c>
      <c r="X246" s="18">
        <f>MAX(0,ROUNDDOWN(K246-H246-430000-J246-O246,-3))</f>
        <v/>
      </c>
      <c r="Y246" s="18">
        <f>IF(K246&lt;=450000,0,MAX(0,ROUNDDOWN(V246*0.06-MIN(50000,V246)*0.03,-2))+MAX(0,ROUNDDOWN(V246*0.04-MIN(50000,V246)*0.02,-2)))</f>
        <v/>
      </c>
      <c r="Z246" s="18">
        <f>IF(K246&lt;=450000,0,MAX(0,ROUNDDOWN(W246*0.06-MIN(50000,W246)*0.03,-2))+MAX(0,ROUNDDOWN(W246*0.04-MIN(50000,W246)*0.02,-2)))</f>
        <v/>
      </c>
      <c r="AA246" s="18">
        <f>IF(K246&lt;=450000,0,MAX(0,ROUNDDOWN(X246*0.06-MIN(50000,X246)*0.03,-2))+MAX(0,ROUNDDOWN(X246*0.04-MIN(50000,X246)*0.02,-2)))</f>
        <v/>
      </c>
      <c r="AB246" s="18">
        <f>AE246+Y246-Z246</f>
        <v/>
      </c>
      <c r="AC246" s="18">
        <f>AF246+Y246-AA246</f>
        <v/>
      </c>
      <c r="AD246" s="20">
        <f>AB246-AC246</f>
        <v/>
      </c>
      <c r="AE246" s="18">
        <f>S246-T246</f>
        <v/>
      </c>
      <c r="AF246" s="18">
        <f>S246-U246</f>
        <v/>
      </c>
      <c r="AG246" s="21">
        <f>IF(P246&lt;=0,0,LOOKUP(P246,{0,1950001,3300001,6950001,9000001,18000001,40000001},{0.05,0.1,0.2,0.23,0.33,0.4,0.45}))</f>
        <v/>
      </c>
    </row>
    <row r="247">
      <c r="A247" t="inlineStr">
        <is>
          <t>1万円刻み</t>
        </is>
      </c>
      <c r="B247" s="18">
        <f>'4_1万円刻み'!$A$8</f>
        <v/>
      </c>
      <c r="C247" s="19" t="n">
        <v>2025</v>
      </c>
      <c r="D247" s="18" t="n">
        <v>100000</v>
      </c>
      <c r="E247" s="18" t="n">
        <v>0</v>
      </c>
      <c r="F247" s="18" t="n">
        <v>100000</v>
      </c>
      <c r="G247" t="inlineStr">
        <is>
          <t>はい</t>
        </is>
      </c>
      <c r="H247" s="18">
        <f>ROUND(MIN(B247/12,650000)*12*0.0915+MIN(B247/12,1390000)*12*(0.0504+0)+B247*0.005,0)</f>
        <v/>
      </c>
      <c r="I247" s="18" t="n">
        <v>0</v>
      </c>
      <c r="J247" s="18" t="n">
        <v>0</v>
      </c>
      <c r="K247" s="18">
        <f>ROUND(IF(C247&gt;=2026,IF(B247&lt;741000,0,IF(B247&lt;2191000,B247-740000,IF(B247&lt;2193000,1451000,IF(B247&lt;2196000,1453000,IF(B247&lt;2200000,1456000,IF(B247&lt;3600000,ROUNDDOWN(B247/4,-3)*2.8-80000,IF(B247&lt;6600000,ROUNDDOWN(B247/4,-3)*3.2-440000,IF(B247&lt;8500000,ROUNDDOWN(B247*0.9,0)-1100000,B247-1950000)))))))),IF(B247&lt;651000,0,IF(B247&lt;1900000,B247-650000,IF(B247&lt;3600000,ROUNDDOWN(B247/4,-3)*2.8-80000,IF(B247&lt;6600000,ROUNDDOWN(B247/4,-3)*3.2-440000,IF(B247&lt;8500000,ROUNDDOWN(B247*0.9,0)-1100000,B247-1950000)))))),0)</f>
        <v/>
      </c>
      <c r="L247" s="18">
        <f>IF(K247&gt;23500000,NA(),IF(C247&gt;=2026,IF(K247&lt;=4890000,1040000,IF(K247&lt;=6550000,670000,620000)),IF(K247&lt;=1320000,950000,IF(K247&lt;=3360000,880000,IF(K247&lt;=4890000,680000,IF(K247&lt;=6550000,630000,580000))))))</f>
        <v/>
      </c>
      <c r="M247" s="18">
        <f>MIN(100000,ROUNDDOWN(K247*0.05,0))</f>
        <v/>
      </c>
      <c r="N247" s="18">
        <f>MIN(2000000,MAX(0,D247-E247-M247))</f>
        <v/>
      </c>
      <c r="O247" s="18">
        <f>IF(G247="はい",MIN(88000,MAX(0,F247-12000)),0)</f>
        <v/>
      </c>
      <c r="P247" s="18">
        <f>MAX(0,ROUNDDOWN(K247-H247-L247-I247-0,-3))</f>
        <v/>
      </c>
      <c r="Q247" s="18">
        <f>MAX(0,ROUNDDOWN(K247-H247-L247-I247-N247,-3))</f>
        <v/>
      </c>
      <c r="R247" s="18">
        <f>MAX(0,ROUNDDOWN(K247-H247-L247-I247-O247,-3))</f>
        <v/>
      </c>
      <c r="S247" s="18">
        <f>IF(P247&lt;=0,0,ROUNDDOWN((P247*LOOKUP(P247,{0,1950001,3300001,6950001,9000001,18000001,40000001},{0.05,0.1,0.2,0.23,0.33,0.4,0.45})-LOOKUP(P247,{0,1950001,3300001,6950001,9000001,18000001,40000001},{0,97500,427500,636000,1536000,2796000,4796000}))*1.021,-2))</f>
        <v/>
      </c>
      <c r="T247" s="18">
        <f>IF(Q247&lt;=0,0,ROUNDDOWN((Q247*LOOKUP(Q247,{0,1950001,3300001,6950001,9000001,18000001,40000001},{0.05,0.1,0.2,0.23,0.33,0.4,0.45})-LOOKUP(Q247,{0,1950001,3300001,6950001,9000001,18000001,40000001},{0,97500,427500,636000,1536000,2796000,4796000}))*1.021,-2))</f>
        <v/>
      </c>
      <c r="U247" s="18">
        <f>IF(R247&lt;=0,0,ROUNDDOWN((R247*LOOKUP(R247,{0,1950001,3300001,6950001,9000001,18000001,40000001},{0.05,0.1,0.2,0.23,0.33,0.4,0.45})-LOOKUP(R247,{0,1950001,3300001,6950001,9000001,18000001,40000001},{0,97500,427500,636000,1536000,2796000,4796000}))*1.021,-2))</f>
        <v/>
      </c>
      <c r="V247" s="18">
        <f>MAX(0,ROUNDDOWN(K247-H247-430000-J247-0,-3))</f>
        <v/>
      </c>
      <c r="W247" s="18">
        <f>MAX(0,ROUNDDOWN(K247-H247-430000-J247-N247,-3))</f>
        <v/>
      </c>
      <c r="X247" s="18">
        <f>MAX(0,ROUNDDOWN(K247-H247-430000-J247-O247,-3))</f>
        <v/>
      </c>
      <c r="Y247" s="18">
        <f>IF(K247&lt;=450000,0,MAX(0,ROUNDDOWN(V247*0.06-MIN(50000,V247)*0.03,-2))+MAX(0,ROUNDDOWN(V247*0.04-MIN(50000,V247)*0.02,-2)))</f>
        <v/>
      </c>
      <c r="Z247" s="18">
        <f>IF(K247&lt;=450000,0,MAX(0,ROUNDDOWN(W247*0.06-MIN(50000,W247)*0.03,-2))+MAX(0,ROUNDDOWN(W247*0.04-MIN(50000,W247)*0.02,-2)))</f>
        <v/>
      </c>
      <c r="AA247" s="18">
        <f>IF(K247&lt;=450000,0,MAX(0,ROUNDDOWN(X247*0.06-MIN(50000,X247)*0.03,-2))+MAX(0,ROUNDDOWN(X247*0.04-MIN(50000,X247)*0.02,-2)))</f>
        <v/>
      </c>
      <c r="AB247" s="18">
        <f>AE247+Y247-Z247</f>
        <v/>
      </c>
      <c r="AC247" s="18">
        <f>AF247+Y247-AA247</f>
        <v/>
      </c>
      <c r="AD247" s="20">
        <f>AB247-AC247</f>
        <v/>
      </c>
      <c r="AE247" s="18">
        <f>S247-T247</f>
        <v/>
      </c>
      <c r="AF247" s="18">
        <f>S247-U247</f>
        <v/>
      </c>
      <c r="AG247" s="21">
        <f>IF(P247&lt;=0,0,LOOKUP(P247,{0,1950001,3300001,6950001,9000001,18000001,40000001},{0.05,0.1,0.2,0.23,0.33,0.4,0.45}))</f>
        <v/>
      </c>
    </row>
    <row r="248">
      <c r="A248" t="inlineStr">
        <is>
          <t>1万円刻み</t>
        </is>
      </c>
      <c r="B248" s="18">
        <f>'4_1万円刻み'!$A$9</f>
        <v/>
      </c>
      <c r="C248" s="19" t="n">
        <v>2026</v>
      </c>
      <c r="D248" s="18" t="n">
        <v>100000</v>
      </c>
      <c r="E248" s="18" t="n">
        <v>0</v>
      </c>
      <c r="F248" s="18" t="n">
        <v>100000</v>
      </c>
      <c r="G248" t="inlineStr">
        <is>
          <t>はい</t>
        </is>
      </c>
      <c r="H248" s="18">
        <f>ROUND(MIN(B248/12,650000)*12*0.0915+MIN(B248/12,1390000)*12*(0.0504+0)+B248*0.005,0)</f>
        <v/>
      </c>
      <c r="I248" s="18" t="n">
        <v>0</v>
      </c>
      <c r="J248" s="18" t="n">
        <v>0</v>
      </c>
      <c r="K248" s="18">
        <f>ROUND(IF(C248&gt;=2026,IF(B248&lt;741000,0,IF(B248&lt;2191000,B248-740000,IF(B248&lt;2193000,1451000,IF(B248&lt;2196000,1453000,IF(B248&lt;2200000,1456000,IF(B248&lt;3600000,ROUNDDOWN(B248/4,-3)*2.8-80000,IF(B248&lt;6600000,ROUNDDOWN(B248/4,-3)*3.2-440000,IF(B248&lt;8500000,ROUNDDOWN(B248*0.9,0)-1100000,B248-1950000)))))))),IF(B248&lt;651000,0,IF(B248&lt;1900000,B248-650000,IF(B248&lt;3600000,ROUNDDOWN(B248/4,-3)*2.8-80000,IF(B248&lt;6600000,ROUNDDOWN(B248/4,-3)*3.2-440000,IF(B248&lt;8500000,ROUNDDOWN(B248*0.9,0)-1100000,B248-1950000)))))),0)</f>
        <v/>
      </c>
      <c r="L248" s="18">
        <f>IF(K248&gt;23500000,NA(),IF(C248&gt;=2026,IF(K248&lt;=4890000,1040000,IF(K248&lt;=6550000,670000,620000)),IF(K248&lt;=1320000,950000,IF(K248&lt;=3360000,880000,IF(K248&lt;=4890000,680000,IF(K248&lt;=6550000,630000,580000))))))</f>
        <v/>
      </c>
      <c r="M248" s="18">
        <f>MIN(100000,ROUNDDOWN(K248*0.05,0))</f>
        <v/>
      </c>
      <c r="N248" s="18">
        <f>MIN(2000000,MAX(0,D248-E248-M248))</f>
        <v/>
      </c>
      <c r="O248" s="18">
        <f>IF(G248="はい",MIN(88000,MAX(0,F248-12000)),0)</f>
        <v/>
      </c>
      <c r="P248" s="18">
        <f>MAX(0,ROUNDDOWN(K248-H248-L248-I248-0,-3))</f>
        <v/>
      </c>
      <c r="Q248" s="18">
        <f>MAX(0,ROUNDDOWN(K248-H248-L248-I248-N248,-3))</f>
        <v/>
      </c>
      <c r="R248" s="18">
        <f>MAX(0,ROUNDDOWN(K248-H248-L248-I248-O248,-3))</f>
        <v/>
      </c>
      <c r="S248" s="18">
        <f>IF(P248&lt;=0,0,ROUNDDOWN((P248*LOOKUP(P248,{0,1950001,3300001,6950001,9000001,18000001,40000001},{0.05,0.1,0.2,0.23,0.33,0.4,0.45})-LOOKUP(P248,{0,1950001,3300001,6950001,9000001,18000001,40000001},{0,97500,427500,636000,1536000,2796000,4796000}))*1.021,-2))</f>
        <v/>
      </c>
      <c r="T248" s="18">
        <f>IF(Q248&lt;=0,0,ROUNDDOWN((Q248*LOOKUP(Q248,{0,1950001,3300001,6950001,9000001,18000001,40000001},{0.05,0.1,0.2,0.23,0.33,0.4,0.45})-LOOKUP(Q248,{0,1950001,3300001,6950001,9000001,18000001,40000001},{0,97500,427500,636000,1536000,2796000,4796000}))*1.021,-2))</f>
        <v/>
      </c>
      <c r="U248" s="18">
        <f>IF(R248&lt;=0,0,ROUNDDOWN((R248*LOOKUP(R248,{0,1950001,3300001,6950001,9000001,18000001,40000001},{0.05,0.1,0.2,0.23,0.33,0.4,0.45})-LOOKUP(R248,{0,1950001,3300001,6950001,9000001,18000001,40000001},{0,97500,427500,636000,1536000,2796000,4796000}))*1.021,-2))</f>
        <v/>
      </c>
      <c r="V248" s="18">
        <f>MAX(0,ROUNDDOWN(K248-H248-430000-J248-0,-3))</f>
        <v/>
      </c>
      <c r="W248" s="18">
        <f>MAX(0,ROUNDDOWN(K248-H248-430000-J248-N248,-3))</f>
        <v/>
      </c>
      <c r="X248" s="18">
        <f>MAX(0,ROUNDDOWN(K248-H248-430000-J248-O248,-3))</f>
        <v/>
      </c>
      <c r="Y248" s="18">
        <f>IF(K248&lt;=450000,0,MAX(0,ROUNDDOWN(V248*0.06-MIN(50000,V248)*0.03,-2))+MAX(0,ROUNDDOWN(V248*0.04-MIN(50000,V248)*0.02,-2)))</f>
        <v/>
      </c>
      <c r="Z248" s="18">
        <f>IF(K248&lt;=450000,0,MAX(0,ROUNDDOWN(W248*0.06-MIN(50000,W248)*0.03,-2))+MAX(0,ROUNDDOWN(W248*0.04-MIN(50000,W248)*0.02,-2)))</f>
        <v/>
      </c>
      <c r="AA248" s="18">
        <f>IF(K248&lt;=450000,0,MAX(0,ROUNDDOWN(X248*0.06-MIN(50000,X248)*0.03,-2))+MAX(0,ROUNDDOWN(X248*0.04-MIN(50000,X248)*0.02,-2)))</f>
        <v/>
      </c>
      <c r="AB248" s="18">
        <f>AE248+Y248-Z248</f>
        <v/>
      </c>
      <c r="AC248" s="18">
        <f>AF248+Y248-AA248</f>
        <v/>
      </c>
      <c r="AD248" s="20">
        <f>AB248-AC248</f>
        <v/>
      </c>
      <c r="AE248" s="18">
        <f>S248-T248</f>
        <v/>
      </c>
      <c r="AF248" s="18">
        <f>S248-U248</f>
        <v/>
      </c>
      <c r="AG248" s="21">
        <f>IF(P248&lt;=0,0,LOOKUP(P248,{0,1950001,3300001,6950001,9000001,18000001,40000001},{0.05,0.1,0.2,0.23,0.33,0.4,0.45}))</f>
        <v/>
      </c>
    </row>
    <row r="249">
      <c r="A249" t="inlineStr">
        <is>
          <t>1万円刻み</t>
        </is>
      </c>
      <c r="B249" s="18">
        <f>'4_1万円刻み'!$A$9</f>
        <v/>
      </c>
      <c r="C249" s="19" t="n">
        <v>2025</v>
      </c>
      <c r="D249" s="18" t="n">
        <v>100000</v>
      </c>
      <c r="E249" s="18" t="n">
        <v>0</v>
      </c>
      <c r="F249" s="18" t="n">
        <v>100000</v>
      </c>
      <c r="G249" t="inlineStr">
        <is>
          <t>はい</t>
        </is>
      </c>
      <c r="H249" s="18">
        <f>ROUND(MIN(B249/12,650000)*12*0.0915+MIN(B249/12,1390000)*12*(0.0504+0)+B249*0.005,0)</f>
        <v/>
      </c>
      <c r="I249" s="18" t="n">
        <v>0</v>
      </c>
      <c r="J249" s="18" t="n">
        <v>0</v>
      </c>
      <c r="K249" s="18">
        <f>ROUND(IF(C249&gt;=2026,IF(B249&lt;741000,0,IF(B249&lt;2191000,B249-740000,IF(B249&lt;2193000,1451000,IF(B249&lt;2196000,1453000,IF(B249&lt;2200000,1456000,IF(B249&lt;3600000,ROUNDDOWN(B249/4,-3)*2.8-80000,IF(B249&lt;6600000,ROUNDDOWN(B249/4,-3)*3.2-440000,IF(B249&lt;8500000,ROUNDDOWN(B249*0.9,0)-1100000,B249-1950000)))))))),IF(B249&lt;651000,0,IF(B249&lt;1900000,B249-650000,IF(B249&lt;3600000,ROUNDDOWN(B249/4,-3)*2.8-80000,IF(B249&lt;6600000,ROUNDDOWN(B249/4,-3)*3.2-440000,IF(B249&lt;8500000,ROUNDDOWN(B249*0.9,0)-1100000,B249-1950000)))))),0)</f>
        <v/>
      </c>
      <c r="L249" s="18">
        <f>IF(K249&gt;23500000,NA(),IF(C249&gt;=2026,IF(K249&lt;=4890000,1040000,IF(K249&lt;=6550000,670000,620000)),IF(K249&lt;=1320000,950000,IF(K249&lt;=3360000,880000,IF(K249&lt;=4890000,680000,IF(K249&lt;=6550000,630000,580000))))))</f>
        <v/>
      </c>
      <c r="M249" s="18">
        <f>MIN(100000,ROUNDDOWN(K249*0.05,0))</f>
        <v/>
      </c>
      <c r="N249" s="18">
        <f>MIN(2000000,MAX(0,D249-E249-M249))</f>
        <v/>
      </c>
      <c r="O249" s="18">
        <f>IF(G249="はい",MIN(88000,MAX(0,F249-12000)),0)</f>
        <v/>
      </c>
      <c r="P249" s="18">
        <f>MAX(0,ROUNDDOWN(K249-H249-L249-I249-0,-3))</f>
        <v/>
      </c>
      <c r="Q249" s="18">
        <f>MAX(0,ROUNDDOWN(K249-H249-L249-I249-N249,-3))</f>
        <v/>
      </c>
      <c r="R249" s="18">
        <f>MAX(0,ROUNDDOWN(K249-H249-L249-I249-O249,-3))</f>
        <v/>
      </c>
      <c r="S249" s="18">
        <f>IF(P249&lt;=0,0,ROUNDDOWN((P249*LOOKUP(P249,{0,1950001,3300001,6950001,9000001,18000001,40000001},{0.05,0.1,0.2,0.23,0.33,0.4,0.45})-LOOKUP(P249,{0,1950001,3300001,6950001,9000001,18000001,40000001},{0,97500,427500,636000,1536000,2796000,4796000}))*1.021,-2))</f>
        <v/>
      </c>
      <c r="T249" s="18">
        <f>IF(Q249&lt;=0,0,ROUNDDOWN((Q249*LOOKUP(Q249,{0,1950001,3300001,6950001,9000001,18000001,40000001},{0.05,0.1,0.2,0.23,0.33,0.4,0.45})-LOOKUP(Q249,{0,1950001,3300001,6950001,9000001,18000001,40000001},{0,97500,427500,636000,1536000,2796000,4796000}))*1.021,-2))</f>
        <v/>
      </c>
      <c r="U249" s="18">
        <f>IF(R249&lt;=0,0,ROUNDDOWN((R249*LOOKUP(R249,{0,1950001,3300001,6950001,9000001,18000001,40000001},{0.05,0.1,0.2,0.23,0.33,0.4,0.45})-LOOKUP(R249,{0,1950001,3300001,6950001,9000001,18000001,40000001},{0,97500,427500,636000,1536000,2796000,4796000}))*1.021,-2))</f>
        <v/>
      </c>
      <c r="V249" s="18">
        <f>MAX(0,ROUNDDOWN(K249-H249-430000-J249-0,-3))</f>
        <v/>
      </c>
      <c r="W249" s="18">
        <f>MAX(0,ROUNDDOWN(K249-H249-430000-J249-N249,-3))</f>
        <v/>
      </c>
      <c r="X249" s="18">
        <f>MAX(0,ROUNDDOWN(K249-H249-430000-J249-O249,-3))</f>
        <v/>
      </c>
      <c r="Y249" s="18">
        <f>IF(K249&lt;=450000,0,MAX(0,ROUNDDOWN(V249*0.06-MIN(50000,V249)*0.03,-2))+MAX(0,ROUNDDOWN(V249*0.04-MIN(50000,V249)*0.02,-2)))</f>
        <v/>
      </c>
      <c r="Z249" s="18">
        <f>IF(K249&lt;=450000,0,MAX(0,ROUNDDOWN(W249*0.06-MIN(50000,W249)*0.03,-2))+MAX(0,ROUNDDOWN(W249*0.04-MIN(50000,W249)*0.02,-2)))</f>
        <v/>
      </c>
      <c r="AA249" s="18">
        <f>IF(K249&lt;=450000,0,MAX(0,ROUNDDOWN(X249*0.06-MIN(50000,X249)*0.03,-2))+MAX(0,ROUNDDOWN(X249*0.04-MIN(50000,X249)*0.02,-2)))</f>
        <v/>
      </c>
      <c r="AB249" s="18">
        <f>AE249+Y249-Z249</f>
        <v/>
      </c>
      <c r="AC249" s="18">
        <f>AF249+Y249-AA249</f>
        <v/>
      </c>
      <c r="AD249" s="20">
        <f>AB249-AC249</f>
        <v/>
      </c>
      <c r="AE249" s="18">
        <f>S249-T249</f>
        <v/>
      </c>
      <c r="AF249" s="18">
        <f>S249-U249</f>
        <v/>
      </c>
      <c r="AG249" s="21">
        <f>IF(P249&lt;=0,0,LOOKUP(P249,{0,1950001,3300001,6950001,9000001,18000001,40000001},{0.05,0.1,0.2,0.23,0.33,0.4,0.45}))</f>
        <v/>
      </c>
    </row>
    <row r="250">
      <c r="A250" t="inlineStr">
        <is>
          <t>1万円刻み</t>
        </is>
      </c>
      <c r="B250" s="18">
        <f>'4_1万円刻み'!$A$10</f>
        <v/>
      </c>
      <c r="C250" s="19" t="n">
        <v>2026</v>
      </c>
      <c r="D250" s="18" t="n">
        <v>100000</v>
      </c>
      <c r="E250" s="18" t="n">
        <v>0</v>
      </c>
      <c r="F250" s="18" t="n">
        <v>100000</v>
      </c>
      <c r="G250" t="inlineStr">
        <is>
          <t>はい</t>
        </is>
      </c>
      <c r="H250" s="18">
        <f>ROUND(MIN(B250/12,650000)*12*0.0915+MIN(B250/12,1390000)*12*(0.0504+0)+B250*0.005,0)</f>
        <v/>
      </c>
      <c r="I250" s="18" t="n">
        <v>0</v>
      </c>
      <c r="J250" s="18" t="n">
        <v>0</v>
      </c>
      <c r="K250" s="18">
        <f>ROUND(IF(C250&gt;=2026,IF(B250&lt;741000,0,IF(B250&lt;2191000,B250-740000,IF(B250&lt;2193000,1451000,IF(B250&lt;2196000,1453000,IF(B250&lt;2200000,1456000,IF(B250&lt;3600000,ROUNDDOWN(B250/4,-3)*2.8-80000,IF(B250&lt;6600000,ROUNDDOWN(B250/4,-3)*3.2-440000,IF(B250&lt;8500000,ROUNDDOWN(B250*0.9,0)-1100000,B250-1950000)))))))),IF(B250&lt;651000,0,IF(B250&lt;1900000,B250-650000,IF(B250&lt;3600000,ROUNDDOWN(B250/4,-3)*2.8-80000,IF(B250&lt;6600000,ROUNDDOWN(B250/4,-3)*3.2-440000,IF(B250&lt;8500000,ROUNDDOWN(B250*0.9,0)-1100000,B250-1950000)))))),0)</f>
        <v/>
      </c>
      <c r="L250" s="18">
        <f>IF(K250&gt;23500000,NA(),IF(C250&gt;=2026,IF(K250&lt;=4890000,1040000,IF(K250&lt;=6550000,670000,620000)),IF(K250&lt;=1320000,950000,IF(K250&lt;=3360000,880000,IF(K250&lt;=4890000,680000,IF(K250&lt;=6550000,630000,580000))))))</f>
        <v/>
      </c>
      <c r="M250" s="18">
        <f>MIN(100000,ROUNDDOWN(K250*0.05,0))</f>
        <v/>
      </c>
      <c r="N250" s="18">
        <f>MIN(2000000,MAX(0,D250-E250-M250))</f>
        <v/>
      </c>
      <c r="O250" s="18">
        <f>IF(G250="はい",MIN(88000,MAX(0,F250-12000)),0)</f>
        <v/>
      </c>
      <c r="P250" s="18">
        <f>MAX(0,ROUNDDOWN(K250-H250-L250-I250-0,-3))</f>
        <v/>
      </c>
      <c r="Q250" s="18">
        <f>MAX(0,ROUNDDOWN(K250-H250-L250-I250-N250,-3))</f>
        <v/>
      </c>
      <c r="R250" s="18">
        <f>MAX(0,ROUNDDOWN(K250-H250-L250-I250-O250,-3))</f>
        <v/>
      </c>
      <c r="S250" s="18">
        <f>IF(P250&lt;=0,0,ROUNDDOWN((P250*LOOKUP(P250,{0,1950001,3300001,6950001,9000001,18000001,40000001},{0.05,0.1,0.2,0.23,0.33,0.4,0.45})-LOOKUP(P250,{0,1950001,3300001,6950001,9000001,18000001,40000001},{0,97500,427500,636000,1536000,2796000,4796000}))*1.021,-2))</f>
        <v/>
      </c>
      <c r="T250" s="18">
        <f>IF(Q250&lt;=0,0,ROUNDDOWN((Q250*LOOKUP(Q250,{0,1950001,3300001,6950001,9000001,18000001,40000001},{0.05,0.1,0.2,0.23,0.33,0.4,0.45})-LOOKUP(Q250,{0,1950001,3300001,6950001,9000001,18000001,40000001},{0,97500,427500,636000,1536000,2796000,4796000}))*1.021,-2))</f>
        <v/>
      </c>
      <c r="U250" s="18">
        <f>IF(R250&lt;=0,0,ROUNDDOWN((R250*LOOKUP(R250,{0,1950001,3300001,6950001,9000001,18000001,40000001},{0.05,0.1,0.2,0.23,0.33,0.4,0.45})-LOOKUP(R250,{0,1950001,3300001,6950001,9000001,18000001,40000001},{0,97500,427500,636000,1536000,2796000,4796000}))*1.021,-2))</f>
        <v/>
      </c>
      <c r="V250" s="18">
        <f>MAX(0,ROUNDDOWN(K250-H250-430000-J250-0,-3))</f>
        <v/>
      </c>
      <c r="W250" s="18">
        <f>MAX(0,ROUNDDOWN(K250-H250-430000-J250-N250,-3))</f>
        <v/>
      </c>
      <c r="X250" s="18">
        <f>MAX(0,ROUNDDOWN(K250-H250-430000-J250-O250,-3))</f>
        <v/>
      </c>
      <c r="Y250" s="18">
        <f>IF(K250&lt;=450000,0,MAX(0,ROUNDDOWN(V250*0.06-MIN(50000,V250)*0.03,-2))+MAX(0,ROUNDDOWN(V250*0.04-MIN(50000,V250)*0.02,-2)))</f>
        <v/>
      </c>
      <c r="Z250" s="18">
        <f>IF(K250&lt;=450000,0,MAX(0,ROUNDDOWN(W250*0.06-MIN(50000,W250)*0.03,-2))+MAX(0,ROUNDDOWN(W250*0.04-MIN(50000,W250)*0.02,-2)))</f>
        <v/>
      </c>
      <c r="AA250" s="18">
        <f>IF(K250&lt;=450000,0,MAX(0,ROUNDDOWN(X250*0.06-MIN(50000,X250)*0.03,-2))+MAX(0,ROUNDDOWN(X250*0.04-MIN(50000,X250)*0.02,-2)))</f>
        <v/>
      </c>
      <c r="AB250" s="18">
        <f>AE250+Y250-Z250</f>
        <v/>
      </c>
      <c r="AC250" s="18">
        <f>AF250+Y250-AA250</f>
        <v/>
      </c>
      <c r="AD250" s="20">
        <f>AB250-AC250</f>
        <v/>
      </c>
      <c r="AE250" s="18">
        <f>S250-T250</f>
        <v/>
      </c>
      <c r="AF250" s="18">
        <f>S250-U250</f>
        <v/>
      </c>
      <c r="AG250" s="21">
        <f>IF(P250&lt;=0,0,LOOKUP(P250,{0,1950001,3300001,6950001,9000001,18000001,40000001},{0.05,0.1,0.2,0.23,0.33,0.4,0.45}))</f>
        <v/>
      </c>
    </row>
    <row r="251">
      <c r="A251" t="inlineStr">
        <is>
          <t>1万円刻み</t>
        </is>
      </c>
      <c r="B251" s="18">
        <f>'4_1万円刻み'!$A$10</f>
        <v/>
      </c>
      <c r="C251" s="19" t="n">
        <v>2025</v>
      </c>
      <c r="D251" s="18" t="n">
        <v>100000</v>
      </c>
      <c r="E251" s="18" t="n">
        <v>0</v>
      </c>
      <c r="F251" s="18" t="n">
        <v>100000</v>
      </c>
      <c r="G251" t="inlineStr">
        <is>
          <t>はい</t>
        </is>
      </c>
      <c r="H251" s="18">
        <f>ROUND(MIN(B251/12,650000)*12*0.0915+MIN(B251/12,1390000)*12*(0.0504+0)+B251*0.005,0)</f>
        <v/>
      </c>
      <c r="I251" s="18" t="n">
        <v>0</v>
      </c>
      <c r="J251" s="18" t="n">
        <v>0</v>
      </c>
      <c r="K251" s="18">
        <f>ROUND(IF(C251&gt;=2026,IF(B251&lt;741000,0,IF(B251&lt;2191000,B251-740000,IF(B251&lt;2193000,1451000,IF(B251&lt;2196000,1453000,IF(B251&lt;2200000,1456000,IF(B251&lt;3600000,ROUNDDOWN(B251/4,-3)*2.8-80000,IF(B251&lt;6600000,ROUNDDOWN(B251/4,-3)*3.2-440000,IF(B251&lt;8500000,ROUNDDOWN(B251*0.9,0)-1100000,B251-1950000)))))))),IF(B251&lt;651000,0,IF(B251&lt;1900000,B251-650000,IF(B251&lt;3600000,ROUNDDOWN(B251/4,-3)*2.8-80000,IF(B251&lt;6600000,ROUNDDOWN(B251/4,-3)*3.2-440000,IF(B251&lt;8500000,ROUNDDOWN(B251*0.9,0)-1100000,B251-1950000)))))),0)</f>
        <v/>
      </c>
      <c r="L251" s="18">
        <f>IF(K251&gt;23500000,NA(),IF(C251&gt;=2026,IF(K251&lt;=4890000,1040000,IF(K251&lt;=6550000,670000,620000)),IF(K251&lt;=1320000,950000,IF(K251&lt;=3360000,880000,IF(K251&lt;=4890000,680000,IF(K251&lt;=6550000,630000,580000))))))</f>
        <v/>
      </c>
      <c r="M251" s="18">
        <f>MIN(100000,ROUNDDOWN(K251*0.05,0))</f>
        <v/>
      </c>
      <c r="N251" s="18">
        <f>MIN(2000000,MAX(0,D251-E251-M251))</f>
        <v/>
      </c>
      <c r="O251" s="18">
        <f>IF(G251="はい",MIN(88000,MAX(0,F251-12000)),0)</f>
        <v/>
      </c>
      <c r="P251" s="18">
        <f>MAX(0,ROUNDDOWN(K251-H251-L251-I251-0,-3))</f>
        <v/>
      </c>
      <c r="Q251" s="18">
        <f>MAX(0,ROUNDDOWN(K251-H251-L251-I251-N251,-3))</f>
        <v/>
      </c>
      <c r="R251" s="18">
        <f>MAX(0,ROUNDDOWN(K251-H251-L251-I251-O251,-3))</f>
        <v/>
      </c>
      <c r="S251" s="18">
        <f>IF(P251&lt;=0,0,ROUNDDOWN((P251*LOOKUP(P251,{0,1950001,3300001,6950001,9000001,18000001,40000001},{0.05,0.1,0.2,0.23,0.33,0.4,0.45})-LOOKUP(P251,{0,1950001,3300001,6950001,9000001,18000001,40000001},{0,97500,427500,636000,1536000,2796000,4796000}))*1.021,-2))</f>
        <v/>
      </c>
      <c r="T251" s="18">
        <f>IF(Q251&lt;=0,0,ROUNDDOWN((Q251*LOOKUP(Q251,{0,1950001,3300001,6950001,9000001,18000001,40000001},{0.05,0.1,0.2,0.23,0.33,0.4,0.45})-LOOKUP(Q251,{0,1950001,3300001,6950001,9000001,18000001,40000001},{0,97500,427500,636000,1536000,2796000,4796000}))*1.021,-2))</f>
        <v/>
      </c>
      <c r="U251" s="18">
        <f>IF(R251&lt;=0,0,ROUNDDOWN((R251*LOOKUP(R251,{0,1950001,3300001,6950001,9000001,18000001,40000001},{0.05,0.1,0.2,0.23,0.33,0.4,0.45})-LOOKUP(R251,{0,1950001,3300001,6950001,9000001,18000001,40000001},{0,97500,427500,636000,1536000,2796000,4796000}))*1.021,-2))</f>
        <v/>
      </c>
      <c r="V251" s="18">
        <f>MAX(0,ROUNDDOWN(K251-H251-430000-J251-0,-3))</f>
        <v/>
      </c>
      <c r="W251" s="18">
        <f>MAX(0,ROUNDDOWN(K251-H251-430000-J251-N251,-3))</f>
        <v/>
      </c>
      <c r="X251" s="18">
        <f>MAX(0,ROUNDDOWN(K251-H251-430000-J251-O251,-3))</f>
        <v/>
      </c>
      <c r="Y251" s="18">
        <f>IF(K251&lt;=450000,0,MAX(0,ROUNDDOWN(V251*0.06-MIN(50000,V251)*0.03,-2))+MAX(0,ROUNDDOWN(V251*0.04-MIN(50000,V251)*0.02,-2)))</f>
        <v/>
      </c>
      <c r="Z251" s="18">
        <f>IF(K251&lt;=450000,0,MAX(0,ROUNDDOWN(W251*0.06-MIN(50000,W251)*0.03,-2))+MAX(0,ROUNDDOWN(W251*0.04-MIN(50000,W251)*0.02,-2)))</f>
        <v/>
      </c>
      <c r="AA251" s="18">
        <f>IF(K251&lt;=450000,0,MAX(0,ROUNDDOWN(X251*0.06-MIN(50000,X251)*0.03,-2))+MAX(0,ROUNDDOWN(X251*0.04-MIN(50000,X251)*0.02,-2)))</f>
        <v/>
      </c>
      <c r="AB251" s="18">
        <f>AE251+Y251-Z251</f>
        <v/>
      </c>
      <c r="AC251" s="18">
        <f>AF251+Y251-AA251</f>
        <v/>
      </c>
      <c r="AD251" s="20">
        <f>AB251-AC251</f>
        <v/>
      </c>
      <c r="AE251" s="18">
        <f>S251-T251</f>
        <v/>
      </c>
      <c r="AF251" s="18">
        <f>S251-U251</f>
        <v/>
      </c>
      <c r="AG251" s="21">
        <f>IF(P251&lt;=0,0,LOOKUP(P251,{0,1950001,3300001,6950001,9000001,18000001,40000001},{0.05,0.1,0.2,0.23,0.33,0.4,0.45}))</f>
        <v/>
      </c>
    </row>
    <row r="252">
      <c r="A252" t="inlineStr">
        <is>
          <t>1万円刻み</t>
        </is>
      </c>
      <c r="B252" s="18">
        <f>'4_1万円刻み'!$A$11</f>
        <v/>
      </c>
      <c r="C252" s="19" t="n">
        <v>2026</v>
      </c>
      <c r="D252" s="18" t="n">
        <v>100000</v>
      </c>
      <c r="E252" s="18" t="n">
        <v>0</v>
      </c>
      <c r="F252" s="18" t="n">
        <v>100000</v>
      </c>
      <c r="G252" t="inlineStr">
        <is>
          <t>はい</t>
        </is>
      </c>
      <c r="H252" s="18">
        <f>ROUND(MIN(B252/12,650000)*12*0.0915+MIN(B252/12,1390000)*12*(0.0504+0)+B252*0.005,0)</f>
        <v/>
      </c>
      <c r="I252" s="18" t="n">
        <v>0</v>
      </c>
      <c r="J252" s="18" t="n">
        <v>0</v>
      </c>
      <c r="K252" s="18">
        <f>ROUND(IF(C252&gt;=2026,IF(B252&lt;741000,0,IF(B252&lt;2191000,B252-740000,IF(B252&lt;2193000,1451000,IF(B252&lt;2196000,1453000,IF(B252&lt;2200000,1456000,IF(B252&lt;3600000,ROUNDDOWN(B252/4,-3)*2.8-80000,IF(B252&lt;6600000,ROUNDDOWN(B252/4,-3)*3.2-440000,IF(B252&lt;8500000,ROUNDDOWN(B252*0.9,0)-1100000,B252-1950000)))))))),IF(B252&lt;651000,0,IF(B252&lt;1900000,B252-650000,IF(B252&lt;3600000,ROUNDDOWN(B252/4,-3)*2.8-80000,IF(B252&lt;6600000,ROUNDDOWN(B252/4,-3)*3.2-440000,IF(B252&lt;8500000,ROUNDDOWN(B252*0.9,0)-1100000,B252-1950000)))))),0)</f>
        <v/>
      </c>
      <c r="L252" s="18">
        <f>IF(K252&gt;23500000,NA(),IF(C252&gt;=2026,IF(K252&lt;=4890000,1040000,IF(K252&lt;=6550000,670000,620000)),IF(K252&lt;=1320000,950000,IF(K252&lt;=3360000,880000,IF(K252&lt;=4890000,680000,IF(K252&lt;=6550000,630000,580000))))))</f>
        <v/>
      </c>
      <c r="M252" s="18">
        <f>MIN(100000,ROUNDDOWN(K252*0.05,0))</f>
        <v/>
      </c>
      <c r="N252" s="18">
        <f>MIN(2000000,MAX(0,D252-E252-M252))</f>
        <v/>
      </c>
      <c r="O252" s="18">
        <f>IF(G252="はい",MIN(88000,MAX(0,F252-12000)),0)</f>
        <v/>
      </c>
      <c r="P252" s="18">
        <f>MAX(0,ROUNDDOWN(K252-H252-L252-I252-0,-3))</f>
        <v/>
      </c>
      <c r="Q252" s="18">
        <f>MAX(0,ROUNDDOWN(K252-H252-L252-I252-N252,-3))</f>
        <v/>
      </c>
      <c r="R252" s="18">
        <f>MAX(0,ROUNDDOWN(K252-H252-L252-I252-O252,-3))</f>
        <v/>
      </c>
      <c r="S252" s="18">
        <f>IF(P252&lt;=0,0,ROUNDDOWN((P252*LOOKUP(P252,{0,1950001,3300001,6950001,9000001,18000001,40000001},{0.05,0.1,0.2,0.23,0.33,0.4,0.45})-LOOKUP(P252,{0,1950001,3300001,6950001,9000001,18000001,40000001},{0,97500,427500,636000,1536000,2796000,4796000}))*1.021,-2))</f>
        <v/>
      </c>
      <c r="T252" s="18">
        <f>IF(Q252&lt;=0,0,ROUNDDOWN((Q252*LOOKUP(Q252,{0,1950001,3300001,6950001,9000001,18000001,40000001},{0.05,0.1,0.2,0.23,0.33,0.4,0.45})-LOOKUP(Q252,{0,1950001,3300001,6950001,9000001,18000001,40000001},{0,97500,427500,636000,1536000,2796000,4796000}))*1.021,-2))</f>
        <v/>
      </c>
      <c r="U252" s="18">
        <f>IF(R252&lt;=0,0,ROUNDDOWN((R252*LOOKUP(R252,{0,1950001,3300001,6950001,9000001,18000001,40000001},{0.05,0.1,0.2,0.23,0.33,0.4,0.45})-LOOKUP(R252,{0,1950001,3300001,6950001,9000001,18000001,40000001},{0,97500,427500,636000,1536000,2796000,4796000}))*1.021,-2))</f>
        <v/>
      </c>
      <c r="V252" s="18">
        <f>MAX(0,ROUNDDOWN(K252-H252-430000-J252-0,-3))</f>
        <v/>
      </c>
      <c r="W252" s="18">
        <f>MAX(0,ROUNDDOWN(K252-H252-430000-J252-N252,-3))</f>
        <v/>
      </c>
      <c r="X252" s="18">
        <f>MAX(0,ROUNDDOWN(K252-H252-430000-J252-O252,-3))</f>
        <v/>
      </c>
      <c r="Y252" s="18">
        <f>IF(K252&lt;=450000,0,MAX(0,ROUNDDOWN(V252*0.06-MIN(50000,V252)*0.03,-2))+MAX(0,ROUNDDOWN(V252*0.04-MIN(50000,V252)*0.02,-2)))</f>
        <v/>
      </c>
      <c r="Z252" s="18">
        <f>IF(K252&lt;=450000,0,MAX(0,ROUNDDOWN(W252*0.06-MIN(50000,W252)*0.03,-2))+MAX(0,ROUNDDOWN(W252*0.04-MIN(50000,W252)*0.02,-2)))</f>
        <v/>
      </c>
      <c r="AA252" s="18">
        <f>IF(K252&lt;=450000,0,MAX(0,ROUNDDOWN(X252*0.06-MIN(50000,X252)*0.03,-2))+MAX(0,ROUNDDOWN(X252*0.04-MIN(50000,X252)*0.02,-2)))</f>
        <v/>
      </c>
      <c r="AB252" s="18">
        <f>AE252+Y252-Z252</f>
        <v/>
      </c>
      <c r="AC252" s="18">
        <f>AF252+Y252-AA252</f>
        <v/>
      </c>
      <c r="AD252" s="20">
        <f>AB252-AC252</f>
        <v/>
      </c>
      <c r="AE252" s="18">
        <f>S252-T252</f>
        <v/>
      </c>
      <c r="AF252" s="18">
        <f>S252-U252</f>
        <v/>
      </c>
      <c r="AG252" s="21">
        <f>IF(P252&lt;=0,0,LOOKUP(P252,{0,1950001,3300001,6950001,9000001,18000001,40000001},{0.05,0.1,0.2,0.23,0.33,0.4,0.45}))</f>
        <v/>
      </c>
    </row>
    <row r="253">
      <c r="A253" t="inlineStr">
        <is>
          <t>1万円刻み</t>
        </is>
      </c>
      <c r="B253" s="18">
        <f>'4_1万円刻み'!$A$11</f>
        <v/>
      </c>
      <c r="C253" s="19" t="n">
        <v>2025</v>
      </c>
      <c r="D253" s="18" t="n">
        <v>100000</v>
      </c>
      <c r="E253" s="18" t="n">
        <v>0</v>
      </c>
      <c r="F253" s="18" t="n">
        <v>100000</v>
      </c>
      <c r="G253" t="inlineStr">
        <is>
          <t>はい</t>
        </is>
      </c>
      <c r="H253" s="18">
        <f>ROUND(MIN(B253/12,650000)*12*0.0915+MIN(B253/12,1390000)*12*(0.0504+0)+B253*0.005,0)</f>
        <v/>
      </c>
      <c r="I253" s="18" t="n">
        <v>0</v>
      </c>
      <c r="J253" s="18" t="n">
        <v>0</v>
      </c>
      <c r="K253" s="18">
        <f>ROUND(IF(C253&gt;=2026,IF(B253&lt;741000,0,IF(B253&lt;2191000,B253-740000,IF(B253&lt;2193000,1451000,IF(B253&lt;2196000,1453000,IF(B253&lt;2200000,1456000,IF(B253&lt;3600000,ROUNDDOWN(B253/4,-3)*2.8-80000,IF(B253&lt;6600000,ROUNDDOWN(B253/4,-3)*3.2-440000,IF(B253&lt;8500000,ROUNDDOWN(B253*0.9,0)-1100000,B253-1950000)))))))),IF(B253&lt;651000,0,IF(B253&lt;1900000,B253-650000,IF(B253&lt;3600000,ROUNDDOWN(B253/4,-3)*2.8-80000,IF(B253&lt;6600000,ROUNDDOWN(B253/4,-3)*3.2-440000,IF(B253&lt;8500000,ROUNDDOWN(B253*0.9,0)-1100000,B253-1950000)))))),0)</f>
        <v/>
      </c>
      <c r="L253" s="18">
        <f>IF(K253&gt;23500000,NA(),IF(C253&gt;=2026,IF(K253&lt;=4890000,1040000,IF(K253&lt;=6550000,670000,620000)),IF(K253&lt;=1320000,950000,IF(K253&lt;=3360000,880000,IF(K253&lt;=4890000,680000,IF(K253&lt;=6550000,630000,580000))))))</f>
        <v/>
      </c>
      <c r="M253" s="18">
        <f>MIN(100000,ROUNDDOWN(K253*0.05,0))</f>
        <v/>
      </c>
      <c r="N253" s="18">
        <f>MIN(2000000,MAX(0,D253-E253-M253))</f>
        <v/>
      </c>
      <c r="O253" s="18">
        <f>IF(G253="はい",MIN(88000,MAX(0,F253-12000)),0)</f>
        <v/>
      </c>
      <c r="P253" s="18">
        <f>MAX(0,ROUNDDOWN(K253-H253-L253-I253-0,-3))</f>
        <v/>
      </c>
      <c r="Q253" s="18">
        <f>MAX(0,ROUNDDOWN(K253-H253-L253-I253-N253,-3))</f>
        <v/>
      </c>
      <c r="R253" s="18">
        <f>MAX(0,ROUNDDOWN(K253-H253-L253-I253-O253,-3))</f>
        <v/>
      </c>
      <c r="S253" s="18">
        <f>IF(P253&lt;=0,0,ROUNDDOWN((P253*LOOKUP(P253,{0,1950001,3300001,6950001,9000001,18000001,40000001},{0.05,0.1,0.2,0.23,0.33,0.4,0.45})-LOOKUP(P253,{0,1950001,3300001,6950001,9000001,18000001,40000001},{0,97500,427500,636000,1536000,2796000,4796000}))*1.021,-2))</f>
        <v/>
      </c>
      <c r="T253" s="18">
        <f>IF(Q253&lt;=0,0,ROUNDDOWN((Q253*LOOKUP(Q253,{0,1950001,3300001,6950001,9000001,18000001,40000001},{0.05,0.1,0.2,0.23,0.33,0.4,0.45})-LOOKUP(Q253,{0,1950001,3300001,6950001,9000001,18000001,40000001},{0,97500,427500,636000,1536000,2796000,4796000}))*1.021,-2))</f>
        <v/>
      </c>
      <c r="U253" s="18">
        <f>IF(R253&lt;=0,0,ROUNDDOWN((R253*LOOKUP(R253,{0,1950001,3300001,6950001,9000001,18000001,40000001},{0.05,0.1,0.2,0.23,0.33,0.4,0.45})-LOOKUP(R253,{0,1950001,3300001,6950001,9000001,18000001,40000001},{0,97500,427500,636000,1536000,2796000,4796000}))*1.021,-2))</f>
        <v/>
      </c>
      <c r="V253" s="18">
        <f>MAX(0,ROUNDDOWN(K253-H253-430000-J253-0,-3))</f>
        <v/>
      </c>
      <c r="W253" s="18">
        <f>MAX(0,ROUNDDOWN(K253-H253-430000-J253-N253,-3))</f>
        <v/>
      </c>
      <c r="X253" s="18">
        <f>MAX(0,ROUNDDOWN(K253-H253-430000-J253-O253,-3))</f>
        <v/>
      </c>
      <c r="Y253" s="18">
        <f>IF(K253&lt;=450000,0,MAX(0,ROUNDDOWN(V253*0.06-MIN(50000,V253)*0.03,-2))+MAX(0,ROUNDDOWN(V253*0.04-MIN(50000,V253)*0.02,-2)))</f>
        <v/>
      </c>
      <c r="Z253" s="18">
        <f>IF(K253&lt;=450000,0,MAX(0,ROUNDDOWN(W253*0.06-MIN(50000,W253)*0.03,-2))+MAX(0,ROUNDDOWN(W253*0.04-MIN(50000,W253)*0.02,-2)))</f>
        <v/>
      </c>
      <c r="AA253" s="18">
        <f>IF(K253&lt;=450000,0,MAX(0,ROUNDDOWN(X253*0.06-MIN(50000,X253)*0.03,-2))+MAX(0,ROUNDDOWN(X253*0.04-MIN(50000,X253)*0.02,-2)))</f>
        <v/>
      </c>
      <c r="AB253" s="18">
        <f>AE253+Y253-Z253</f>
        <v/>
      </c>
      <c r="AC253" s="18">
        <f>AF253+Y253-AA253</f>
        <v/>
      </c>
      <c r="AD253" s="20">
        <f>AB253-AC253</f>
        <v/>
      </c>
      <c r="AE253" s="18">
        <f>S253-T253</f>
        <v/>
      </c>
      <c r="AF253" s="18">
        <f>S253-U253</f>
        <v/>
      </c>
      <c r="AG253" s="21">
        <f>IF(P253&lt;=0,0,LOOKUP(P253,{0,1950001,3300001,6950001,9000001,18000001,40000001},{0.05,0.1,0.2,0.23,0.33,0.4,0.45}))</f>
        <v/>
      </c>
    </row>
    <row r="254">
      <c r="A254" t="inlineStr">
        <is>
          <t>1万円刻み</t>
        </is>
      </c>
      <c r="B254" s="18">
        <f>'4_1万円刻み'!$A$12</f>
        <v/>
      </c>
      <c r="C254" s="19" t="n">
        <v>2026</v>
      </c>
      <c r="D254" s="18" t="n">
        <v>100000</v>
      </c>
      <c r="E254" s="18" t="n">
        <v>0</v>
      </c>
      <c r="F254" s="18" t="n">
        <v>100000</v>
      </c>
      <c r="G254" t="inlineStr">
        <is>
          <t>はい</t>
        </is>
      </c>
      <c r="H254" s="18">
        <f>ROUND(MIN(B254/12,650000)*12*0.0915+MIN(B254/12,1390000)*12*(0.0504+0)+B254*0.005,0)</f>
        <v/>
      </c>
      <c r="I254" s="18" t="n">
        <v>0</v>
      </c>
      <c r="J254" s="18" t="n">
        <v>0</v>
      </c>
      <c r="K254" s="18">
        <f>ROUND(IF(C254&gt;=2026,IF(B254&lt;741000,0,IF(B254&lt;2191000,B254-740000,IF(B254&lt;2193000,1451000,IF(B254&lt;2196000,1453000,IF(B254&lt;2200000,1456000,IF(B254&lt;3600000,ROUNDDOWN(B254/4,-3)*2.8-80000,IF(B254&lt;6600000,ROUNDDOWN(B254/4,-3)*3.2-440000,IF(B254&lt;8500000,ROUNDDOWN(B254*0.9,0)-1100000,B254-1950000)))))))),IF(B254&lt;651000,0,IF(B254&lt;1900000,B254-650000,IF(B254&lt;3600000,ROUNDDOWN(B254/4,-3)*2.8-80000,IF(B254&lt;6600000,ROUNDDOWN(B254/4,-3)*3.2-440000,IF(B254&lt;8500000,ROUNDDOWN(B254*0.9,0)-1100000,B254-1950000)))))),0)</f>
        <v/>
      </c>
      <c r="L254" s="18">
        <f>IF(K254&gt;23500000,NA(),IF(C254&gt;=2026,IF(K254&lt;=4890000,1040000,IF(K254&lt;=6550000,670000,620000)),IF(K254&lt;=1320000,950000,IF(K254&lt;=3360000,880000,IF(K254&lt;=4890000,680000,IF(K254&lt;=6550000,630000,580000))))))</f>
        <v/>
      </c>
      <c r="M254" s="18">
        <f>MIN(100000,ROUNDDOWN(K254*0.05,0))</f>
        <v/>
      </c>
      <c r="N254" s="18">
        <f>MIN(2000000,MAX(0,D254-E254-M254))</f>
        <v/>
      </c>
      <c r="O254" s="18">
        <f>IF(G254="はい",MIN(88000,MAX(0,F254-12000)),0)</f>
        <v/>
      </c>
      <c r="P254" s="18">
        <f>MAX(0,ROUNDDOWN(K254-H254-L254-I254-0,-3))</f>
        <v/>
      </c>
      <c r="Q254" s="18">
        <f>MAX(0,ROUNDDOWN(K254-H254-L254-I254-N254,-3))</f>
        <v/>
      </c>
      <c r="R254" s="18">
        <f>MAX(0,ROUNDDOWN(K254-H254-L254-I254-O254,-3))</f>
        <v/>
      </c>
      <c r="S254" s="18">
        <f>IF(P254&lt;=0,0,ROUNDDOWN((P254*LOOKUP(P254,{0,1950001,3300001,6950001,9000001,18000001,40000001},{0.05,0.1,0.2,0.23,0.33,0.4,0.45})-LOOKUP(P254,{0,1950001,3300001,6950001,9000001,18000001,40000001},{0,97500,427500,636000,1536000,2796000,4796000}))*1.021,-2))</f>
        <v/>
      </c>
      <c r="T254" s="18">
        <f>IF(Q254&lt;=0,0,ROUNDDOWN((Q254*LOOKUP(Q254,{0,1950001,3300001,6950001,9000001,18000001,40000001},{0.05,0.1,0.2,0.23,0.33,0.4,0.45})-LOOKUP(Q254,{0,1950001,3300001,6950001,9000001,18000001,40000001},{0,97500,427500,636000,1536000,2796000,4796000}))*1.021,-2))</f>
        <v/>
      </c>
      <c r="U254" s="18">
        <f>IF(R254&lt;=0,0,ROUNDDOWN((R254*LOOKUP(R254,{0,1950001,3300001,6950001,9000001,18000001,40000001},{0.05,0.1,0.2,0.23,0.33,0.4,0.45})-LOOKUP(R254,{0,1950001,3300001,6950001,9000001,18000001,40000001},{0,97500,427500,636000,1536000,2796000,4796000}))*1.021,-2))</f>
        <v/>
      </c>
      <c r="V254" s="18">
        <f>MAX(0,ROUNDDOWN(K254-H254-430000-J254-0,-3))</f>
        <v/>
      </c>
      <c r="W254" s="18">
        <f>MAX(0,ROUNDDOWN(K254-H254-430000-J254-N254,-3))</f>
        <v/>
      </c>
      <c r="X254" s="18">
        <f>MAX(0,ROUNDDOWN(K254-H254-430000-J254-O254,-3))</f>
        <v/>
      </c>
      <c r="Y254" s="18">
        <f>IF(K254&lt;=450000,0,MAX(0,ROUNDDOWN(V254*0.06-MIN(50000,V254)*0.03,-2))+MAX(0,ROUNDDOWN(V254*0.04-MIN(50000,V254)*0.02,-2)))</f>
        <v/>
      </c>
      <c r="Z254" s="18">
        <f>IF(K254&lt;=450000,0,MAX(0,ROUNDDOWN(W254*0.06-MIN(50000,W254)*0.03,-2))+MAX(0,ROUNDDOWN(W254*0.04-MIN(50000,W254)*0.02,-2)))</f>
        <v/>
      </c>
      <c r="AA254" s="18">
        <f>IF(K254&lt;=450000,0,MAX(0,ROUNDDOWN(X254*0.06-MIN(50000,X254)*0.03,-2))+MAX(0,ROUNDDOWN(X254*0.04-MIN(50000,X254)*0.02,-2)))</f>
        <v/>
      </c>
      <c r="AB254" s="18">
        <f>AE254+Y254-Z254</f>
        <v/>
      </c>
      <c r="AC254" s="18">
        <f>AF254+Y254-AA254</f>
        <v/>
      </c>
      <c r="AD254" s="20">
        <f>AB254-AC254</f>
        <v/>
      </c>
      <c r="AE254" s="18">
        <f>S254-T254</f>
        <v/>
      </c>
      <c r="AF254" s="18">
        <f>S254-U254</f>
        <v/>
      </c>
      <c r="AG254" s="21">
        <f>IF(P254&lt;=0,0,LOOKUP(P254,{0,1950001,3300001,6950001,9000001,18000001,40000001},{0.05,0.1,0.2,0.23,0.33,0.4,0.45}))</f>
        <v/>
      </c>
    </row>
    <row r="255">
      <c r="A255" t="inlineStr">
        <is>
          <t>1万円刻み</t>
        </is>
      </c>
      <c r="B255" s="18">
        <f>'4_1万円刻み'!$A$12</f>
        <v/>
      </c>
      <c r="C255" s="19" t="n">
        <v>2025</v>
      </c>
      <c r="D255" s="18" t="n">
        <v>100000</v>
      </c>
      <c r="E255" s="18" t="n">
        <v>0</v>
      </c>
      <c r="F255" s="18" t="n">
        <v>100000</v>
      </c>
      <c r="G255" t="inlineStr">
        <is>
          <t>はい</t>
        </is>
      </c>
      <c r="H255" s="18">
        <f>ROUND(MIN(B255/12,650000)*12*0.0915+MIN(B255/12,1390000)*12*(0.0504+0)+B255*0.005,0)</f>
        <v/>
      </c>
      <c r="I255" s="18" t="n">
        <v>0</v>
      </c>
      <c r="J255" s="18" t="n">
        <v>0</v>
      </c>
      <c r="K255" s="18">
        <f>ROUND(IF(C255&gt;=2026,IF(B255&lt;741000,0,IF(B255&lt;2191000,B255-740000,IF(B255&lt;2193000,1451000,IF(B255&lt;2196000,1453000,IF(B255&lt;2200000,1456000,IF(B255&lt;3600000,ROUNDDOWN(B255/4,-3)*2.8-80000,IF(B255&lt;6600000,ROUNDDOWN(B255/4,-3)*3.2-440000,IF(B255&lt;8500000,ROUNDDOWN(B255*0.9,0)-1100000,B255-1950000)))))))),IF(B255&lt;651000,0,IF(B255&lt;1900000,B255-650000,IF(B255&lt;3600000,ROUNDDOWN(B255/4,-3)*2.8-80000,IF(B255&lt;6600000,ROUNDDOWN(B255/4,-3)*3.2-440000,IF(B255&lt;8500000,ROUNDDOWN(B255*0.9,0)-1100000,B255-1950000)))))),0)</f>
        <v/>
      </c>
      <c r="L255" s="18">
        <f>IF(K255&gt;23500000,NA(),IF(C255&gt;=2026,IF(K255&lt;=4890000,1040000,IF(K255&lt;=6550000,670000,620000)),IF(K255&lt;=1320000,950000,IF(K255&lt;=3360000,880000,IF(K255&lt;=4890000,680000,IF(K255&lt;=6550000,630000,580000))))))</f>
        <v/>
      </c>
      <c r="M255" s="18">
        <f>MIN(100000,ROUNDDOWN(K255*0.05,0))</f>
        <v/>
      </c>
      <c r="N255" s="18">
        <f>MIN(2000000,MAX(0,D255-E255-M255))</f>
        <v/>
      </c>
      <c r="O255" s="18">
        <f>IF(G255="はい",MIN(88000,MAX(0,F255-12000)),0)</f>
        <v/>
      </c>
      <c r="P255" s="18">
        <f>MAX(0,ROUNDDOWN(K255-H255-L255-I255-0,-3))</f>
        <v/>
      </c>
      <c r="Q255" s="18">
        <f>MAX(0,ROUNDDOWN(K255-H255-L255-I255-N255,-3))</f>
        <v/>
      </c>
      <c r="R255" s="18">
        <f>MAX(0,ROUNDDOWN(K255-H255-L255-I255-O255,-3))</f>
        <v/>
      </c>
      <c r="S255" s="18">
        <f>IF(P255&lt;=0,0,ROUNDDOWN((P255*LOOKUP(P255,{0,1950001,3300001,6950001,9000001,18000001,40000001},{0.05,0.1,0.2,0.23,0.33,0.4,0.45})-LOOKUP(P255,{0,1950001,3300001,6950001,9000001,18000001,40000001},{0,97500,427500,636000,1536000,2796000,4796000}))*1.021,-2))</f>
        <v/>
      </c>
      <c r="T255" s="18">
        <f>IF(Q255&lt;=0,0,ROUNDDOWN((Q255*LOOKUP(Q255,{0,1950001,3300001,6950001,9000001,18000001,40000001},{0.05,0.1,0.2,0.23,0.33,0.4,0.45})-LOOKUP(Q255,{0,1950001,3300001,6950001,9000001,18000001,40000001},{0,97500,427500,636000,1536000,2796000,4796000}))*1.021,-2))</f>
        <v/>
      </c>
      <c r="U255" s="18">
        <f>IF(R255&lt;=0,0,ROUNDDOWN((R255*LOOKUP(R255,{0,1950001,3300001,6950001,9000001,18000001,40000001},{0.05,0.1,0.2,0.23,0.33,0.4,0.45})-LOOKUP(R255,{0,1950001,3300001,6950001,9000001,18000001,40000001},{0,97500,427500,636000,1536000,2796000,4796000}))*1.021,-2))</f>
        <v/>
      </c>
      <c r="V255" s="18">
        <f>MAX(0,ROUNDDOWN(K255-H255-430000-J255-0,-3))</f>
        <v/>
      </c>
      <c r="W255" s="18">
        <f>MAX(0,ROUNDDOWN(K255-H255-430000-J255-N255,-3))</f>
        <v/>
      </c>
      <c r="X255" s="18">
        <f>MAX(0,ROUNDDOWN(K255-H255-430000-J255-O255,-3))</f>
        <v/>
      </c>
      <c r="Y255" s="18">
        <f>IF(K255&lt;=450000,0,MAX(0,ROUNDDOWN(V255*0.06-MIN(50000,V255)*0.03,-2))+MAX(0,ROUNDDOWN(V255*0.04-MIN(50000,V255)*0.02,-2)))</f>
        <v/>
      </c>
      <c r="Z255" s="18">
        <f>IF(K255&lt;=450000,0,MAX(0,ROUNDDOWN(W255*0.06-MIN(50000,W255)*0.03,-2))+MAX(0,ROUNDDOWN(W255*0.04-MIN(50000,W255)*0.02,-2)))</f>
        <v/>
      </c>
      <c r="AA255" s="18">
        <f>IF(K255&lt;=450000,0,MAX(0,ROUNDDOWN(X255*0.06-MIN(50000,X255)*0.03,-2))+MAX(0,ROUNDDOWN(X255*0.04-MIN(50000,X255)*0.02,-2)))</f>
        <v/>
      </c>
      <c r="AB255" s="18">
        <f>AE255+Y255-Z255</f>
        <v/>
      </c>
      <c r="AC255" s="18">
        <f>AF255+Y255-AA255</f>
        <v/>
      </c>
      <c r="AD255" s="20">
        <f>AB255-AC255</f>
        <v/>
      </c>
      <c r="AE255" s="18">
        <f>S255-T255</f>
        <v/>
      </c>
      <c r="AF255" s="18">
        <f>S255-U255</f>
        <v/>
      </c>
      <c r="AG255" s="21">
        <f>IF(P255&lt;=0,0,LOOKUP(P255,{0,1950001,3300001,6950001,9000001,18000001,40000001},{0.05,0.1,0.2,0.23,0.33,0.4,0.45}))</f>
        <v/>
      </c>
    </row>
    <row r="256">
      <c r="A256" t="inlineStr">
        <is>
          <t>1万円刻み</t>
        </is>
      </c>
      <c r="B256" s="18">
        <f>'4_1万円刻み'!$A$13</f>
        <v/>
      </c>
      <c r="C256" s="19" t="n">
        <v>2026</v>
      </c>
      <c r="D256" s="18" t="n">
        <v>100000</v>
      </c>
      <c r="E256" s="18" t="n">
        <v>0</v>
      </c>
      <c r="F256" s="18" t="n">
        <v>100000</v>
      </c>
      <c r="G256" t="inlineStr">
        <is>
          <t>はい</t>
        </is>
      </c>
      <c r="H256" s="18">
        <f>ROUND(MIN(B256/12,650000)*12*0.0915+MIN(B256/12,1390000)*12*(0.0504+0)+B256*0.005,0)</f>
        <v/>
      </c>
      <c r="I256" s="18" t="n">
        <v>0</v>
      </c>
      <c r="J256" s="18" t="n">
        <v>0</v>
      </c>
      <c r="K256" s="18">
        <f>ROUND(IF(C256&gt;=2026,IF(B256&lt;741000,0,IF(B256&lt;2191000,B256-740000,IF(B256&lt;2193000,1451000,IF(B256&lt;2196000,1453000,IF(B256&lt;2200000,1456000,IF(B256&lt;3600000,ROUNDDOWN(B256/4,-3)*2.8-80000,IF(B256&lt;6600000,ROUNDDOWN(B256/4,-3)*3.2-440000,IF(B256&lt;8500000,ROUNDDOWN(B256*0.9,0)-1100000,B256-1950000)))))))),IF(B256&lt;651000,0,IF(B256&lt;1900000,B256-650000,IF(B256&lt;3600000,ROUNDDOWN(B256/4,-3)*2.8-80000,IF(B256&lt;6600000,ROUNDDOWN(B256/4,-3)*3.2-440000,IF(B256&lt;8500000,ROUNDDOWN(B256*0.9,0)-1100000,B256-1950000)))))),0)</f>
        <v/>
      </c>
      <c r="L256" s="18">
        <f>IF(K256&gt;23500000,NA(),IF(C256&gt;=2026,IF(K256&lt;=4890000,1040000,IF(K256&lt;=6550000,670000,620000)),IF(K256&lt;=1320000,950000,IF(K256&lt;=3360000,880000,IF(K256&lt;=4890000,680000,IF(K256&lt;=6550000,630000,580000))))))</f>
        <v/>
      </c>
      <c r="M256" s="18">
        <f>MIN(100000,ROUNDDOWN(K256*0.05,0))</f>
        <v/>
      </c>
      <c r="N256" s="18">
        <f>MIN(2000000,MAX(0,D256-E256-M256))</f>
        <v/>
      </c>
      <c r="O256" s="18">
        <f>IF(G256="はい",MIN(88000,MAX(0,F256-12000)),0)</f>
        <v/>
      </c>
      <c r="P256" s="18">
        <f>MAX(0,ROUNDDOWN(K256-H256-L256-I256-0,-3))</f>
        <v/>
      </c>
      <c r="Q256" s="18">
        <f>MAX(0,ROUNDDOWN(K256-H256-L256-I256-N256,-3))</f>
        <v/>
      </c>
      <c r="R256" s="18">
        <f>MAX(0,ROUNDDOWN(K256-H256-L256-I256-O256,-3))</f>
        <v/>
      </c>
      <c r="S256" s="18">
        <f>IF(P256&lt;=0,0,ROUNDDOWN((P256*LOOKUP(P256,{0,1950001,3300001,6950001,9000001,18000001,40000001},{0.05,0.1,0.2,0.23,0.33,0.4,0.45})-LOOKUP(P256,{0,1950001,3300001,6950001,9000001,18000001,40000001},{0,97500,427500,636000,1536000,2796000,4796000}))*1.021,-2))</f>
        <v/>
      </c>
      <c r="T256" s="18">
        <f>IF(Q256&lt;=0,0,ROUNDDOWN((Q256*LOOKUP(Q256,{0,1950001,3300001,6950001,9000001,18000001,40000001},{0.05,0.1,0.2,0.23,0.33,0.4,0.45})-LOOKUP(Q256,{0,1950001,3300001,6950001,9000001,18000001,40000001},{0,97500,427500,636000,1536000,2796000,4796000}))*1.021,-2))</f>
        <v/>
      </c>
      <c r="U256" s="18">
        <f>IF(R256&lt;=0,0,ROUNDDOWN((R256*LOOKUP(R256,{0,1950001,3300001,6950001,9000001,18000001,40000001},{0.05,0.1,0.2,0.23,0.33,0.4,0.45})-LOOKUP(R256,{0,1950001,3300001,6950001,9000001,18000001,40000001},{0,97500,427500,636000,1536000,2796000,4796000}))*1.021,-2))</f>
        <v/>
      </c>
      <c r="V256" s="18">
        <f>MAX(0,ROUNDDOWN(K256-H256-430000-J256-0,-3))</f>
        <v/>
      </c>
      <c r="W256" s="18">
        <f>MAX(0,ROUNDDOWN(K256-H256-430000-J256-N256,-3))</f>
        <v/>
      </c>
      <c r="X256" s="18">
        <f>MAX(0,ROUNDDOWN(K256-H256-430000-J256-O256,-3))</f>
        <v/>
      </c>
      <c r="Y256" s="18">
        <f>IF(K256&lt;=450000,0,MAX(0,ROUNDDOWN(V256*0.06-MIN(50000,V256)*0.03,-2))+MAX(0,ROUNDDOWN(V256*0.04-MIN(50000,V256)*0.02,-2)))</f>
        <v/>
      </c>
      <c r="Z256" s="18">
        <f>IF(K256&lt;=450000,0,MAX(0,ROUNDDOWN(W256*0.06-MIN(50000,W256)*0.03,-2))+MAX(0,ROUNDDOWN(W256*0.04-MIN(50000,W256)*0.02,-2)))</f>
        <v/>
      </c>
      <c r="AA256" s="18">
        <f>IF(K256&lt;=450000,0,MAX(0,ROUNDDOWN(X256*0.06-MIN(50000,X256)*0.03,-2))+MAX(0,ROUNDDOWN(X256*0.04-MIN(50000,X256)*0.02,-2)))</f>
        <v/>
      </c>
      <c r="AB256" s="18">
        <f>AE256+Y256-Z256</f>
        <v/>
      </c>
      <c r="AC256" s="18">
        <f>AF256+Y256-AA256</f>
        <v/>
      </c>
      <c r="AD256" s="20">
        <f>AB256-AC256</f>
        <v/>
      </c>
      <c r="AE256" s="18">
        <f>S256-T256</f>
        <v/>
      </c>
      <c r="AF256" s="18">
        <f>S256-U256</f>
        <v/>
      </c>
      <c r="AG256" s="21">
        <f>IF(P256&lt;=0,0,LOOKUP(P256,{0,1950001,3300001,6950001,9000001,18000001,40000001},{0.05,0.1,0.2,0.23,0.33,0.4,0.45}))</f>
        <v/>
      </c>
    </row>
    <row r="257">
      <c r="A257" t="inlineStr">
        <is>
          <t>1万円刻み</t>
        </is>
      </c>
      <c r="B257" s="18">
        <f>'4_1万円刻み'!$A$13</f>
        <v/>
      </c>
      <c r="C257" s="19" t="n">
        <v>2025</v>
      </c>
      <c r="D257" s="18" t="n">
        <v>100000</v>
      </c>
      <c r="E257" s="18" t="n">
        <v>0</v>
      </c>
      <c r="F257" s="18" t="n">
        <v>100000</v>
      </c>
      <c r="G257" t="inlineStr">
        <is>
          <t>はい</t>
        </is>
      </c>
      <c r="H257" s="18">
        <f>ROUND(MIN(B257/12,650000)*12*0.0915+MIN(B257/12,1390000)*12*(0.0504+0)+B257*0.005,0)</f>
        <v/>
      </c>
      <c r="I257" s="18" t="n">
        <v>0</v>
      </c>
      <c r="J257" s="18" t="n">
        <v>0</v>
      </c>
      <c r="K257" s="18">
        <f>ROUND(IF(C257&gt;=2026,IF(B257&lt;741000,0,IF(B257&lt;2191000,B257-740000,IF(B257&lt;2193000,1451000,IF(B257&lt;2196000,1453000,IF(B257&lt;2200000,1456000,IF(B257&lt;3600000,ROUNDDOWN(B257/4,-3)*2.8-80000,IF(B257&lt;6600000,ROUNDDOWN(B257/4,-3)*3.2-440000,IF(B257&lt;8500000,ROUNDDOWN(B257*0.9,0)-1100000,B257-1950000)))))))),IF(B257&lt;651000,0,IF(B257&lt;1900000,B257-650000,IF(B257&lt;3600000,ROUNDDOWN(B257/4,-3)*2.8-80000,IF(B257&lt;6600000,ROUNDDOWN(B257/4,-3)*3.2-440000,IF(B257&lt;8500000,ROUNDDOWN(B257*0.9,0)-1100000,B257-1950000)))))),0)</f>
        <v/>
      </c>
      <c r="L257" s="18">
        <f>IF(K257&gt;23500000,NA(),IF(C257&gt;=2026,IF(K257&lt;=4890000,1040000,IF(K257&lt;=6550000,670000,620000)),IF(K257&lt;=1320000,950000,IF(K257&lt;=3360000,880000,IF(K257&lt;=4890000,680000,IF(K257&lt;=6550000,630000,580000))))))</f>
        <v/>
      </c>
      <c r="M257" s="18">
        <f>MIN(100000,ROUNDDOWN(K257*0.05,0))</f>
        <v/>
      </c>
      <c r="N257" s="18">
        <f>MIN(2000000,MAX(0,D257-E257-M257))</f>
        <v/>
      </c>
      <c r="O257" s="18">
        <f>IF(G257="はい",MIN(88000,MAX(0,F257-12000)),0)</f>
        <v/>
      </c>
      <c r="P257" s="18">
        <f>MAX(0,ROUNDDOWN(K257-H257-L257-I257-0,-3))</f>
        <v/>
      </c>
      <c r="Q257" s="18">
        <f>MAX(0,ROUNDDOWN(K257-H257-L257-I257-N257,-3))</f>
        <v/>
      </c>
      <c r="R257" s="18">
        <f>MAX(0,ROUNDDOWN(K257-H257-L257-I257-O257,-3))</f>
        <v/>
      </c>
      <c r="S257" s="18">
        <f>IF(P257&lt;=0,0,ROUNDDOWN((P257*LOOKUP(P257,{0,1950001,3300001,6950001,9000001,18000001,40000001},{0.05,0.1,0.2,0.23,0.33,0.4,0.45})-LOOKUP(P257,{0,1950001,3300001,6950001,9000001,18000001,40000001},{0,97500,427500,636000,1536000,2796000,4796000}))*1.021,-2))</f>
        <v/>
      </c>
      <c r="T257" s="18">
        <f>IF(Q257&lt;=0,0,ROUNDDOWN((Q257*LOOKUP(Q257,{0,1950001,3300001,6950001,9000001,18000001,40000001},{0.05,0.1,0.2,0.23,0.33,0.4,0.45})-LOOKUP(Q257,{0,1950001,3300001,6950001,9000001,18000001,40000001},{0,97500,427500,636000,1536000,2796000,4796000}))*1.021,-2))</f>
        <v/>
      </c>
      <c r="U257" s="18">
        <f>IF(R257&lt;=0,0,ROUNDDOWN((R257*LOOKUP(R257,{0,1950001,3300001,6950001,9000001,18000001,40000001},{0.05,0.1,0.2,0.23,0.33,0.4,0.45})-LOOKUP(R257,{0,1950001,3300001,6950001,9000001,18000001,40000001},{0,97500,427500,636000,1536000,2796000,4796000}))*1.021,-2))</f>
        <v/>
      </c>
      <c r="V257" s="18">
        <f>MAX(0,ROUNDDOWN(K257-H257-430000-J257-0,-3))</f>
        <v/>
      </c>
      <c r="W257" s="18">
        <f>MAX(0,ROUNDDOWN(K257-H257-430000-J257-N257,-3))</f>
        <v/>
      </c>
      <c r="X257" s="18">
        <f>MAX(0,ROUNDDOWN(K257-H257-430000-J257-O257,-3))</f>
        <v/>
      </c>
      <c r="Y257" s="18">
        <f>IF(K257&lt;=450000,0,MAX(0,ROUNDDOWN(V257*0.06-MIN(50000,V257)*0.03,-2))+MAX(0,ROUNDDOWN(V257*0.04-MIN(50000,V257)*0.02,-2)))</f>
        <v/>
      </c>
      <c r="Z257" s="18">
        <f>IF(K257&lt;=450000,0,MAX(0,ROUNDDOWN(W257*0.06-MIN(50000,W257)*0.03,-2))+MAX(0,ROUNDDOWN(W257*0.04-MIN(50000,W257)*0.02,-2)))</f>
        <v/>
      </c>
      <c r="AA257" s="18">
        <f>IF(K257&lt;=450000,0,MAX(0,ROUNDDOWN(X257*0.06-MIN(50000,X257)*0.03,-2))+MAX(0,ROUNDDOWN(X257*0.04-MIN(50000,X257)*0.02,-2)))</f>
        <v/>
      </c>
      <c r="AB257" s="18">
        <f>AE257+Y257-Z257</f>
        <v/>
      </c>
      <c r="AC257" s="18">
        <f>AF257+Y257-AA257</f>
        <v/>
      </c>
      <c r="AD257" s="20">
        <f>AB257-AC257</f>
        <v/>
      </c>
      <c r="AE257" s="18">
        <f>S257-T257</f>
        <v/>
      </c>
      <c r="AF257" s="18">
        <f>S257-U257</f>
        <v/>
      </c>
      <c r="AG257" s="21">
        <f>IF(P257&lt;=0,0,LOOKUP(P257,{0,1950001,3300001,6950001,9000001,18000001,40000001},{0.05,0.1,0.2,0.23,0.33,0.4,0.45}))</f>
        <v/>
      </c>
    </row>
    <row r="258">
      <c r="A258" t="inlineStr">
        <is>
          <t>1万円刻み</t>
        </is>
      </c>
      <c r="B258" s="18">
        <f>'4_1万円刻み'!$A$14</f>
        <v/>
      </c>
      <c r="C258" s="19" t="n">
        <v>2026</v>
      </c>
      <c r="D258" s="18" t="n">
        <v>100000</v>
      </c>
      <c r="E258" s="18" t="n">
        <v>0</v>
      </c>
      <c r="F258" s="18" t="n">
        <v>100000</v>
      </c>
      <c r="G258" t="inlineStr">
        <is>
          <t>はい</t>
        </is>
      </c>
      <c r="H258" s="18">
        <f>ROUND(MIN(B258/12,650000)*12*0.0915+MIN(B258/12,1390000)*12*(0.0504+0)+B258*0.005,0)</f>
        <v/>
      </c>
      <c r="I258" s="18" t="n">
        <v>0</v>
      </c>
      <c r="J258" s="18" t="n">
        <v>0</v>
      </c>
      <c r="K258" s="18">
        <f>ROUND(IF(C258&gt;=2026,IF(B258&lt;741000,0,IF(B258&lt;2191000,B258-740000,IF(B258&lt;2193000,1451000,IF(B258&lt;2196000,1453000,IF(B258&lt;2200000,1456000,IF(B258&lt;3600000,ROUNDDOWN(B258/4,-3)*2.8-80000,IF(B258&lt;6600000,ROUNDDOWN(B258/4,-3)*3.2-440000,IF(B258&lt;8500000,ROUNDDOWN(B258*0.9,0)-1100000,B258-1950000)))))))),IF(B258&lt;651000,0,IF(B258&lt;1900000,B258-650000,IF(B258&lt;3600000,ROUNDDOWN(B258/4,-3)*2.8-80000,IF(B258&lt;6600000,ROUNDDOWN(B258/4,-3)*3.2-440000,IF(B258&lt;8500000,ROUNDDOWN(B258*0.9,0)-1100000,B258-1950000)))))),0)</f>
        <v/>
      </c>
      <c r="L258" s="18">
        <f>IF(K258&gt;23500000,NA(),IF(C258&gt;=2026,IF(K258&lt;=4890000,1040000,IF(K258&lt;=6550000,670000,620000)),IF(K258&lt;=1320000,950000,IF(K258&lt;=3360000,880000,IF(K258&lt;=4890000,680000,IF(K258&lt;=6550000,630000,580000))))))</f>
        <v/>
      </c>
      <c r="M258" s="18">
        <f>MIN(100000,ROUNDDOWN(K258*0.05,0))</f>
        <v/>
      </c>
      <c r="N258" s="18">
        <f>MIN(2000000,MAX(0,D258-E258-M258))</f>
        <v/>
      </c>
      <c r="O258" s="18">
        <f>IF(G258="はい",MIN(88000,MAX(0,F258-12000)),0)</f>
        <v/>
      </c>
      <c r="P258" s="18">
        <f>MAX(0,ROUNDDOWN(K258-H258-L258-I258-0,-3))</f>
        <v/>
      </c>
      <c r="Q258" s="18">
        <f>MAX(0,ROUNDDOWN(K258-H258-L258-I258-N258,-3))</f>
        <v/>
      </c>
      <c r="R258" s="18">
        <f>MAX(0,ROUNDDOWN(K258-H258-L258-I258-O258,-3))</f>
        <v/>
      </c>
      <c r="S258" s="18">
        <f>IF(P258&lt;=0,0,ROUNDDOWN((P258*LOOKUP(P258,{0,1950001,3300001,6950001,9000001,18000001,40000001},{0.05,0.1,0.2,0.23,0.33,0.4,0.45})-LOOKUP(P258,{0,1950001,3300001,6950001,9000001,18000001,40000001},{0,97500,427500,636000,1536000,2796000,4796000}))*1.021,-2))</f>
        <v/>
      </c>
      <c r="T258" s="18">
        <f>IF(Q258&lt;=0,0,ROUNDDOWN((Q258*LOOKUP(Q258,{0,1950001,3300001,6950001,9000001,18000001,40000001},{0.05,0.1,0.2,0.23,0.33,0.4,0.45})-LOOKUP(Q258,{0,1950001,3300001,6950001,9000001,18000001,40000001},{0,97500,427500,636000,1536000,2796000,4796000}))*1.021,-2))</f>
        <v/>
      </c>
      <c r="U258" s="18">
        <f>IF(R258&lt;=0,0,ROUNDDOWN((R258*LOOKUP(R258,{0,1950001,3300001,6950001,9000001,18000001,40000001},{0.05,0.1,0.2,0.23,0.33,0.4,0.45})-LOOKUP(R258,{0,1950001,3300001,6950001,9000001,18000001,40000001},{0,97500,427500,636000,1536000,2796000,4796000}))*1.021,-2))</f>
        <v/>
      </c>
      <c r="V258" s="18">
        <f>MAX(0,ROUNDDOWN(K258-H258-430000-J258-0,-3))</f>
        <v/>
      </c>
      <c r="W258" s="18">
        <f>MAX(0,ROUNDDOWN(K258-H258-430000-J258-N258,-3))</f>
        <v/>
      </c>
      <c r="X258" s="18">
        <f>MAX(0,ROUNDDOWN(K258-H258-430000-J258-O258,-3))</f>
        <v/>
      </c>
      <c r="Y258" s="18">
        <f>IF(K258&lt;=450000,0,MAX(0,ROUNDDOWN(V258*0.06-MIN(50000,V258)*0.03,-2))+MAX(0,ROUNDDOWN(V258*0.04-MIN(50000,V258)*0.02,-2)))</f>
        <v/>
      </c>
      <c r="Z258" s="18">
        <f>IF(K258&lt;=450000,0,MAX(0,ROUNDDOWN(W258*0.06-MIN(50000,W258)*0.03,-2))+MAX(0,ROUNDDOWN(W258*0.04-MIN(50000,W258)*0.02,-2)))</f>
        <v/>
      </c>
      <c r="AA258" s="18">
        <f>IF(K258&lt;=450000,0,MAX(0,ROUNDDOWN(X258*0.06-MIN(50000,X258)*0.03,-2))+MAX(0,ROUNDDOWN(X258*0.04-MIN(50000,X258)*0.02,-2)))</f>
        <v/>
      </c>
      <c r="AB258" s="18">
        <f>AE258+Y258-Z258</f>
        <v/>
      </c>
      <c r="AC258" s="18">
        <f>AF258+Y258-AA258</f>
        <v/>
      </c>
      <c r="AD258" s="20">
        <f>AB258-AC258</f>
        <v/>
      </c>
      <c r="AE258" s="18">
        <f>S258-T258</f>
        <v/>
      </c>
      <c r="AF258" s="18">
        <f>S258-U258</f>
        <v/>
      </c>
      <c r="AG258" s="21">
        <f>IF(P258&lt;=0,0,LOOKUP(P258,{0,1950001,3300001,6950001,9000001,18000001,40000001},{0.05,0.1,0.2,0.23,0.33,0.4,0.45}))</f>
        <v/>
      </c>
    </row>
    <row r="259">
      <c r="A259" t="inlineStr">
        <is>
          <t>1万円刻み</t>
        </is>
      </c>
      <c r="B259" s="18">
        <f>'4_1万円刻み'!$A$14</f>
        <v/>
      </c>
      <c r="C259" s="19" t="n">
        <v>2025</v>
      </c>
      <c r="D259" s="18" t="n">
        <v>100000</v>
      </c>
      <c r="E259" s="18" t="n">
        <v>0</v>
      </c>
      <c r="F259" s="18" t="n">
        <v>100000</v>
      </c>
      <c r="G259" t="inlineStr">
        <is>
          <t>はい</t>
        </is>
      </c>
      <c r="H259" s="18">
        <f>ROUND(MIN(B259/12,650000)*12*0.0915+MIN(B259/12,1390000)*12*(0.0504+0)+B259*0.005,0)</f>
        <v/>
      </c>
      <c r="I259" s="18" t="n">
        <v>0</v>
      </c>
      <c r="J259" s="18" t="n">
        <v>0</v>
      </c>
      <c r="K259" s="18">
        <f>ROUND(IF(C259&gt;=2026,IF(B259&lt;741000,0,IF(B259&lt;2191000,B259-740000,IF(B259&lt;2193000,1451000,IF(B259&lt;2196000,1453000,IF(B259&lt;2200000,1456000,IF(B259&lt;3600000,ROUNDDOWN(B259/4,-3)*2.8-80000,IF(B259&lt;6600000,ROUNDDOWN(B259/4,-3)*3.2-440000,IF(B259&lt;8500000,ROUNDDOWN(B259*0.9,0)-1100000,B259-1950000)))))))),IF(B259&lt;651000,0,IF(B259&lt;1900000,B259-650000,IF(B259&lt;3600000,ROUNDDOWN(B259/4,-3)*2.8-80000,IF(B259&lt;6600000,ROUNDDOWN(B259/4,-3)*3.2-440000,IF(B259&lt;8500000,ROUNDDOWN(B259*0.9,0)-1100000,B259-1950000)))))),0)</f>
        <v/>
      </c>
      <c r="L259" s="18">
        <f>IF(K259&gt;23500000,NA(),IF(C259&gt;=2026,IF(K259&lt;=4890000,1040000,IF(K259&lt;=6550000,670000,620000)),IF(K259&lt;=1320000,950000,IF(K259&lt;=3360000,880000,IF(K259&lt;=4890000,680000,IF(K259&lt;=6550000,630000,580000))))))</f>
        <v/>
      </c>
      <c r="M259" s="18">
        <f>MIN(100000,ROUNDDOWN(K259*0.05,0))</f>
        <v/>
      </c>
      <c r="N259" s="18">
        <f>MIN(2000000,MAX(0,D259-E259-M259))</f>
        <v/>
      </c>
      <c r="O259" s="18">
        <f>IF(G259="はい",MIN(88000,MAX(0,F259-12000)),0)</f>
        <v/>
      </c>
      <c r="P259" s="18">
        <f>MAX(0,ROUNDDOWN(K259-H259-L259-I259-0,-3))</f>
        <v/>
      </c>
      <c r="Q259" s="18">
        <f>MAX(0,ROUNDDOWN(K259-H259-L259-I259-N259,-3))</f>
        <v/>
      </c>
      <c r="R259" s="18">
        <f>MAX(0,ROUNDDOWN(K259-H259-L259-I259-O259,-3))</f>
        <v/>
      </c>
      <c r="S259" s="18">
        <f>IF(P259&lt;=0,0,ROUNDDOWN((P259*LOOKUP(P259,{0,1950001,3300001,6950001,9000001,18000001,40000001},{0.05,0.1,0.2,0.23,0.33,0.4,0.45})-LOOKUP(P259,{0,1950001,3300001,6950001,9000001,18000001,40000001},{0,97500,427500,636000,1536000,2796000,4796000}))*1.021,-2))</f>
        <v/>
      </c>
      <c r="T259" s="18">
        <f>IF(Q259&lt;=0,0,ROUNDDOWN((Q259*LOOKUP(Q259,{0,1950001,3300001,6950001,9000001,18000001,40000001},{0.05,0.1,0.2,0.23,0.33,0.4,0.45})-LOOKUP(Q259,{0,1950001,3300001,6950001,9000001,18000001,40000001},{0,97500,427500,636000,1536000,2796000,4796000}))*1.021,-2))</f>
        <v/>
      </c>
      <c r="U259" s="18">
        <f>IF(R259&lt;=0,0,ROUNDDOWN((R259*LOOKUP(R259,{0,1950001,3300001,6950001,9000001,18000001,40000001},{0.05,0.1,0.2,0.23,0.33,0.4,0.45})-LOOKUP(R259,{0,1950001,3300001,6950001,9000001,18000001,40000001},{0,97500,427500,636000,1536000,2796000,4796000}))*1.021,-2))</f>
        <v/>
      </c>
      <c r="V259" s="18">
        <f>MAX(0,ROUNDDOWN(K259-H259-430000-J259-0,-3))</f>
        <v/>
      </c>
      <c r="W259" s="18">
        <f>MAX(0,ROUNDDOWN(K259-H259-430000-J259-N259,-3))</f>
        <v/>
      </c>
      <c r="X259" s="18">
        <f>MAX(0,ROUNDDOWN(K259-H259-430000-J259-O259,-3))</f>
        <v/>
      </c>
      <c r="Y259" s="18">
        <f>IF(K259&lt;=450000,0,MAX(0,ROUNDDOWN(V259*0.06-MIN(50000,V259)*0.03,-2))+MAX(0,ROUNDDOWN(V259*0.04-MIN(50000,V259)*0.02,-2)))</f>
        <v/>
      </c>
      <c r="Z259" s="18">
        <f>IF(K259&lt;=450000,0,MAX(0,ROUNDDOWN(W259*0.06-MIN(50000,W259)*0.03,-2))+MAX(0,ROUNDDOWN(W259*0.04-MIN(50000,W259)*0.02,-2)))</f>
        <v/>
      </c>
      <c r="AA259" s="18">
        <f>IF(K259&lt;=450000,0,MAX(0,ROUNDDOWN(X259*0.06-MIN(50000,X259)*0.03,-2))+MAX(0,ROUNDDOWN(X259*0.04-MIN(50000,X259)*0.02,-2)))</f>
        <v/>
      </c>
      <c r="AB259" s="18">
        <f>AE259+Y259-Z259</f>
        <v/>
      </c>
      <c r="AC259" s="18">
        <f>AF259+Y259-AA259</f>
        <v/>
      </c>
      <c r="AD259" s="20">
        <f>AB259-AC259</f>
        <v/>
      </c>
      <c r="AE259" s="18">
        <f>S259-T259</f>
        <v/>
      </c>
      <c r="AF259" s="18">
        <f>S259-U259</f>
        <v/>
      </c>
      <c r="AG259" s="21">
        <f>IF(P259&lt;=0,0,LOOKUP(P259,{0,1950001,3300001,6950001,9000001,18000001,40000001},{0.05,0.1,0.2,0.23,0.33,0.4,0.45}))</f>
        <v/>
      </c>
    </row>
    <row r="260">
      <c r="A260" t="inlineStr">
        <is>
          <t>1万円刻み</t>
        </is>
      </c>
      <c r="B260" s="18">
        <f>'4_1万円刻み'!$A$15</f>
        <v/>
      </c>
      <c r="C260" s="19" t="n">
        <v>2026</v>
      </c>
      <c r="D260" s="18" t="n">
        <v>100000</v>
      </c>
      <c r="E260" s="18" t="n">
        <v>0</v>
      </c>
      <c r="F260" s="18" t="n">
        <v>100000</v>
      </c>
      <c r="G260" t="inlineStr">
        <is>
          <t>はい</t>
        </is>
      </c>
      <c r="H260" s="18">
        <f>ROUND(MIN(B260/12,650000)*12*0.0915+MIN(B260/12,1390000)*12*(0.0504+0)+B260*0.005,0)</f>
        <v/>
      </c>
      <c r="I260" s="18" t="n">
        <v>0</v>
      </c>
      <c r="J260" s="18" t="n">
        <v>0</v>
      </c>
      <c r="K260" s="18">
        <f>ROUND(IF(C260&gt;=2026,IF(B260&lt;741000,0,IF(B260&lt;2191000,B260-740000,IF(B260&lt;2193000,1451000,IF(B260&lt;2196000,1453000,IF(B260&lt;2200000,1456000,IF(B260&lt;3600000,ROUNDDOWN(B260/4,-3)*2.8-80000,IF(B260&lt;6600000,ROUNDDOWN(B260/4,-3)*3.2-440000,IF(B260&lt;8500000,ROUNDDOWN(B260*0.9,0)-1100000,B260-1950000)))))))),IF(B260&lt;651000,0,IF(B260&lt;1900000,B260-650000,IF(B260&lt;3600000,ROUNDDOWN(B260/4,-3)*2.8-80000,IF(B260&lt;6600000,ROUNDDOWN(B260/4,-3)*3.2-440000,IF(B260&lt;8500000,ROUNDDOWN(B260*0.9,0)-1100000,B260-1950000)))))),0)</f>
        <v/>
      </c>
      <c r="L260" s="18">
        <f>IF(K260&gt;23500000,NA(),IF(C260&gt;=2026,IF(K260&lt;=4890000,1040000,IF(K260&lt;=6550000,670000,620000)),IF(K260&lt;=1320000,950000,IF(K260&lt;=3360000,880000,IF(K260&lt;=4890000,680000,IF(K260&lt;=6550000,630000,580000))))))</f>
        <v/>
      </c>
      <c r="M260" s="18">
        <f>MIN(100000,ROUNDDOWN(K260*0.05,0))</f>
        <v/>
      </c>
      <c r="N260" s="18">
        <f>MIN(2000000,MAX(0,D260-E260-M260))</f>
        <v/>
      </c>
      <c r="O260" s="18">
        <f>IF(G260="はい",MIN(88000,MAX(0,F260-12000)),0)</f>
        <v/>
      </c>
      <c r="P260" s="18">
        <f>MAX(0,ROUNDDOWN(K260-H260-L260-I260-0,-3))</f>
        <v/>
      </c>
      <c r="Q260" s="18">
        <f>MAX(0,ROUNDDOWN(K260-H260-L260-I260-N260,-3))</f>
        <v/>
      </c>
      <c r="R260" s="18">
        <f>MAX(0,ROUNDDOWN(K260-H260-L260-I260-O260,-3))</f>
        <v/>
      </c>
      <c r="S260" s="18">
        <f>IF(P260&lt;=0,0,ROUNDDOWN((P260*LOOKUP(P260,{0,1950001,3300001,6950001,9000001,18000001,40000001},{0.05,0.1,0.2,0.23,0.33,0.4,0.45})-LOOKUP(P260,{0,1950001,3300001,6950001,9000001,18000001,40000001},{0,97500,427500,636000,1536000,2796000,4796000}))*1.021,-2))</f>
        <v/>
      </c>
      <c r="T260" s="18">
        <f>IF(Q260&lt;=0,0,ROUNDDOWN((Q260*LOOKUP(Q260,{0,1950001,3300001,6950001,9000001,18000001,40000001},{0.05,0.1,0.2,0.23,0.33,0.4,0.45})-LOOKUP(Q260,{0,1950001,3300001,6950001,9000001,18000001,40000001},{0,97500,427500,636000,1536000,2796000,4796000}))*1.021,-2))</f>
        <v/>
      </c>
      <c r="U260" s="18">
        <f>IF(R260&lt;=0,0,ROUNDDOWN((R260*LOOKUP(R260,{0,1950001,3300001,6950001,9000001,18000001,40000001},{0.05,0.1,0.2,0.23,0.33,0.4,0.45})-LOOKUP(R260,{0,1950001,3300001,6950001,9000001,18000001,40000001},{0,97500,427500,636000,1536000,2796000,4796000}))*1.021,-2))</f>
        <v/>
      </c>
      <c r="V260" s="18">
        <f>MAX(0,ROUNDDOWN(K260-H260-430000-J260-0,-3))</f>
        <v/>
      </c>
      <c r="W260" s="18">
        <f>MAX(0,ROUNDDOWN(K260-H260-430000-J260-N260,-3))</f>
        <v/>
      </c>
      <c r="X260" s="18">
        <f>MAX(0,ROUNDDOWN(K260-H260-430000-J260-O260,-3))</f>
        <v/>
      </c>
      <c r="Y260" s="18">
        <f>IF(K260&lt;=450000,0,MAX(0,ROUNDDOWN(V260*0.06-MIN(50000,V260)*0.03,-2))+MAX(0,ROUNDDOWN(V260*0.04-MIN(50000,V260)*0.02,-2)))</f>
        <v/>
      </c>
      <c r="Z260" s="18">
        <f>IF(K260&lt;=450000,0,MAX(0,ROUNDDOWN(W260*0.06-MIN(50000,W260)*0.03,-2))+MAX(0,ROUNDDOWN(W260*0.04-MIN(50000,W260)*0.02,-2)))</f>
        <v/>
      </c>
      <c r="AA260" s="18">
        <f>IF(K260&lt;=450000,0,MAX(0,ROUNDDOWN(X260*0.06-MIN(50000,X260)*0.03,-2))+MAX(0,ROUNDDOWN(X260*0.04-MIN(50000,X260)*0.02,-2)))</f>
        <v/>
      </c>
      <c r="AB260" s="18">
        <f>AE260+Y260-Z260</f>
        <v/>
      </c>
      <c r="AC260" s="18">
        <f>AF260+Y260-AA260</f>
        <v/>
      </c>
      <c r="AD260" s="20">
        <f>AB260-AC260</f>
        <v/>
      </c>
      <c r="AE260" s="18">
        <f>S260-T260</f>
        <v/>
      </c>
      <c r="AF260" s="18">
        <f>S260-U260</f>
        <v/>
      </c>
      <c r="AG260" s="21">
        <f>IF(P260&lt;=0,0,LOOKUP(P260,{0,1950001,3300001,6950001,9000001,18000001,40000001},{0.05,0.1,0.2,0.23,0.33,0.4,0.45}))</f>
        <v/>
      </c>
    </row>
    <row r="261">
      <c r="A261" t="inlineStr">
        <is>
          <t>1万円刻み</t>
        </is>
      </c>
      <c r="B261" s="18">
        <f>'4_1万円刻み'!$A$15</f>
        <v/>
      </c>
      <c r="C261" s="19" t="n">
        <v>2025</v>
      </c>
      <c r="D261" s="18" t="n">
        <v>100000</v>
      </c>
      <c r="E261" s="18" t="n">
        <v>0</v>
      </c>
      <c r="F261" s="18" t="n">
        <v>100000</v>
      </c>
      <c r="G261" t="inlineStr">
        <is>
          <t>はい</t>
        </is>
      </c>
      <c r="H261" s="18">
        <f>ROUND(MIN(B261/12,650000)*12*0.0915+MIN(B261/12,1390000)*12*(0.0504+0)+B261*0.005,0)</f>
        <v/>
      </c>
      <c r="I261" s="18" t="n">
        <v>0</v>
      </c>
      <c r="J261" s="18" t="n">
        <v>0</v>
      </c>
      <c r="K261" s="18">
        <f>ROUND(IF(C261&gt;=2026,IF(B261&lt;741000,0,IF(B261&lt;2191000,B261-740000,IF(B261&lt;2193000,1451000,IF(B261&lt;2196000,1453000,IF(B261&lt;2200000,1456000,IF(B261&lt;3600000,ROUNDDOWN(B261/4,-3)*2.8-80000,IF(B261&lt;6600000,ROUNDDOWN(B261/4,-3)*3.2-440000,IF(B261&lt;8500000,ROUNDDOWN(B261*0.9,0)-1100000,B261-1950000)))))))),IF(B261&lt;651000,0,IF(B261&lt;1900000,B261-650000,IF(B261&lt;3600000,ROUNDDOWN(B261/4,-3)*2.8-80000,IF(B261&lt;6600000,ROUNDDOWN(B261/4,-3)*3.2-440000,IF(B261&lt;8500000,ROUNDDOWN(B261*0.9,0)-1100000,B261-1950000)))))),0)</f>
        <v/>
      </c>
      <c r="L261" s="18">
        <f>IF(K261&gt;23500000,NA(),IF(C261&gt;=2026,IF(K261&lt;=4890000,1040000,IF(K261&lt;=6550000,670000,620000)),IF(K261&lt;=1320000,950000,IF(K261&lt;=3360000,880000,IF(K261&lt;=4890000,680000,IF(K261&lt;=6550000,630000,580000))))))</f>
        <v/>
      </c>
      <c r="M261" s="18">
        <f>MIN(100000,ROUNDDOWN(K261*0.05,0))</f>
        <v/>
      </c>
      <c r="N261" s="18">
        <f>MIN(2000000,MAX(0,D261-E261-M261))</f>
        <v/>
      </c>
      <c r="O261" s="18">
        <f>IF(G261="はい",MIN(88000,MAX(0,F261-12000)),0)</f>
        <v/>
      </c>
      <c r="P261" s="18">
        <f>MAX(0,ROUNDDOWN(K261-H261-L261-I261-0,-3))</f>
        <v/>
      </c>
      <c r="Q261" s="18">
        <f>MAX(0,ROUNDDOWN(K261-H261-L261-I261-N261,-3))</f>
        <v/>
      </c>
      <c r="R261" s="18">
        <f>MAX(0,ROUNDDOWN(K261-H261-L261-I261-O261,-3))</f>
        <v/>
      </c>
      <c r="S261" s="18">
        <f>IF(P261&lt;=0,0,ROUNDDOWN((P261*LOOKUP(P261,{0,1950001,3300001,6950001,9000001,18000001,40000001},{0.05,0.1,0.2,0.23,0.33,0.4,0.45})-LOOKUP(P261,{0,1950001,3300001,6950001,9000001,18000001,40000001},{0,97500,427500,636000,1536000,2796000,4796000}))*1.021,-2))</f>
        <v/>
      </c>
      <c r="T261" s="18">
        <f>IF(Q261&lt;=0,0,ROUNDDOWN((Q261*LOOKUP(Q261,{0,1950001,3300001,6950001,9000001,18000001,40000001},{0.05,0.1,0.2,0.23,0.33,0.4,0.45})-LOOKUP(Q261,{0,1950001,3300001,6950001,9000001,18000001,40000001},{0,97500,427500,636000,1536000,2796000,4796000}))*1.021,-2))</f>
        <v/>
      </c>
      <c r="U261" s="18">
        <f>IF(R261&lt;=0,0,ROUNDDOWN((R261*LOOKUP(R261,{0,1950001,3300001,6950001,9000001,18000001,40000001},{0.05,0.1,0.2,0.23,0.33,0.4,0.45})-LOOKUP(R261,{0,1950001,3300001,6950001,9000001,18000001,40000001},{0,97500,427500,636000,1536000,2796000,4796000}))*1.021,-2))</f>
        <v/>
      </c>
      <c r="V261" s="18">
        <f>MAX(0,ROUNDDOWN(K261-H261-430000-J261-0,-3))</f>
        <v/>
      </c>
      <c r="W261" s="18">
        <f>MAX(0,ROUNDDOWN(K261-H261-430000-J261-N261,-3))</f>
        <v/>
      </c>
      <c r="X261" s="18">
        <f>MAX(0,ROUNDDOWN(K261-H261-430000-J261-O261,-3))</f>
        <v/>
      </c>
      <c r="Y261" s="18">
        <f>IF(K261&lt;=450000,0,MAX(0,ROUNDDOWN(V261*0.06-MIN(50000,V261)*0.03,-2))+MAX(0,ROUNDDOWN(V261*0.04-MIN(50000,V261)*0.02,-2)))</f>
        <v/>
      </c>
      <c r="Z261" s="18">
        <f>IF(K261&lt;=450000,0,MAX(0,ROUNDDOWN(W261*0.06-MIN(50000,W261)*0.03,-2))+MAX(0,ROUNDDOWN(W261*0.04-MIN(50000,W261)*0.02,-2)))</f>
        <v/>
      </c>
      <c r="AA261" s="18">
        <f>IF(K261&lt;=450000,0,MAX(0,ROUNDDOWN(X261*0.06-MIN(50000,X261)*0.03,-2))+MAX(0,ROUNDDOWN(X261*0.04-MIN(50000,X261)*0.02,-2)))</f>
        <v/>
      </c>
      <c r="AB261" s="18">
        <f>AE261+Y261-Z261</f>
        <v/>
      </c>
      <c r="AC261" s="18">
        <f>AF261+Y261-AA261</f>
        <v/>
      </c>
      <c r="AD261" s="20">
        <f>AB261-AC261</f>
        <v/>
      </c>
      <c r="AE261" s="18">
        <f>S261-T261</f>
        <v/>
      </c>
      <c r="AF261" s="18">
        <f>S261-U261</f>
        <v/>
      </c>
      <c r="AG261" s="21">
        <f>IF(P261&lt;=0,0,LOOKUP(P261,{0,1950001,3300001,6950001,9000001,18000001,40000001},{0.05,0.1,0.2,0.23,0.33,0.4,0.45}))</f>
        <v/>
      </c>
    </row>
    <row r="262">
      <c r="A262" t="inlineStr">
        <is>
          <t>1万円刻み</t>
        </is>
      </c>
      <c r="B262" s="18">
        <f>'4_1万円刻み'!$A$16</f>
        <v/>
      </c>
      <c r="C262" s="19" t="n">
        <v>2026</v>
      </c>
      <c r="D262" s="18" t="n">
        <v>100000</v>
      </c>
      <c r="E262" s="18" t="n">
        <v>0</v>
      </c>
      <c r="F262" s="18" t="n">
        <v>100000</v>
      </c>
      <c r="G262" t="inlineStr">
        <is>
          <t>はい</t>
        </is>
      </c>
      <c r="H262" s="18">
        <f>ROUND(MIN(B262/12,650000)*12*0.0915+MIN(B262/12,1390000)*12*(0.0504+0)+B262*0.005,0)</f>
        <v/>
      </c>
      <c r="I262" s="18" t="n">
        <v>0</v>
      </c>
      <c r="J262" s="18" t="n">
        <v>0</v>
      </c>
      <c r="K262" s="18">
        <f>ROUND(IF(C262&gt;=2026,IF(B262&lt;741000,0,IF(B262&lt;2191000,B262-740000,IF(B262&lt;2193000,1451000,IF(B262&lt;2196000,1453000,IF(B262&lt;2200000,1456000,IF(B262&lt;3600000,ROUNDDOWN(B262/4,-3)*2.8-80000,IF(B262&lt;6600000,ROUNDDOWN(B262/4,-3)*3.2-440000,IF(B262&lt;8500000,ROUNDDOWN(B262*0.9,0)-1100000,B262-1950000)))))))),IF(B262&lt;651000,0,IF(B262&lt;1900000,B262-650000,IF(B262&lt;3600000,ROUNDDOWN(B262/4,-3)*2.8-80000,IF(B262&lt;6600000,ROUNDDOWN(B262/4,-3)*3.2-440000,IF(B262&lt;8500000,ROUNDDOWN(B262*0.9,0)-1100000,B262-1950000)))))),0)</f>
        <v/>
      </c>
      <c r="L262" s="18">
        <f>IF(K262&gt;23500000,NA(),IF(C262&gt;=2026,IF(K262&lt;=4890000,1040000,IF(K262&lt;=6550000,670000,620000)),IF(K262&lt;=1320000,950000,IF(K262&lt;=3360000,880000,IF(K262&lt;=4890000,680000,IF(K262&lt;=6550000,630000,580000))))))</f>
        <v/>
      </c>
      <c r="M262" s="18">
        <f>MIN(100000,ROUNDDOWN(K262*0.05,0))</f>
        <v/>
      </c>
      <c r="N262" s="18">
        <f>MIN(2000000,MAX(0,D262-E262-M262))</f>
        <v/>
      </c>
      <c r="O262" s="18">
        <f>IF(G262="はい",MIN(88000,MAX(0,F262-12000)),0)</f>
        <v/>
      </c>
      <c r="P262" s="18">
        <f>MAX(0,ROUNDDOWN(K262-H262-L262-I262-0,-3))</f>
        <v/>
      </c>
      <c r="Q262" s="18">
        <f>MAX(0,ROUNDDOWN(K262-H262-L262-I262-N262,-3))</f>
        <v/>
      </c>
      <c r="R262" s="18">
        <f>MAX(0,ROUNDDOWN(K262-H262-L262-I262-O262,-3))</f>
        <v/>
      </c>
      <c r="S262" s="18">
        <f>IF(P262&lt;=0,0,ROUNDDOWN((P262*LOOKUP(P262,{0,1950001,3300001,6950001,9000001,18000001,40000001},{0.05,0.1,0.2,0.23,0.33,0.4,0.45})-LOOKUP(P262,{0,1950001,3300001,6950001,9000001,18000001,40000001},{0,97500,427500,636000,1536000,2796000,4796000}))*1.021,-2))</f>
        <v/>
      </c>
      <c r="T262" s="18">
        <f>IF(Q262&lt;=0,0,ROUNDDOWN((Q262*LOOKUP(Q262,{0,1950001,3300001,6950001,9000001,18000001,40000001},{0.05,0.1,0.2,0.23,0.33,0.4,0.45})-LOOKUP(Q262,{0,1950001,3300001,6950001,9000001,18000001,40000001},{0,97500,427500,636000,1536000,2796000,4796000}))*1.021,-2))</f>
        <v/>
      </c>
      <c r="U262" s="18">
        <f>IF(R262&lt;=0,0,ROUNDDOWN((R262*LOOKUP(R262,{0,1950001,3300001,6950001,9000001,18000001,40000001},{0.05,0.1,0.2,0.23,0.33,0.4,0.45})-LOOKUP(R262,{0,1950001,3300001,6950001,9000001,18000001,40000001},{0,97500,427500,636000,1536000,2796000,4796000}))*1.021,-2))</f>
        <v/>
      </c>
      <c r="V262" s="18">
        <f>MAX(0,ROUNDDOWN(K262-H262-430000-J262-0,-3))</f>
        <v/>
      </c>
      <c r="W262" s="18">
        <f>MAX(0,ROUNDDOWN(K262-H262-430000-J262-N262,-3))</f>
        <v/>
      </c>
      <c r="X262" s="18">
        <f>MAX(0,ROUNDDOWN(K262-H262-430000-J262-O262,-3))</f>
        <v/>
      </c>
      <c r="Y262" s="18">
        <f>IF(K262&lt;=450000,0,MAX(0,ROUNDDOWN(V262*0.06-MIN(50000,V262)*0.03,-2))+MAX(0,ROUNDDOWN(V262*0.04-MIN(50000,V262)*0.02,-2)))</f>
        <v/>
      </c>
      <c r="Z262" s="18">
        <f>IF(K262&lt;=450000,0,MAX(0,ROUNDDOWN(W262*0.06-MIN(50000,W262)*0.03,-2))+MAX(0,ROUNDDOWN(W262*0.04-MIN(50000,W262)*0.02,-2)))</f>
        <v/>
      </c>
      <c r="AA262" s="18">
        <f>IF(K262&lt;=450000,0,MAX(0,ROUNDDOWN(X262*0.06-MIN(50000,X262)*0.03,-2))+MAX(0,ROUNDDOWN(X262*0.04-MIN(50000,X262)*0.02,-2)))</f>
        <v/>
      </c>
      <c r="AB262" s="18">
        <f>AE262+Y262-Z262</f>
        <v/>
      </c>
      <c r="AC262" s="18">
        <f>AF262+Y262-AA262</f>
        <v/>
      </c>
      <c r="AD262" s="20">
        <f>AB262-AC262</f>
        <v/>
      </c>
      <c r="AE262" s="18">
        <f>S262-T262</f>
        <v/>
      </c>
      <c r="AF262" s="18">
        <f>S262-U262</f>
        <v/>
      </c>
      <c r="AG262" s="21">
        <f>IF(P262&lt;=0,0,LOOKUP(P262,{0,1950001,3300001,6950001,9000001,18000001,40000001},{0.05,0.1,0.2,0.23,0.33,0.4,0.45}))</f>
        <v/>
      </c>
    </row>
    <row r="263">
      <c r="A263" t="inlineStr">
        <is>
          <t>1万円刻み</t>
        </is>
      </c>
      <c r="B263" s="18">
        <f>'4_1万円刻み'!$A$16</f>
        <v/>
      </c>
      <c r="C263" s="19" t="n">
        <v>2025</v>
      </c>
      <c r="D263" s="18" t="n">
        <v>100000</v>
      </c>
      <c r="E263" s="18" t="n">
        <v>0</v>
      </c>
      <c r="F263" s="18" t="n">
        <v>100000</v>
      </c>
      <c r="G263" t="inlineStr">
        <is>
          <t>はい</t>
        </is>
      </c>
      <c r="H263" s="18">
        <f>ROUND(MIN(B263/12,650000)*12*0.0915+MIN(B263/12,1390000)*12*(0.0504+0)+B263*0.005,0)</f>
        <v/>
      </c>
      <c r="I263" s="18" t="n">
        <v>0</v>
      </c>
      <c r="J263" s="18" t="n">
        <v>0</v>
      </c>
      <c r="K263" s="18">
        <f>ROUND(IF(C263&gt;=2026,IF(B263&lt;741000,0,IF(B263&lt;2191000,B263-740000,IF(B263&lt;2193000,1451000,IF(B263&lt;2196000,1453000,IF(B263&lt;2200000,1456000,IF(B263&lt;3600000,ROUNDDOWN(B263/4,-3)*2.8-80000,IF(B263&lt;6600000,ROUNDDOWN(B263/4,-3)*3.2-440000,IF(B263&lt;8500000,ROUNDDOWN(B263*0.9,0)-1100000,B263-1950000)))))))),IF(B263&lt;651000,0,IF(B263&lt;1900000,B263-650000,IF(B263&lt;3600000,ROUNDDOWN(B263/4,-3)*2.8-80000,IF(B263&lt;6600000,ROUNDDOWN(B263/4,-3)*3.2-440000,IF(B263&lt;8500000,ROUNDDOWN(B263*0.9,0)-1100000,B263-1950000)))))),0)</f>
        <v/>
      </c>
      <c r="L263" s="18">
        <f>IF(K263&gt;23500000,NA(),IF(C263&gt;=2026,IF(K263&lt;=4890000,1040000,IF(K263&lt;=6550000,670000,620000)),IF(K263&lt;=1320000,950000,IF(K263&lt;=3360000,880000,IF(K263&lt;=4890000,680000,IF(K263&lt;=6550000,630000,580000))))))</f>
        <v/>
      </c>
      <c r="M263" s="18">
        <f>MIN(100000,ROUNDDOWN(K263*0.05,0))</f>
        <v/>
      </c>
      <c r="N263" s="18">
        <f>MIN(2000000,MAX(0,D263-E263-M263))</f>
        <v/>
      </c>
      <c r="O263" s="18">
        <f>IF(G263="はい",MIN(88000,MAX(0,F263-12000)),0)</f>
        <v/>
      </c>
      <c r="P263" s="18">
        <f>MAX(0,ROUNDDOWN(K263-H263-L263-I263-0,-3))</f>
        <v/>
      </c>
      <c r="Q263" s="18">
        <f>MAX(0,ROUNDDOWN(K263-H263-L263-I263-N263,-3))</f>
        <v/>
      </c>
      <c r="R263" s="18">
        <f>MAX(0,ROUNDDOWN(K263-H263-L263-I263-O263,-3))</f>
        <v/>
      </c>
      <c r="S263" s="18">
        <f>IF(P263&lt;=0,0,ROUNDDOWN((P263*LOOKUP(P263,{0,1950001,3300001,6950001,9000001,18000001,40000001},{0.05,0.1,0.2,0.23,0.33,0.4,0.45})-LOOKUP(P263,{0,1950001,3300001,6950001,9000001,18000001,40000001},{0,97500,427500,636000,1536000,2796000,4796000}))*1.021,-2))</f>
        <v/>
      </c>
      <c r="T263" s="18">
        <f>IF(Q263&lt;=0,0,ROUNDDOWN((Q263*LOOKUP(Q263,{0,1950001,3300001,6950001,9000001,18000001,40000001},{0.05,0.1,0.2,0.23,0.33,0.4,0.45})-LOOKUP(Q263,{0,1950001,3300001,6950001,9000001,18000001,40000001},{0,97500,427500,636000,1536000,2796000,4796000}))*1.021,-2))</f>
        <v/>
      </c>
      <c r="U263" s="18">
        <f>IF(R263&lt;=0,0,ROUNDDOWN((R263*LOOKUP(R263,{0,1950001,3300001,6950001,9000001,18000001,40000001},{0.05,0.1,0.2,0.23,0.33,0.4,0.45})-LOOKUP(R263,{0,1950001,3300001,6950001,9000001,18000001,40000001},{0,97500,427500,636000,1536000,2796000,4796000}))*1.021,-2))</f>
        <v/>
      </c>
      <c r="V263" s="18">
        <f>MAX(0,ROUNDDOWN(K263-H263-430000-J263-0,-3))</f>
        <v/>
      </c>
      <c r="W263" s="18">
        <f>MAX(0,ROUNDDOWN(K263-H263-430000-J263-N263,-3))</f>
        <v/>
      </c>
      <c r="X263" s="18">
        <f>MAX(0,ROUNDDOWN(K263-H263-430000-J263-O263,-3))</f>
        <v/>
      </c>
      <c r="Y263" s="18">
        <f>IF(K263&lt;=450000,0,MAX(0,ROUNDDOWN(V263*0.06-MIN(50000,V263)*0.03,-2))+MAX(0,ROUNDDOWN(V263*0.04-MIN(50000,V263)*0.02,-2)))</f>
        <v/>
      </c>
      <c r="Z263" s="18">
        <f>IF(K263&lt;=450000,0,MAX(0,ROUNDDOWN(W263*0.06-MIN(50000,W263)*0.03,-2))+MAX(0,ROUNDDOWN(W263*0.04-MIN(50000,W263)*0.02,-2)))</f>
        <v/>
      </c>
      <c r="AA263" s="18">
        <f>IF(K263&lt;=450000,0,MAX(0,ROUNDDOWN(X263*0.06-MIN(50000,X263)*0.03,-2))+MAX(0,ROUNDDOWN(X263*0.04-MIN(50000,X263)*0.02,-2)))</f>
        <v/>
      </c>
      <c r="AB263" s="18">
        <f>AE263+Y263-Z263</f>
        <v/>
      </c>
      <c r="AC263" s="18">
        <f>AF263+Y263-AA263</f>
        <v/>
      </c>
      <c r="AD263" s="20">
        <f>AB263-AC263</f>
        <v/>
      </c>
      <c r="AE263" s="18">
        <f>S263-T263</f>
        <v/>
      </c>
      <c r="AF263" s="18">
        <f>S263-U263</f>
        <v/>
      </c>
      <c r="AG263" s="21">
        <f>IF(P263&lt;=0,0,LOOKUP(P263,{0,1950001,3300001,6950001,9000001,18000001,40000001},{0.05,0.1,0.2,0.23,0.33,0.4,0.45}))</f>
        <v/>
      </c>
    </row>
    <row r="264">
      <c r="A264" t="inlineStr">
        <is>
          <t>1万円刻み</t>
        </is>
      </c>
      <c r="B264" s="18">
        <f>'4_1万円刻み'!$A$17</f>
        <v/>
      </c>
      <c r="C264" s="19" t="n">
        <v>2026</v>
      </c>
      <c r="D264" s="18" t="n">
        <v>100000</v>
      </c>
      <c r="E264" s="18" t="n">
        <v>0</v>
      </c>
      <c r="F264" s="18" t="n">
        <v>100000</v>
      </c>
      <c r="G264" t="inlineStr">
        <is>
          <t>はい</t>
        </is>
      </c>
      <c r="H264" s="18">
        <f>ROUND(MIN(B264/12,650000)*12*0.0915+MIN(B264/12,1390000)*12*(0.0504+0)+B264*0.005,0)</f>
        <v/>
      </c>
      <c r="I264" s="18" t="n">
        <v>0</v>
      </c>
      <c r="J264" s="18" t="n">
        <v>0</v>
      </c>
      <c r="K264" s="18">
        <f>ROUND(IF(C264&gt;=2026,IF(B264&lt;741000,0,IF(B264&lt;2191000,B264-740000,IF(B264&lt;2193000,1451000,IF(B264&lt;2196000,1453000,IF(B264&lt;2200000,1456000,IF(B264&lt;3600000,ROUNDDOWN(B264/4,-3)*2.8-80000,IF(B264&lt;6600000,ROUNDDOWN(B264/4,-3)*3.2-440000,IF(B264&lt;8500000,ROUNDDOWN(B264*0.9,0)-1100000,B264-1950000)))))))),IF(B264&lt;651000,0,IF(B264&lt;1900000,B264-650000,IF(B264&lt;3600000,ROUNDDOWN(B264/4,-3)*2.8-80000,IF(B264&lt;6600000,ROUNDDOWN(B264/4,-3)*3.2-440000,IF(B264&lt;8500000,ROUNDDOWN(B264*0.9,0)-1100000,B264-1950000)))))),0)</f>
        <v/>
      </c>
      <c r="L264" s="18">
        <f>IF(K264&gt;23500000,NA(),IF(C264&gt;=2026,IF(K264&lt;=4890000,1040000,IF(K264&lt;=6550000,670000,620000)),IF(K264&lt;=1320000,950000,IF(K264&lt;=3360000,880000,IF(K264&lt;=4890000,680000,IF(K264&lt;=6550000,630000,580000))))))</f>
        <v/>
      </c>
      <c r="M264" s="18">
        <f>MIN(100000,ROUNDDOWN(K264*0.05,0))</f>
        <v/>
      </c>
      <c r="N264" s="18">
        <f>MIN(2000000,MAX(0,D264-E264-M264))</f>
        <v/>
      </c>
      <c r="O264" s="18">
        <f>IF(G264="はい",MIN(88000,MAX(0,F264-12000)),0)</f>
        <v/>
      </c>
      <c r="P264" s="18">
        <f>MAX(0,ROUNDDOWN(K264-H264-L264-I264-0,-3))</f>
        <v/>
      </c>
      <c r="Q264" s="18">
        <f>MAX(0,ROUNDDOWN(K264-H264-L264-I264-N264,-3))</f>
        <v/>
      </c>
      <c r="R264" s="18">
        <f>MAX(0,ROUNDDOWN(K264-H264-L264-I264-O264,-3))</f>
        <v/>
      </c>
      <c r="S264" s="18">
        <f>IF(P264&lt;=0,0,ROUNDDOWN((P264*LOOKUP(P264,{0,1950001,3300001,6950001,9000001,18000001,40000001},{0.05,0.1,0.2,0.23,0.33,0.4,0.45})-LOOKUP(P264,{0,1950001,3300001,6950001,9000001,18000001,40000001},{0,97500,427500,636000,1536000,2796000,4796000}))*1.021,-2))</f>
        <v/>
      </c>
      <c r="T264" s="18">
        <f>IF(Q264&lt;=0,0,ROUNDDOWN((Q264*LOOKUP(Q264,{0,1950001,3300001,6950001,9000001,18000001,40000001},{0.05,0.1,0.2,0.23,0.33,0.4,0.45})-LOOKUP(Q264,{0,1950001,3300001,6950001,9000001,18000001,40000001},{0,97500,427500,636000,1536000,2796000,4796000}))*1.021,-2))</f>
        <v/>
      </c>
      <c r="U264" s="18">
        <f>IF(R264&lt;=0,0,ROUNDDOWN((R264*LOOKUP(R264,{0,1950001,3300001,6950001,9000001,18000001,40000001},{0.05,0.1,0.2,0.23,0.33,0.4,0.45})-LOOKUP(R264,{0,1950001,3300001,6950001,9000001,18000001,40000001},{0,97500,427500,636000,1536000,2796000,4796000}))*1.021,-2))</f>
        <v/>
      </c>
      <c r="V264" s="18">
        <f>MAX(0,ROUNDDOWN(K264-H264-430000-J264-0,-3))</f>
        <v/>
      </c>
      <c r="W264" s="18">
        <f>MAX(0,ROUNDDOWN(K264-H264-430000-J264-N264,-3))</f>
        <v/>
      </c>
      <c r="X264" s="18">
        <f>MAX(0,ROUNDDOWN(K264-H264-430000-J264-O264,-3))</f>
        <v/>
      </c>
      <c r="Y264" s="18">
        <f>IF(K264&lt;=450000,0,MAX(0,ROUNDDOWN(V264*0.06-MIN(50000,V264)*0.03,-2))+MAX(0,ROUNDDOWN(V264*0.04-MIN(50000,V264)*0.02,-2)))</f>
        <v/>
      </c>
      <c r="Z264" s="18">
        <f>IF(K264&lt;=450000,0,MAX(0,ROUNDDOWN(W264*0.06-MIN(50000,W264)*0.03,-2))+MAX(0,ROUNDDOWN(W264*0.04-MIN(50000,W264)*0.02,-2)))</f>
        <v/>
      </c>
      <c r="AA264" s="18">
        <f>IF(K264&lt;=450000,0,MAX(0,ROUNDDOWN(X264*0.06-MIN(50000,X264)*0.03,-2))+MAX(0,ROUNDDOWN(X264*0.04-MIN(50000,X264)*0.02,-2)))</f>
        <v/>
      </c>
      <c r="AB264" s="18">
        <f>AE264+Y264-Z264</f>
        <v/>
      </c>
      <c r="AC264" s="18">
        <f>AF264+Y264-AA264</f>
        <v/>
      </c>
      <c r="AD264" s="20">
        <f>AB264-AC264</f>
        <v/>
      </c>
      <c r="AE264" s="18">
        <f>S264-T264</f>
        <v/>
      </c>
      <c r="AF264" s="18">
        <f>S264-U264</f>
        <v/>
      </c>
      <c r="AG264" s="21">
        <f>IF(P264&lt;=0,0,LOOKUP(P264,{0,1950001,3300001,6950001,9000001,18000001,40000001},{0.05,0.1,0.2,0.23,0.33,0.4,0.45}))</f>
        <v/>
      </c>
    </row>
    <row r="265">
      <c r="A265" t="inlineStr">
        <is>
          <t>1万円刻み</t>
        </is>
      </c>
      <c r="B265" s="18">
        <f>'4_1万円刻み'!$A$17</f>
        <v/>
      </c>
      <c r="C265" s="19" t="n">
        <v>2025</v>
      </c>
      <c r="D265" s="18" t="n">
        <v>100000</v>
      </c>
      <c r="E265" s="18" t="n">
        <v>0</v>
      </c>
      <c r="F265" s="18" t="n">
        <v>100000</v>
      </c>
      <c r="G265" t="inlineStr">
        <is>
          <t>はい</t>
        </is>
      </c>
      <c r="H265" s="18">
        <f>ROUND(MIN(B265/12,650000)*12*0.0915+MIN(B265/12,1390000)*12*(0.0504+0)+B265*0.005,0)</f>
        <v/>
      </c>
      <c r="I265" s="18" t="n">
        <v>0</v>
      </c>
      <c r="J265" s="18" t="n">
        <v>0</v>
      </c>
      <c r="K265" s="18">
        <f>ROUND(IF(C265&gt;=2026,IF(B265&lt;741000,0,IF(B265&lt;2191000,B265-740000,IF(B265&lt;2193000,1451000,IF(B265&lt;2196000,1453000,IF(B265&lt;2200000,1456000,IF(B265&lt;3600000,ROUNDDOWN(B265/4,-3)*2.8-80000,IF(B265&lt;6600000,ROUNDDOWN(B265/4,-3)*3.2-440000,IF(B265&lt;8500000,ROUNDDOWN(B265*0.9,0)-1100000,B265-1950000)))))))),IF(B265&lt;651000,0,IF(B265&lt;1900000,B265-650000,IF(B265&lt;3600000,ROUNDDOWN(B265/4,-3)*2.8-80000,IF(B265&lt;6600000,ROUNDDOWN(B265/4,-3)*3.2-440000,IF(B265&lt;8500000,ROUNDDOWN(B265*0.9,0)-1100000,B265-1950000)))))),0)</f>
        <v/>
      </c>
      <c r="L265" s="18">
        <f>IF(K265&gt;23500000,NA(),IF(C265&gt;=2026,IF(K265&lt;=4890000,1040000,IF(K265&lt;=6550000,670000,620000)),IF(K265&lt;=1320000,950000,IF(K265&lt;=3360000,880000,IF(K265&lt;=4890000,680000,IF(K265&lt;=6550000,630000,580000))))))</f>
        <v/>
      </c>
      <c r="M265" s="18">
        <f>MIN(100000,ROUNDDOWN(K265*0.05,0))</f>
        <v/>
      </c>
      <c r="N265" s="18">
        <f>MIN(2000000,MAX(0,D265-E265-M265))</f>
        <v/>
      </c>
      <c r="O265" s="18">
        <f>IF(G265="はい",MIN(88000,MAX(0,F265-12000)),0)</f>
        <v/>
      </c>
      <c r="P265" s="18">
        <f>MAX(0,ROUNDDOWN(K265-H265-L265-I265-0,-3))</f>
        <v/>
      </c>
      <c r="Q265" s="18">
        <f>MAX(0,ROUNDDOWN(K265-H265-L265-I265-N265,-3))</f>
        <v/>
      </c>
      <c r="R265" s="18">
        <f>MAX(0,ROUNDDOWN(K265-H265-L265-I265-O265,-3))</f>
        <v/>
      </c>
      <c r="S265" s="18">
        <f>IF(P265&lt;=0,0,ROUNDDOWN((P265*LOOKUP(P265,{0,1950001,3300001,6950001,9000001,18000001,40000001},{0.05,0.1,0.2,0.23,0.33,0.4,0.45})-LOOKUP(P265,{0,1950001,3300001,6950001,9000001,18000001,40000001},{0,97500,427500,636000,1536000,2796000,4796000}))*1.021,-2))</f>
        <v/>
      </c>
      <c r="T265" s="18">
        <f>IF(Q265&lt;=0,0,ROUNDDOWN((Q265*LOOKUP(Q265,{0,1950001,3300001,6950001,9000001,18000001,40000001},{0.05,0.1,0.2,0.23,0.33,0.4,0.45})-LOOKUP(Q265,{0,1950001,3300001,6950001,9000001,18000001,40000001},{0,97500,427500,636000,1536000,2796000,4796000}))*1.021,-2))</f>
        <v/>
      </c>
      <c r="U265" s="18">
        <f>IF(R265&lt;=0,0,ROUNDDOWN((R265*LOOKUP(R265,{0,1950001,3300001,6950001,9000001,18000001,40000001},{0.05,0.1,0.2,0.23,0.33,0.4,0.45})-LOOKUP(R265,{0,1950001,3300001,6950001,9000001,18000001,40000001},{0,97500,427500,636000,1536000,2796000,4796000}))*1.021,-2))</f>
        <v/>
      </c>
      <c r="V265" s="18">
        <f>MAX(0,ROUNDDOWN(K265-H265-430000-J265-0,-3))</f>
        <v/>
      </c>
      <c r="W265" s="18">
        <f>MAX(0,ROUNDDOWN(K265-H265-430000-J265-N265,-3))</f>
        <v/>
      </c>
      <c r="X265" s="18">
        <f>MAX(0,ROUNDDOWN(K265-H265-430000-J265-O265,-3))</f>
        <v/>
      </c>
      <c r="Y265" s="18">
        <f>IF(K265&lt;=450000,0,MAX(0,ROUNDDOWN(V265*0.06-MIN(50000,V265)*0.03,-2))+MAX(0,ROUNDDOWN(V265*0.04-MIN(50000,V265)*0.02,-2)))</f>
        <v/>
      </c>
      <c r="Z265" s="18">
        <f>IF(K265&lt;=450000,0,MAX(0,ROUNDDOWN(W265*0.06-MIN(50000,W265)*0.03,-2))+MAX(0,ROUNDDOWN(W265*0.04-MIN(50000,W265)*0.02,-2)))</f>
        <v/>
      </c>
      <c r="AA265" s="18">
        <f>IF(K265&lt;=450000,0,MAX(0,ROUNDDOWN(X265*0.06-MIN(50000,X265)*0.03,-2))+MAX(0,ROUNDDOWN(X265*0.04-MIN(50000,X265)*0.02,-2)))</f>
        <v/>
      </c>
      <c r="AB265" s="18">
        <f>AE265+Y265-Z265</f>
        <v/>
      </c>
      <c r="AC265" s="18">
        <f>AF265+Y265-AA265</f>
        <v/>
      </c>
      <c r="AD265" s="20">
        <f>AB265-AC265</f>
        <v/>
      </c>
      <c r="AE265" s="18">
        <f>S265-T265</f>
        <v/>
      </c>
      <c r="AF265" s="18">
        <f>S265-U265</f>
        <v/>
      </c>
      <c r="AG265" s="21">
        <f>IF(P265&lt;=0,0,LOOKUP(P265,{0,1950001,3300001,6950001,9000001,18000001,40000001},{0.05,0.1,0.2,0.23,0.33,0.4,0.45}))</f>
        <v/>
      </c>
    </row>
    <row r="266">
      <c r="A266" t="inlineStr">
        <is>
          <t>1万円刻み</t>
        </is>
      </c>
      <c r="B266" s="18">
        <f>'4_1万円刻み'!$A$18</f>
        <v/>
      </c>
      <c r="C266" s="19" t="n">
        <v>2026</v>
      </c>
      <c r="D266" s="18" t="n">
        <v>100000</v>
      </c>
      <c r="E266" s="18" t="n">
        <v>0</v>
      </c>
      <c r="F266" s="18" t="n">
        <v>100000</v>
      </c>
      <c r="G266" t="inlineStr">
        <is>
          <t>はい</t>
        </is>
      </c>
      <c r="H266" s="18">
        <f>ROUND(MIN(B266/12,650000)*12*0.0915+MIN(B266/12,1390000)*12*(0.0504+0)+B266*0.005,0)</f>
        <v/>
      </c>
      <c r="I266" s="18" t="n">
        <v>0</v>
      </c>
      <c r="J266" s="18" t="n">
        <v>0</v>
      </c>
      <c r="K266" s="18">
        <f>ROUND(IF(C266&gt;=2026,IF(B266&lt;741000,0,IF(B266&lt;2191000,B266-740000,IF(B266&lt;2193000,1451000,IF(B266&lt;2196000,1453000,IF(B266&lt;2200000,1456000,IF(B266&lt;3600000,ROUNDDOWN(B266/4,-3)*2.8-80000,IF(B266&lt;6600000,ROUNDDOWN(B266/4,-3)*3.2-440000,IF(B266&lt;8500000,ROUNDDOWN(B266*0.9,0)-1100000,B266-1950000)))))))),IF(B266&lt;651000,0,IF(B266&lt;1900000,B266-650000,IF(B266&lt;3600000,ROUNDDOWN(B266/4,-3)*2.8-80000,IF(B266&lt;6600000,ROUNDDOWN(B266/4,-3)*3.2-440000,IF(B266&lt;8500000,ROUNDDOWN(B266*0.9,0)-1100000,B266-1950000)))))),0)</f>
        <v/>
      </c>
      <c r="L266" s="18">
        <f>IF(K266&gt;23500000,NA(),IF(C266&gt;=2026,IF(K266&lt;=4890000,1040000,IF(K266&lt;=6550000,670000,620000)),IF(K266&lt;=1320000,950000,IF(K266&lt;=3360000,880000,IF(K266&lt;=4890000,680000,IF(K266&lt;=6550000,630000,580000))))))</f>
        <v/>
      </c>
      <c r="M266" s="18">
        <f>MIN(100000,ROUNDDOWN(K266*0.05,0))</f>
        <v/>
      </c>
      <c r="N266" s="18">
        <f>MIN(2000000,MAX(0,D266-E266-M266))</f>
        <v/>
      </c>
      <c r="O266" s="18">
        <f>IF(G266="はい",MIN(88000,MAX(0,F266-12000)),0)</f>
        <v/>
      </c>
      <c r="P266" s="18">
        <f>MAX(0,ROUNDDOWN(K266-H266-L266-I266-0,-3))</f>
        <v/>
      </c>
      <c r="Q266" s="18">
        <f>MAX(0,ROUNDDOWN(K266-H266-L266-I266-N266,-3))</f>
        <v/>
      </c>
      <c r="R266" s="18">
        <f>MAX(0,ROUNDDOWN(K266-H266-L266-I266-O266,-3))</f>
        <v/>
      </c>
      <c r="S266" s="18">
        <f>IF(P266&lt;=0,0,ROUNDDOWN((P266*LOOKUP(P266,{0,1950001,3300001,6950001,9000001,18000001,40000001},{0.05,0.1,0.2,0.23,0.33,0.4,0.45})-LOOKUP(P266,{0,1950001,3300001,6950001,9000001,18000001,40000001},{0,97500,427500,636000,1536000,2796000,4796000}))*1.021,-2))</f>
        <v/>
      </c>
      <c r="T266" s="18">
        <f>IF(Q266&lt;=0,0,ROUNDDOWN((Q266*LOOKUP(Q266,{0,1950001,3300001,6950001,9000001,18000001,40000001},{0.05,0.1,0.2,0.23,0.33,0.4,0.45})-LOOKUP(Q266,{0,1950001,3300001,6950001,9000001,18000001,40000001},{0,97500,427500,636000,1536000,2796000,4796000}))*1.021,-2))</f>
        <v/>
      </c>
      <c r="U266" s="18">
        <f>IF(R266&lt;=0,0,ROUNDDOWN((R266*LOOKUP(R266,{0,1950001,3300001,6950001,9000001,18000001,40000001},{0.05,0.1,0.2,0.23,0.33,0.4,0.45})-LOOKUP(R266,{0,1950001,3300001,6950001,9000001,18000001,40000001},{0,97500,427500,636000,1536000,2796000,4796000}))*1.021,-2))</f>
        <v/>
      </c>
      <c r="V266" s="18">
        <f>MAX(0,ROUNDDOWN(K266-H266-430000-J266-0,-3))</f>
        <v/>
      </c>
      <c r="W266" s="18">
        <f>MAX(0,ROUNDDOWN(K266-H266-430000-J266-N266,-3))</f>
        <v/>
      </c>
      <c r="X266" s="18">
        <f>MAX(0,ROUNDDOWN(K266-H266-430000-J266-O266,-3))</f>
        <v/>
      </c>
      <c r="Y266" s="18">
        <f>IF(K266&lt;=450000,0,MAX(0,ROUNDDOWN(V266*0.06-MIN(50000,V266)*0.03,-2))+MAX(0,ROUNDDOWN(V266*0.04-MIN(50000,V266)*0.02,-2)))</f>
        <v/>
      </c>
      <c r="Z266" s="18">
        <f>IF(K266&lt;=450000,0,MAX(0,ROUNDDOWN(W266*0.06-MIN(50000,W266)*0.03,-2))+MAX(0,ROUNDDOWN(W266*0.04-MIN(50000,W266)*0.02,-2)))</f>
        <v/>
      </c>
      <c r="AA266" s="18">
        <f>IF(K266&lt;=450000,0,MAX(0,ROUNDDOWN(X266*0.06-MIN(50000,X266)*0.03,-2))+MAX(0,ROUNDDOWN(X266*0.04-MIN(50000,X266)*0.02,-2)))</f>
        <v/>
      </c>
      <c r="AB266" s="18">
        <f>AE266+Y266-Z266</f>
        <v/>
      </c>
      <c r="AC266" s="18">
        <f>AF266+Y266-AA266</f>
        <v/>
      </c>
      <c r="AD266" s="20">
        <f>AB266-AC266</f>
        <v/>
      </c>
      <c r="AE266" s="18">
        <f>S266-T266</f>
        <v/>
      </c>
      <c r="AF266" s="18">
        <f>S266-U266</f>
        <v/>
      </c>
      <c r="AG266" s="21">
        <f>IF(P266&lt;=0,0,LOOKUP(P266,{0,1950001,3300001,6950001,9000001,18000001,40000001},{0.05,0.1,0.2,0.23,0.33,0.4,0.45}))</f>
        <v/>
      </c>
    </row>
    <row r="267">
      <c r="A267" t="inlineStr">
        <is>
          <t>1万円刻み</t>
        </is>
      </c>
      <c r="B267" s="18">
        <f>'4_1万円刻み'!$A$18</f>
        <v/>
      </c>
      <c r="C267" s="19" t="n">
        <v>2025</v>
      </c>
      <c r="D267" s="18" t="n">
        <v>100000</v>
      </c>
      <c r="E267" s="18" t="n">
        <v>0</v>
      </c>
      <c r="F267" s="18" t="n">
        <v>100000</v>
      </c>
      <c r="G267" t="inlineStr">
        <is>
          <t>はい</t>
        </is>
      </c>
      <c r="H267" s="18">
        <f>ROUND(MIN(B267/12,650000)*12*0.0915+MIN(B267/12,1390000)*12*(0.0504+0)+B267*0.005,0)</f>
        <v/>
      </c>
      <c r="I267" s="18" t="n">
        <v>0</v>
      </c>
      <c r="J267" s="18" t="n">
        <v>0</v>
      </c>
      <c r="K267" s="18">
        <f>ROUND(IF(C267&gt;=2026,IF(B267&lt;741000,0,IF(B267&lt;2191000,B267-740000,IF(B267&lt;2193000,1451000,IF(B267&lt;2196000,1453000,IF(B267&lt;2200000,1456000,IF(B267&lt;3600000,ROUNDDOWN(B267/4,-3)*2.8-80000,IF(B267&lt;6600000,ROUNDDOWN(B267/4,-3)*3.2-440000,IF(B267&lt;8500000,ROUNDDOWN(B267*0.9,0)-1100000,B267-1950000)))))))),IF(B267&lt;651000,0,IF(B267&lt;1900000,B267-650000,IF(B267&lt;3600000,ROUNDDOWN(B267/4,-3)*2.8-80000,IF(B267&lt;6600000,ROUNDDOWN(B267/4,-3)*3.2-440000,IF(B267&lt;8500000,ROUNDDOWN(B267*0.9,0)-1100000,B267-1950000)))))),0)</f>
        <v/>
      </c>
      <c r="L267" s="18">
        <f>IF(K267&gt;23500000,NA(),IF(C267&gt;=2026,IF(K267&lt;=4890000,1040000,IF(K267&lt;=6550000,670000,620000)),IF(K267&lt;=1320000,950000,IF(K267&lt;=3360000,880000,IF(K267&lt;=4890000,680000,IF(K267&lt;=6550000,630000,580000))))))</f>
        <v/>
      </c>
      <c r="M267" s="18">
        <f>MIN(100000,ROUNDDOWN(K267*0.05,0))</f>
        <v/>
      </c>
      <c r="N267" s="18">
        <f>MIN(2000000,MAX(0,D267-E267-M267))</f>
        <v/>
      </c>
      <c r="O267" s="18">
        <f>IF(G267="はい",MIN(88000,MAX(0,F267-12000)),0)</f>
        <v/>
      </c>
      <c r="P267" s="18">
        <f>MAX(0,ROUNDDOWN(K267-H267-L267-I267-0,-3))</f>
        <v/>
      </c>
      <c r="Q267" s="18">
        <f>MAX(0,ROUNDDOWN(K267-H267-L267-I267-N267,-3))</f>
        <v/>
      </c>
      <c r="R267" s="18">
        <f>MAX(0,ROUNDDOWN(K267-H267-L267-I267-O267,-3))</f>
        <v/>
      </c>
      <c r="S267" s="18">
        <f>IF(P267&lt;=0,0,ROUNDDOWN((P267*LOOKUP(P267,{0,1950001,3300001,6950001,9000001,18000001,40000001},{0.05,0.1,0.2,0.23,0.33,0.4,0.45})-LOOKUP(P267,{0,1950001,3300001,6950001,9000001,18000001,40000001},{0,97500,427500,636000,1536000,2796000,4796000}))*1.021,-2))</f>
        <v/>
      </c>
      <c r="T267" s="18">
        <f>IF(Q267&lt;=0,0,ROUNDDOWN((Q267*LOOKUP(Q267,{0,1950001,3300001,6950001,9000001,18000001,40000001},{0.05,0.1,0.2,0.23,0.33,0.4,0.45})-LOOKUP(Q267,{0,1950001,3300001,6950001,9000001,18000001,40000001},{0,97500,427500,636000,1536000,2796000,4796000}))*1.021,-2))</f>
        <v/>
      </c>
      <c r="U267" s="18">
        <f>IF(R267&lt;=0,0,ROUNDDOWN((R267*LOOKUP(R267,{0,1950001,3300001,6950001,9000001,18000001,40000001},{0.05,0.1,0.2,0.23,0.33,0.4,0.45})-LOOKUP(R267,{0,1950001,3300001,6950001,9000001,18000001,40000001},{0,97500,427500,636000,1536000,2796000,4796000}))*1.021,-2))</f>
        <v/>
      </c>
      <c r="V267" s="18">
        <f>MAX(0,ROUNDDOWN(K267-H267-430000-J267-0,-3))</f>
        <v/>
      </c>
      <c r="W267" s="18">
        <f>MAX(0,ROUNDDOWN(K267-H267-430000-J267-N267,-3))</f>
        <v/>
      </c>
      <c r="X267" s="18">
        <f>MAX(0,ROUNDDOWN(K267-H267-430000-J267-O267,-3))</f>
        <v/>
      </c>
      <c r="Y267" s="18">
        <f>IF(K267&lt;=450000,0,MAX(0,ROUNDDOWN(V267*0.06-MIN(50000,V267)*0.03,-2))+MAX(0,ROUNDDOWN(V267*0.04-MIN(50000,V267)*0.02,-2)))</f>
        <v/>
      </c>
      <c r="Z267" s="18">
        <f>IF(K267&lt;=450000,0,MAX(0,ROUNDDOWN(W267*0.06-MIN(50000,W267)*0.03,-2))+MAX(0,ROUNDDOWN(W267*0.04-MIN(50000,W267)*0.02,-2)))</f>
        <v/>
      </c>
      <c r="AA267" s="18">
        <f>IF(K267&lt;=450000,0,MAX(0,ROUNDDOWN(X267*0.06-MIN(50000,X267)*0.03,-2))+MAX(0,ROUNDDOWN(X267*0.04-MIN(50000,X267)*0.02,-2)))</f>
        <v/>
      </c>
      <c r="AB267" s="18">
        <f>AE267+Y267-Z267</f>
        <v/>
      </c>
      <c r="AC267" s="18">
        <f>AF267+Y267-AA267</f>
        <v/>
      </c>
      <c r="AD267" s="20">
        <f>AB267-AC267</f>
        <v/>
      </c>
      <c r="AE267" s="18">
        <f>S267-T267</f>
        <v/>
      </c>
      <c r="AF267" s="18">
        <f>S267-U267</f>
        <v/>
      </c>
      <c r="AG267" s="21">
        <f>IF(P267&lt;=0,0,LOOKUP(P267,{0,1950001,3300001,6950001,9000001,18000001,40000001},{0.05,0.1,0.2,0.23,0.33,0.4,0.45}))</f>
        <v/>
      </c>
    </row>
    <row r="268">
      <c r="A268" t="inlineStr">
        <is>
          <t>1万円刻み</t>
        </is>
      </c>
      <c r="B268" s="18">
        <f>'4_1万円刻み'!$A$19</f>
        <v/>
      </c>
      <c r="C268" s="19" t="n">
        <v>2026</v>
      </c>
      <c r="D268" s="18" t="n">
        <v>100000</v>
      </c>
      <c r="E268" s="18" t="n">
        <v>0</v>
      </c>
      <c r="F268" s="18" t="n">
        <v>100000</v>
      </c>
      <c r="G268" t="inlineStr">
        <is>
          <t>はい</t>
        </is>
      </c>
      <c r="H268" s="18">
        <f>ROUND(MIN(B268/12,650000)*12*0.0915+MIN(B268/12,1390000)*12*(0.0504+0)+B268*0.005,0)</f>
        <v/>
      </c>
      <c r="I268" s="18" t="n">
        <v>0</v>
      </c>
      <c r="J268" s="18" t="n">
        <v>0</v>
      </c>
      <c r="K268" s="18">
        <f>ROUND(IF(C268&gt;=2026,IF(B268&lt;741000,0,IF(B268&lt;2191000,B268-740000,IF(B268&lt;2193000,1451000,IF(B268&lt;2196000,1453000,IF(B268&lt;2200000,1456000,IF(B268&lt;3600000,ROUNDDOWN(B268/4,-3)*2.8-80000,IF(B268&lt;6600000,ROUNDDOWN(B268/4,-3)*3.2-440000,IF(B268&lt;8500000,ROUNDDOWN(B268*0.9,0)-1100000,B268-1950000)))))))),IF(B268&lt;651000,0,IF(B268&lt;1900000,B268-650000,IF(B268&lt;3600000,ROUNDDOWN(B268/4,-3)*2.8-80000,IF(B268&lt;6600000,ROUNDDOWN(B268/4,-3)*3.2-440000,IF(B268&lt;8500000,ROUNDDOWN(B268*0.9,0)-1100000,B268-1950000)))))),0)</f>
        <v/>
      </c>
      <c r="L268" s="18">
        <f>IF(K268&gt;23500000,NA(),IF(C268&gt;=2026,IF(K268&lt;=4890000,1040000,IF(K268&lt;=6550000,670000,620000)),IF(K268&lt;=1320000,950000,IF(K268&lt;=3360000,880000,IF(K268&lt;=4890000,680000,IF(K268&lt;=6550000,630000,580000))))))</f>
        <v/>
      </c>
      <c r="M268" s="18">
        <f>MIN(100000,ROUNDDOWN(K268*0.05,0))</f>
        <v/>
      </c>
      <c r="N268" s="18">
        <f>MIN(2000000,MAX(0,D268-E268-M268))</f>
        <v/>
      </c>
      <c r="O268" s="18">
        <f>IF(G268="はい",MIN(88000,MAX(0,F268-12000)),0)</f>
        <v/>
      </c>
      <c r="P268" s="18">
        <f>MAX(0,ROUNDDOWN(K268-H268-L268-I268-0,-3))</f>
        <v/>
      </c>
      <c r="Q268" s="18">
        <f>MAX(0,ROUNDDOWN(K268-H268-L268-I268-N268,-3))</f>
        <v/>
      </c>
      <c r="R268" s="18">
        <f>MAX(0,ROUNDDOWN(K268-H268-L268-I268-O268,-3))</f>
        <v/>
      </c>
      <c r="S268" s="18">
        <f>IF(P268&lt;=0,0,ROUNDDOWN((P268*LOOKUP(P268,{0,1950001,3300001,6950001,9000001,18000001,40000001},{0.05,0.1,0.2,0.23,0.33,0.4,0.45})-LOOKUP(P268,{0,1950001,3300001,6950001,9000001,18000001,40000001},{0,97500,427500,636000,1536000,2796000,4796000}))*1.021,-2))</f>
        <v/>
      </c>
      <c r="T268" s="18">
        <f>IF(Q268&lt;=0,0,ROUNDDOWN((Q268*LOOKUP(Q268,{0,1950001,3300001,6950001,9000001,18000001,40000001},{0.05,0.1,0.2,0.23,0.33,0.4,0.45})-LOOKUP(Q268,{0,1950001,3300001,6950001,9000001,18000001,40000001},{0,97500,427500,636000,1536000,2796000,4796000}))*1.021,-2))</f>
        <v/>
      </c>
      <c r="U268" s="18">
        <f>IF(R268&lt;=0,0,ROUNDDOWN((R268*LOOKUP(R268,{0,1950001,3300001,6950001,9000001,18000001,40000001},{0.05,0.1,0.2,0.23,0.33,0.4,0.45})-LOOKUP(R268,{0,1950001,3300001,6950001,9000001,18000001,40000001},{0,97500,427500,636000,1536000,2796000,4796000}))*1.021,-2))</f>
        <v/>
      </c>
      <c r="V268" s="18">
        <f>MAX(0,ROUNDDOWN(K268-H268-430000-J268-0,-3))</f>
        <v/>
      </c>
      <c r="W268" s="18">
        <f>MAX(0,ROUNDDOWN(K268-H268-430000-J268-N268,-3))</f>
        <v/>
      </c>
      <c r="X268" s="18">
        <f>MAX(0,ROUNDDOWN(K268-H268-430000-J268-O268,-3))</f>
        <v/>
      </c>
      <c r="Y268" s="18">
        <f>IF(K268&lt;=450000,0,MAX(0,ROUNDDOWN(V268*0.06-MIN(50000,V268)*0.03,-2))+MAX(0,ROUNDDOWN(V268*0.04-MIN(50000,V268)*0.02,-2)))</f>
        <v/>
      </c>
      <c r="Z268" s="18">
        <f>IF(K268&lt;=450000,0,MAX(0,ROUNDDOWN(W268*0.06-MIN(50000,W268)*0.03,-2))+MAX(0,ROUNDDOWN(W268*0.04-MIN(50000,W268)*0.02,-2)))</f>
        <v/>
      </c>
      <c r="AA268" s="18">
        <f>IF(K268&lt;=450000,0,MAX(0,ROUNDDOWN(X268*0.06-MIN(50000,X268)*0.03,-2))+MAX(0,ROUNDDOWN(X268*0.04-MIN(50000,X268)*0.02,-2)))</f>
        <v/>
      </c>
      <c r="AB268" s="18">
        <f>AE268+Y268-Z268</f>
        <v/>
      </c>
      <c r="AC268" s="18">
        <f>AF268+Y268-AA268</f>
        <v/>
      </c>
      <c r="AD268" s="20">
        <f>AB268-AC268</f>
        <v/>
      </c>
      <c r="AE268" s="18">
        <f>S268-T268</f>
        <v/>
      </c>
      <c r="AF268" s="18">
        <f>S268-U268</f>
        <v/>
      </c>
      <c r="AG268" s="21">
        <f>IF(P268&lt;=0,0,LOOKUP(P268,{0,1950001,3300001,6950001,9000001,18000001,40000001},{0.05,0.1,0.2,0.23,0.33,0.4,0.45}))</f>
        <v/>
      </c>
    </row>
    <row r="269">
      <c r="A269" t="inlineStr">
        <is>
          <t>1万円刻み</t>
        </is>
      </c>
      <c r="B269" s="18">
        <f>'4_1万円刻み'!$A$19</f>
        <v/>
      </c>
      <c r="C269" s="19" t="n">
        <v>2025</v>
      </c>
      <c r="D269" s="18" t="n">
        <v>100000</v>
      </c>
      <c r="E269" s="18" t="n">
        <v>0</v>
      </c>
      <c r="F269" s="18" t="n">
        <v>100000</v>
      </c>
      <c r="G269" t="inlineStr">
        <is>
          <t>はい</t>
        </is>
      </c>
      <c r="H269" s="18">
        <f>ROUND(MIN(B269/12,650000)*12*0.0915+MIN(B269/12,1390000)*12*(0.0504+0)+B269*0.005,0)</f>
        <v/>
      </c>
      <c r="I269" s="18" t="n">
        <v>0</v>
      </c>
      <c r="J269" s="18" t="n">
        <v>0</v>
      </c>
      <c r="K269" s="18">
        <f>ROUND(IF(C269&gt;=2026,IF(B269&lt;741000,0,IF(B269&lt;2191000,B269-740000,IF(B269&lt;2193000,1451000,IF(B269&lt;2196000,1453000,IF(B269&lt;2200000,1456000,IF(B269&lt;3600000,ROUNDDOWN(B269/4,-3)*2.8-80000,IF(B269&lt;6600000,ROUNDDOWN(B269/4,-3)*3.2-440000,IF(B269&lt;8500000,ROUNDDOWN(B269*0.9,0)-1100000,B269-1950000)))))))),IF(B269&lt;651000,0,IF(B269&lt;1900000,B269-650000,IF(B269&lt;3600000,ROUNDDOWN(B269/4,-3)*2.8-80000,IF(B269&lt;6600000,ROUNDDOWN(B269/4,-3)*3.2-440000,IF(B269&lt;8500000,ROUNDDOWN(B269*0.9,0)-1100000,B269-1950000)))))),0)</f>
        <v/>
      </c>
      <c r="L269" s="18">
        <f>IF(K269&gt;23500000,NA(),IF(C269&gt;=2026,IF(K269&lt;=4890000,1040000,IF(K269&lt;=6550000,670000,620000)),IF(K269&lt;=1320000,950000,IF(K269&lt;=3360000,880000,IF(K269&lt;=4890000,680000,IF(K269&lt;=6550000,630000,580000))))))</f>
        <v/>
      </c>
      <c r="M269" s="18">
        <f>MIN(100000,ROUNDDOWN(K269*0.05,0))</f>
        <v/>
      </c>
      <c r="N269" s="18">
        <f>MIN(2000000,MAX(0,D269-E269-M269))</f>
        <v/>
      </c>
      <c r="O269" s="18">
        <f>IF(G269="はい",MIN(88000,MAX(0,F269-12000)),0)</f>
        <v/>
      </c>
      <c r="P269" s="18">
        <f>MAX(0,ROUNDDOWN(K269-H269-L269-I269-0,-3))</f>
        <v/>
      </c>
      <c r="Q269" s="18">
        <f>MAX(0,ROUNDDOWN(K269-H269-L269-I269-N269,-3))</f>
        <v/>
      </c>
      <c r="R269" s="18">
        <f>MAX(0,ROUNDDOWN(K269-H269-L269-I269-O269,-3))</f>
        <v/>
      </c>
      <c r="S269" s="18">
        <f>IF(P269&lt;=0,0,ROUNDDOWN((P269*LOOKUP(P269,{0,1950001,3300001,6950001,9000001,18000001,40000001},{0.05,0.1,0.2,0.23,0.33,0.4,0.45})-LOOKUP(P269,{0,1950001,3300001,6950001,9000001,18000001,40000001},{0,97500,427500,636000,1536000,2796000,4796000}))*1.021,-2))</f>
        <v/>
      </c>
      <c r="T269" s="18">
        <f>IF(Q269&lt;=0,0,ROUNDDOWN((Q269*LOOKUP(Q269,{0,1950001,3300001,6950001,9000001,18000001,40000001},{0.05,0.1,0.2,0.23,0.33,0.4,0.45})-LOOKUP(Q269,{0,1950001,3300001,6950001,9000001,18000001,40000001},{0,97500,427500,636000,1536000,2796000,4796000}))*1.021,-2))</f>
        <v/>
      </c>
      <c r="U269" s="18">
        <f>IF(R269&lt;=0,0,ROUNDDOWN((R269*LOOKUP(R269,{0,1950001,3300001,6950001,9000001,18000001,40000001},{0.05,0.1,0.2,0.23,0.33,0.4,0.45})-LOOKUP(R269,{0,1950001,3300001,6950001,9000001,18000001,40000001},{0,97500,427500,636000,1536000,2796000,4796000}))*1.021,-2))</f>
        <v/>
      </c>
      <c r="V269" s="18">
        <f>MAX(0,ROUNDDOWN(K269-H269-430000-J269-0,-3))</f>
        <v/>
      </c>
      <c r="W269" s="18">
        <f>MAX(0,ROUNDDOWN(K269-H269-430000-J269-N269,-3))</f>
        <v/>
      </c>
      <c r="X269" s="18">
        <f>MAX(0,ROUNDDOWN(K269-H269-430000-J269-O269,-3))</f>
        <v/>
      </c>
      <c r="Y269" s="18">
        <f>IF(K269&lt;=450000,0,MAX(0,ROUNDDOWN(V269*0.06-MIN(50000,V269)*0.03,-2))+MAX(0,ROUNDDOWN(V269*0.04-MIN(50000,V269)*0.02,-2)))</f>
        <v/>
      </c>
      <c r="Z269" s="18">
        <f>IF(K269&lt;=450000,0,MAX(0,ROUNDDOWN(W269*0.06-MIN(50000,W269)*0.03,-2))+MAX(0,ROUNDDOWN(W269*0.04-MIN(50000,W269)*0.02,-2)))</f>
        <v/>
      </c>
      <c r="AA269" s="18">
        <f>IF(K269&lt;=450000,0,MAX(0,ROUNDDOWN(X269*0.06-MIN(50000,X269)*0.03,-2))+MAX(0,ROUNDDOWN(X269*0.04-MIN(50000,X269)*0.02,-2)))</f>
        <v/>
      </c>
      <c r="AB269" s="18">
        <f>AE269+Y269-Z269</f>
        <v/>
      </c>
      <c r="AC269" s="18">
        <f>AF269+Y269-AA269</f>
        <v/>
      </c>
      <c r="AD269" s="20">
        <f>AB269-AC269</f>
        <v/>
      </c>
      <c r="AE269" s="18">
        <f>S269-T269</f>
        <v/>
      </c>
      <c r="AF269" s="18">
        <f>S269-U269</f>
        <v/>
      </c>
      <c r="AG269" s="21">
        <f>IF(P269&lt;=0,0,LOOKUP(P269,{0,1950001,3300001,6950001,9000001,18000001,40000001},{0.05,0.1,0.2,0.23,0.33,0.4,0.45}))</f>
        <v/>
      </c>
    </row>
    <row r="270">
      <c r="A270" t="inlineStr">
        <is>
          <t>1万円刻み</t>
        </is>
      </c>
      <c r="B270" s="18">
        <f>'4_1万円刻み'!$A$20</f>
        <v/>
      </c>
      <c r="C270" s="19" t="n">
        <v>2026</v>
      </c>
      <c r="D270" s="18" t="n">
        <v>100000</v>
      </c>
      <c r="E270" s="18" t="n">
        <v>0</v>
      </c>
      <c r="F270" s="18" t="n">
        <v>100000</v>
      </c>
      <c r="G270" t="inlineStr">
        <is>
          <t>はい</t>
        </is>
      </c>
      <c r="H270" s="18">
        <f>ROUND(MIN(B270/12,650000)*12*0.0915+MIN(B270/12,1390000)*12*(0.0504+0)+B270*0.005,0)</f>
        <v/>
      </c>
      <c r="I270" s="18" t="n">
        <v>0</v>
      </c>
      <c r="J270" s="18" t="n">
        <v>0</v>
      </c>
      <c r="K270" s="18">
        <f>ROUND(IF(C270&gt;=2026,IF(B270&lt;741000,0,IF(B270&lt;2191000,B270-740000,IF(B270&lt;2193000,1451000,IF(B270&lt;2196000,1453000,IF(B270&lt;2200000,1456000,IF(B270&lt;3600000,ROUNDDOWN(B270/4,-3)*2.8-80000,IF(B270&lt;6600000,ROUNDDOWN(B270/4,-3)*3.2-440000,IF(B270&lt;8500000,ROUNDDOWN(B270*0.9,0)-1100000,B270-1950000)))))))),IF(B270&lt;651000,0,IF(B270&lt;1900000,B270-650000,IF(B270&lt;3600000,ROUNDDOWN(B270/4,-3)*2.8-80000,IF(B270&lt;6600000,ROUNDDOWN(B270/4,-3)*3.2-440000,IF(B270&lt;8500000,ROUNDDOWN(B270*0.9,0)-1100000,B270-1950000)))))),0)</f>
        <v/>
      </c>
      <c r="L270" s="18">
        <f>IF(K270&gt;23500000,NA(),IF(C270&gt;=2026,IF(K270&lt;=4890000,1040000,IF(K270&lt;=6550000,670000,620000)),IF(K270&lt;=1320000,950000,IF(K270&lt;=3360000,880000,IF(K270&lt;=4890000,680000,IF(K270&lt;=6550000,630000,580000))))))</f>
        <v/>
      </c>
      <c r="M270" s="18">
        <f>MIN(100000,ROUNDDOWN(K270*0.05,0))</f>
        <v/>
      </c>
      <c r="N270" s="18">
        <f>MIN(2000000,MAX(0,D270-E270-M270))</f>
        <v/>
      </c>
      <c r="O270" s="18">
        <f>IF(G270="はい",MIN(88000,MAX(0,F270-12000)),0)</f>
        <v/>
      </c>
      <c r="P270" s="18">
        <f>MAX(0,ROUNDDOWN(K270-H270-L270-I270-0,-3))</f>
        <v/>
      </c>
      <c r="Q270" s="18">
        <f>MAX(0,ROUNDDOWN(K270-H270-L270-I270-N270,-3))</f>
        <v/>
      </c>
      <c r="R270" s="18">
        <f>MAX(0,ROUNDDOWN(K270-H270-L270-I270-O270,-3))</f>
        <v/>
      </c>
      <c r="S270" s="18">
        <f>IF(P270&lt;=0,0,ROUNDDOWN((P270*LOOKUP(P270,{0,1950001,3300001,6950001,9000001,18000001,40000001},{0.05,0.1,0.2,0.23,0.33,0.4,0.45})-LOOKUP(P270,{0,1950001,3300001,6950001,9000001,18000001,40000001},{0,97500,427500,636000,1536000,2796000,4796000}))*1.021,-2))</f>
        <v/>
      </c>
      <c r="T270" s="18">
        <f>IF(Q270&lt;=0,0,ROUNDDOWN((Q270*LOOKUP(Q270,{0,1950001,3300001,6950001,9000001,18000001,40000001},{0.05,0.1,0.2,0.23,0.33,0.4,0.45})-LOOKUP(Q270,{0,1950001,3300001,6950001,9000001,18000001,40000001},{0,97500,427500,636000,1536000,2796000,4796000}))*1.021,-2))</f>
        <v/>
      </c>
      <c r="U270" s="18">
        <f>IF(R270&lt;=0,0,ROUNDDOWN((R270*LOOKUP(R270,{0,1950001,3300001,6950001,9000001,18000001,40000001},{0.05,0.1,0.2,0.23,0.33,0.4,0.45})-LOOKUP(R270,{0,1950001,3300001,6950001,9000001,18000001,40000001},{0,97500,427500,636000,1536000,2796000,4796000}))*1.021,-2))</f>
        <v/>
      </c>
      <c r="V270" s="18">
        <f>MAX(0,ROUNDDOWN(K270-H270-430000-J270-0,-3))</f>
        <v/>
      </c>
      <c r="W270" s="18">
        <f>MAX(0,ROUNDDOWN(K270-H270-430000-J270-N270,-3))</f>
        <v/>
      </c>
      <c r="X270" s="18">
        <f>MAX(0,ROUNDDOWN(K270-H270-430000-J270-O270,-3))</f>
        <v/>
      </c>
      <c r="Y270" s="18">
        <f>IF(K270&lt;=450000,0,MAX(0,ROUNDDOWN(V270*0.06-MIN(50000,V270)*0.03,-2))+MAX(0,ROUNDDOWN(V270*0.04-MIN(50000,V270)*0.02,-2)))</f>
        <v/>
      </c>
      <c r="Z270" s="18">
        <f>IF(K270&lt;=450000,0,MAX(0,ROUNDDOWN(W270*0.06-MIN(50000,W270)*0.03,-2))+MAX(0,ROUNDDOWN(W270*0.04-MIN(50000,W270)*0.02,-2)))</f>
        <v/>
      </c>
      <c r="AA270" s="18">
        <f>IF(K270&lt;=450000,0,MAX(0,ROUNDDOWN(X270*0.06-MIN(50000,X270)*0.03,-2))+MAX(0,ROUNDDOWN(X270*0.04-MIN(50000,X270)*0.02,-2)))</f>
        <v/>
      </c>
      <c r="AB270" s="18">
        <f>AE270+Y270-Z270</f>
        <v/>
      </c>
      <c r="AC270" s="18">
        <f>AF270+Y270-AA270</f>
        <v/>
      </c>
      <c r="AD270" s="20">
        <f>AB270-AC270</f>
        <v/>
      </c>
      <c r="AE270" s="18">
        <f>S270-T270</f>
        <v/>
      </c>
      <c r="AF270" s="18">
        <f>S270-U270</f>
        <v/>
      </c>
      <c r="AG270" s="21">
        <f>IF(P270&lt;=0,0,LOOKUP(P270,{0,1950001,3300001,6950001,9000001,18000001,40000001},{0.05,0.1,0.2,0.23,0.33,0.4,0.45}))</f>
        <v/>
      </c>
    </row>
    <row r="271">
      <c r="A271" t="inlineStr">
        <is>
          <t>1万円刻み</t>
        </is>
      </c>
      <c r="B271" s="18">
        <f>'4_1万円刻み'!$A$20</f>
        <v/>
      </c>
      <c r="C271" s="19" t="n">
        <v>2025</v>
      </c>
      <c r="D271" s="18" t="n">
        <v>100000</v>
      </c>
      <c r="E271" s="18" t="n">
        <v>0</v>
      </c>
      <c r="F271" s="18" t="n">
        <v>100000</v>
      </c>
      <c r="G271" t="inlineStr">
        <is>
          <t>はい</t>
        </is>
      </c>
      <c r="H271" s="18">
        <f>ROUND(MIN(B271/12,650000)*12*0.0915+MIN(B271/12,1390000)*12*(0.0504+0)+B271*0.005,0)</f>
        <v/>
      </c>
      <c r="I271" s="18" t="n">
        <v>0</v>
      </c>
      <c r="J271" s="18" t="n">
        <v>0</v>
      </c>
      <c r="K271" s="18">
        <f>ROUND(IF(C271&gt;=2026,IF(B271&lt;741000,0,IF(B271&lt;2191000,B271-740000,IF(B271&lt;2193000,1451000,IF(B271&lt;2196000,1453000,IF(B271&lt;2200000,1456000,IF(B271&lt;3600000,ROUNDDOWN(B271/4,-3)*2.8-80000,IF(B271&lt;6600000,ROUNDDOWN(B271/4,-3)*3.2-440000,IF(B271&lt;8500000,ROUNDDOWN(B271*0.9,0)-1100000,B271-1950000)))))))),IF(B271&lt;651000,0,IF(B271&lt;1900000,B271-650000,IF(B271&lt;3600000,ROUNDDOWN(B271/4,-3)*2.8-80000,IF(B271&lt;6600000,ROUNDDOWN(B271/4,-3)*3.2-440000,IF(B271&lt;8500000,ROUNDDOWN(B271*0.9,0)-1100000,B271-1950000)))))),0)</f>
        <v/>
      </c>
      <c r="L271" s="18">
        <f>IF(K271&gt;23500000,NA(),IF(C271&gt;=2026,IF(K271&lt;=4890000,1040000,IF(K271&lt;=6550000,670000,620000)),IF(K271&lt;=1320000,950000,IF(K271&lt;=3360000,880000,IF(K271&lt;=4890000,680000,IF(K271&lt;=6550000,630000,580000))))))</f>
        <v/>
      </c>
      <c r="M271" s="18">
        <f>MIN(100000,ROUNDDOWN(K271*0.05,0))</f>
        <v/>
      </c>
      <c r="N271" s="18">
        <f>MIN(2000000,MAX(0,D271-E271-M271))</f>
        <v/>
      </c>
      <c r="O271" s="18">
        <f>IF(G271="はい",MIN(88000,MAX(0,F271-12000)),0)</f>
        <v/>
      </c>
      <c r="P271" s="18">
        <f>MAX(0,ROUNDDOWN(K271-H271-L271-I271-0,-3))</f>
        <v/>
      </c>
      <c r="Q271" s="18">
        <f>MAX(0,ROUNDDOWN(K271-H271-L271-I271-N271,-3))</f>
        <v/>
      </c>
      <c r="R271" s="18">
        <f>MAX(0,ROUNDDOWN(K271-H271-L271-I271-O271,-3))</f>
        <v/>
      </c>
      <c r="S271" s="18">
        <f>IF(P271&lt;=0,0,ROUNDDOWN((P271*LOOKUP(P271,{0,1950001,3300001,6950001,9000001,18000001,40000001},{0.05,0.1,0.2,0.23,0.33,0.4,0.45})-LOOKUP(P271,{0,1950001,3300001,6950001,9000001,18000001,40000001},{0,97500,427500,636000,1536000,2796000,4796000}))*1.021,-2))</f>
        <v/>
      </c>
      <c r="T271" s="18">
        <f>IF(Q271&lt;=0,0,ROUNDDOWN((Q271*LOOKUP(Q271,{0,1950001,3300001,6950001,9000001,18000001,40000001},{0.05,0.1,0.2,0.23,0.33,0.4,0.45})-LOOKUP(Q271,{0,1950001,3300001,6950001,9000001,18000001,40000001},{0,97500,427500,636000,1536000,2796000,4796000}))*1.021,-2))</f>
        <v/>
      </c>
      <c r="U271" s="18">
        <f>IF(R271&lt;=0,0,ROUNDDOWN((R271*LOOKUP(R271,{0,1950001,3300001,6950001,9000001,18000001,40000001},{0.05,0.1,0.2,0.23,0.33,0.4,0.45})-LOOKUP(R271,{0,1950001,3300001,6950001,9000001,18000001,40000001},{0,97500,427500,636000,1536000,2796000,4796000}))*1.021,-2))</f>
        <v/>
      </c>
      <c r="V271" s="18">
        <f>MAX(0,ROUNDDOWN(K271-H271-430000-J271-0,-3))</f>
        <v/>
      </c>
      <c r="W271" s="18">
        <f>MAX(0,ROUNDDOWN(K271-H271-430000-J271-N271,-3))</f>
        <v/>
      </c>
      <c r="X271" s="18">
        <f>MAX(0,ROUNDDOWN(K271-H271-430000-J271-O271,-3))</f>
        <v/>
      </c>
      <c r="Y271" s="18">
        <f>IF(K271&lt;=450000,0,MAX(0,ROUNDDOWN(V271*0.06-MIN(50000,V271)*0.03,-2))+MAX(0,ROUNDDOWN(V271*0.04-MIN(50000,V271)*0.02,-2)))</f>
        <v/>
      </c>
      <c r="Z271" s="18">
        <f>IF(K271&lt;=450000,0,MAX(0,ROUNDDOWN(W271*0.06-MIN(50000,W271)*0.03,-2))+MAX(0,ROUNDDOWN(W271*0.04-MIN(50000,W271)*0.02,-2)))</f>
        <v/>
      </c>
      <c r="AA271" s="18">
        <f>IF(K271&lt;=450000,0,MAX(0,ROUNDDOWN(X271*0.06-MIN(50000,X271)*0.03,-2))+MAX(0,ROUNDDOWN(X271*0.04-MIN(50000,X271)*0.02,-2)))</f>
        <v/>
      </c>
      <c r="AB271" s="18">
        <f>AE271+Y271-Z271</f>
        <v/>
      </c>
      <c r="AC271" s="18">
        <f>AF271+Y271-AA271</f>
        <v/>
      </c>
      <c r="AD271" s="20">
        <f>AB271-AC271</f>
        <v/>
      </c>
      <c r="AE271" s="18">
        <f>S271-T271</f>
        <v/>
      </c>
      <c r="AF271" s="18">
        <f>S271-U271</f>
        <v/>
      </c>
      <c r="AG271" s="21">
        <f>IF(P271&lt;=0,0,LOOKUP(P271,{0,1950001,3300001,6950001,9000001,18000001,40000001},{0.05,0.1,0.2,0.23,0.33,0.4,0.45}))</f>
        <v/>
      </c>
    </row>
    <row r="272">
      <c r="A272" t="inlineStr">
        <is>
          <t>1万円刻み</t>
        </is>
      </c>
      <c r="B272" s="18">
        <f>'4_1万円刻み'!$A$21</f>
        <v/>
      </c>
      <c r="C272" s="19" t="n">
        <v>2026</v>
      </c>
      <c r="D272" s="18" t="n">
        <v>100000</v>
      </c>
      <c r="E272" s="18" t="n">
        <v>0</v>
      </c>
      <c r="F272" s="18" t="n">
        <v>100000</v>
      </c>
      <c r="G272" t="inlineStr">
        <is>
          <t>はい</t>
        </is>
      </c>
      <c r="H272" s="18">
        <f>ROUND(MIN(B272/12,650000)*12*0.0915+MIN(B272/12,1390000)*12*(0.0504+0)+B272*0.005,0)</f>
        <v/>
      </c>
      <c r="I272" s="18" t="n">
        <v>0</v>
      </c>
      <c r="J272" s="18" t="n">
        <v>0</v>
      </c>
      <c r="K272" s="18">
        <f>ROUND(IF(C272&gt;=2026,IF(B272&lt;741000,0,IF(B272&lt;2191000,B272-740000,IF(B272&lt;2193000,1451000,IF(B272&lt;2196000,1453000,IF(B272&lt;2200000,1456000,IF(B272&lt;3600000,ROUNDDOWN(B272/4,-3)*2.8-80000,IF(B272&lt;6600000,ROUNDDOWN(B272/4,-3)*3.2-440000,IF(B272&lt;8500000,ROUNDDOWN(B272*0.9,0)-1100000,B272-1950000)))))))),IF(B272&lt;651000,0,IF(B272&lt;1900000,B272-650000,IF(B272&lt;3600000,ROUNDDOWN(B272/4,-3)*2.8-80000,IF(B272&lt;6600000,ROUNDDOWN(B272/4,-3)*3.2-440000,IF(B272&lt;8500000,ROUNDDOWN(B272*0.9,0)-1100000,B272-1950000)))))),0)</f>
        <v/>
      </c>
      <c r="L272" s="18">
        <f>IF(K272&gt;23500000,NA(),IF(C272&gt;=2026,IF(K272&lt;=4890000,1040000,IF(K272&lt;=6550000,670000,620000)),IF(K272&lt;=1320000,950000,IF(K272&lt;=3360000,880000,IF(K272&lt;=4890000,680000,IF(K272&lt;=6550000,630000,580000))))))</f>
        <v/>
      </c>
      <c r="M272" s="18">
        <f>MIN(100000,ROUNDDOWN(K272*0.05,0))</f>
        <v/>
      </c>
      <c r="N272" s="18">
        <f>MIN(2000000,MAX(0,D272-E272-M272))</f>
        <v/>
      </c>
      <c r="O272" s="18">
        <f>IF(G272="はい",MIN(88000,MAX(0,F272-12000)),0)</f>
        <v/>
      </c>
      <c r="P272" s="18">
        <f>MAX(0,ROUNDDOWN(K272-H272-L272-I272-0,-3))</f>
        <v/>
      </c>
      <c r="Q272" s="18">
        <f>MAX(0,ROUNDDOWN(K272-H272-L272-I272-N272,-3))</f>
        <v/>
      </c>
      <c r="R272" s="18">
        <f>MAX(0,ROUNDDOWN(K272-H272-L272-I272-O272,-3))</f>
        <v/>
      </c>
      <c r="S272" s="18">
        <f>IF(P272&lt;=0,0,ROUNDDOWN((P272*LOOKUP(P272,{0,1950001,3300001,6950001,9000001,18000001,40000001},{0.05,0.1,0.2,0.23,0.33,0.4,0.45})-LOOKUP(P272,{0,1950001,3300001,6950001,9000001,18000001,40000001},{0,97500,427500,636000,1536000,2796000,4796000}))*1.021,-2))</f>
        <v/>
      </c>
      <c r="T272" s="18">
        <f>IF(Q272&lt;=0,0,ROUNDDOWN((Q272*LOOKUP(Q272,{0,1950001,3300001,6950001,9000001,18000001,40000001},{0.05,0.1,0.2,0.23,0.33,0.4,0.45})-LOOKUP(Q272,{0,1950001,3300001,6950001,9000001,18000001,40000001},{0,97500,427500,636000,1536000,2796000,4796000}))*1.021,-2))</f>
        <v/>
      </c>
      <c r="U272" s="18">
        <f>IF(R272&lt;=0,0,ROUNDDOWN((R272*LOOKUP(R272,{0,1950001,3300001,6950001,9000001,18000001,40000001},{0.05,0.1,0.2,0.23,0.33,0.4,0.45})-LOOKUP(R272,{0,1950001,3300001,6950001,9000001,18000001,40000001},{0,97500,427500,636000,1536000,2796000,4796000}))*1.021,-2))</f>
        <v/>
      </c>
      <c r="V272" s="18">
        <f>MAX(0,ROUNDDOWN(K272-H272-430000-J272-0,-3))</f>
        <v/>
      </c>
      <c r="W272" s="18">
        <f>MAX(0,ROUNDDOWN(K272-H272-430000-J272-N272,-3))</f>
        <v/>
      </c>
      <c r="X272" s="18">
        <f>MAX(0,ROUNDDOWN(K272-H272-430000-J272-O272,-3))</f>
        <v/>
      </c>
      <c r="Y272" s="18">
        <f>IF(K272&lt;=450000,0,MAX(0,ROUNDDOWN(V272*0.06-MIN(50000,V272)*0.03,-2))+MAX(0,ROUNDDOWN(V272*0.04-MIN(50000,V272)*0.02,-2)))</f>
        <v/>
      </c>
      <c r="Z272" s="18">
        <f>IF(K272&lt;=450000,0,MAX(0,ROUNDDOWN(W272*0.06-MIN(50000,W272)*0.03,-2))+MAX(0,ROUNDDOWN(W272*0.04-MIN(50000,W272)*0.02,-2)))</f>
        <v/>
      </c>
      <c r="AA272" s="18">
        <f>IF(K272&lt;=450000,0,MAX(0,ROUNDDOWN(X272*0.06-MIN(50000,X272)*0.03,-2))+MAX(0,ROUNDDOWN(X272*0.04-MIN(50000,X272)*0.02,-2)))</f>
        <v/>
      </c>
      <c r="AB272" s="18">
        <f>AE272+Y272-Z272</f>
        <v/>
      </c>
      <c r="AC272" s="18">
        <f>AF272+Y272-AA272</f>
        <v/>
      </c>
      <c r="AD272" s="20">
        <f>AB272-AC272</f>
        <v/>
      </c>
      <c r="AE272" s="18">
        <f>S272-T272</f>
        <v/>
      </c>
      <c r="AF272" s="18">
        <f>S272-U272</f>
        <v/>
      </c>
      <c r="AG272" s="21">
        <f>IF(P272&lt;=0,0,LOOKUP(P272,{0,1950001,3300001,6950001,9000001,18000001,40000001},{0.05,0.1,0.2,0.23,0.33,0.4,0.45}))</f>
        <v/>
      </c>
    </row>
    <row r="273">
      <c r="A273" t="inlineStr">
        <is>
          <t>1万円刻み</t>
        </is>
      </c>
      <c r="B273" s="18">
        <f>'4_1万円刻み'!$A$21</f>
        <v/>
      </c>
      <c r="C273" s="19" t="n">
        <v>2025</v>
      </c>
      <c r="D273" s="18" t="n">
        <v>100000</v>
      </c>
      <c r="E273" s="18" t="n">
        <v>0</v>
      </c>
      <c r="F273" s="18" t="n">
        <v>100000</v>
      </c>
      <c r="G273" t="inlineStr">
        <is>
          <t>はい</t>
        </is>
      </c>
      <c r="H273" s="18">
        <f>ROUND(MIN(B273/12,650000)*12*0.0915+MIN(B273/12,1390000)*12*(0.0504+0)+B273*0.005,0)</f>
        <v/>
      </c>
      <c r="I273" s="18" t="n">
        <v>0</v>
      </c>
      <c r="J273" s="18" t="n">
        <v>0</v>
      </c>
      <c r="K273" s="18">
        <f>ROUND(IF(C273&gt;=2026,IF(B273&lt;741000,0,IF(B273&lt;2191000,B273-740000,IF(B273&lt;2193000,1451000,IF(B273&lt;2196000,1453000,IF(B273&lt;2200000,1456000,IF(B273&lt;3600000,ROUNDDOWN(B273/4,-3)*2.8-80000,IF(B273&lt;6600000,ROUNDDOWN(B273/4,-3)*3.2-440000,IF(B273&lt;8500000,ROUNDDOWN(B273*0.9,0)-1100000,B273-1950000)))))))),IF(B273&lt;651000,0,IF(B273&lt;1900000,B273-650000,IF(B273&lt;3600000,ROUNDDOWN(B273/4,-3)*2.8-80000,IF(B273&lt;6600000,ROUNDDOWN(B273/4,-3)*3.2-440000,IF(B273&lt;8500000,ROUNDDOWN(B273*0.9,0)-1100000,B273-1950000)))))),0)</f>
        <v/>
      </c>
      <c r="L273" s="18">
        <f>IF(K273&gt;23500000,NA(),IF(C273&gt;=2026,IF(K273&lt;=4890000,1040000,IF(K273&lt;=6550000,670000,620000)),IF(K273&lt;=1320000,950000,IF(K273&lt;=3360000,880000,IF(K273&lt;=4890000,680000,IF(K273&lt;=6550000,630000,580000))))))</f>
        <v/>
      </c>
      <c r="M273" s="18">
        <f>MIN(100000,ROUNDDOWN(K273*0.05,0))</f>
        <v/>
      </c>
      <c r="N273" s="18">
        <f>MIN(2000000,MAX(0,D273-E273-M273))</f>
        <v/>
      </c>
      <c r="O273" s="18">
        <f>IF(G273="はい",MIN(88000,MAX(0,F273-12000)),0)</f>
        <v/>
      </c>
      <c r="P273" s="18">
        <f>MAX(0,ROUNDDOWN(K273-H273-L273-I273-0,-3))</f>
        <v/>
      </c>
      <c r="Q273" s="18">
        <f>MAX(0,ROUNDDOWN(K273-H273-L273-I273-N273,-3))</f>
        <v/>
      </c>
      <c r="R273" s="18">
        <f>MAX(0,ROUNDDOWN(K273-H273-L273-I273-O273,-3))</f>
        <v/>
      </c>
      <c r="S273" s="18">
        <f>IF(P273&lt;=0,0,ROUNDDOWN((P273*LOOKUP(P273,{0,1950001,3300001,6950001,9000001,18000001,40000001},{0.05,0.1,0.2,0.23,0.33,0.4,0.45})-LOOKUP(P273,{0,1950001,3300001,6950001,9000001,18000001,40000001},{0,97500,427500,636000,1536000,2796000,4796000}))*1.021,-2))</f>
        <v/>
      </c>
      <c r="T273" s="18">
        <f>IF(Q273&lt;=0,0,ROUNDDOWN((Q273*LOOKUP(Q273,{0,1950001,3300001,6950001,9000001,18000001,40000001},{0.05,0.1,0.2,0.23,0.33,0.4,0.45})-LOOKUP(Q273,{0,1950001,3300001,6950001,9000001,18000001,40000001},{0,97500,427500,636000,1536000,2796000,4796000}))*1.021,-2))</f>
        <v/>
      </c>
      <c r="U273" s="18">
        <f>IF(R273&lt;=0,0,ROUNDDOWN((R273*LOOKUP(R273,{0,1950001,3300001,6950001,9000001,18000001,40000001},{0.05,0.1,0.2,0.23,0.33,0.4,0.45})-LOOKUP(R273,{0,1950001,3300001,6950001,9000001,18000001,40000001},{0,97500,427500,636000,1536000,2796000,4796000}))*1.021,-2))</f>
        <v/>
      </c>
      <c r="V273" s="18">
        <f>MAX(0,ROUNDDOWN(K273-H273-430000-J273-0,-3))</f>
        <v/>
      </c>
      <c r="W273" s="18">
        <f>MAX(0,ROUNDDOWN(K273-H273-430000-J273-N273,-3))</f>
        <v/>
      </c>
      <c r="X273" s="18">
        <f>MAX(0,ROUNDDOWN(K273-H273-430000-J273-O273,-3))</f>
        <v/>
      </c>
      <c r="Y273" s="18">
        <f>IF(K273&lt;=450000,0,MAX(0,ROUNDDOWN(V273*0.06-MIN(50000,V273)*0.03,-2))+MAX(0,ROUNDDOWN(V273*0.04-MIN(50000,V273)*0.02,-2)))</f>
        <v/>
      </c>
      <c r="Z273" s="18">
        <f>IF(K273&lt;=450000,0,MAX(0,ROUNDDOWN(W273*0.06-MIN(50000,W273)*0.03,-2))+MAX(0,ROUNDDOWN(W273*0.04-MIN(50000,W273)*0.02,-2)))</f>
        <v/>
      </c>
      <c r="AA273" s="18">
        <f>IF(K273&lt;=450000,0,MAX(0,ROUNDDOWN(X273*0.06-MIN(50000,X273)*0.03,-2))+MAX(0,ROUNDDOWN(X273*0.04-MIN(50000,X273)*0.02,-2)))</f>
        <v/>
      </c>
      <c r="AB273" s="18">
        <f>AE273+Y273-Z273</f>
        <v/>
      </c>
      <c r="AC273" s="18">
        <f>AF273+Y273-AA273</f>
        <v/>
      </c>
      <c r="AD273" s="20">
        <f>AB273-AC273</f>
        <v/>
      </c>
      <c r="AE273" s="18">
        <f>S273-T273</f>
        <v/>
      </c>
      <c r="AF273" s="18">
        <f>S273-U273</f>
        <v/>
      </c>
      <c r="AG273" s="21">
        <f>IF(P273&lt;=0,0,LOOKUP(P273,{0,1950001,3300001,6950001,9000001,18000001,40000001},{0.05,0.1,0.2,0.23,0.33,0.4,0.45}))</f>
        <v/>
      </c>
    </row>
    <row r="274">
      <c r="A274" t="inlineStr">
        <is>
          <t>1万円刻み</t>
        </is>
      </c>
      <c r="B274" s="18">
        <f>'4_1万円刻み'!$A$22</f>
        <v/>
      </c>
      <c r="C274" s="19" t="n">
        <v>2026</v>
      </c>
      <c r="D274" s="18" t="n">
        <v>100000</v>
      </c>
      <c r="E274" s="18" t="n">
        <v>0</v>
      </c>
      <c r="F274" s="18" t="n">
        <v>100000</v>
      </c>
      <c r="G274" t="inlineStr">
        <is>
          <t>はい</t>
        </is>
      </c>
      <c r="H274" s="18">
        <f>ROUND(MIN(B274/12,650000)*12*0.0915+MIN(B274/12,1390000)*12*(0.0504+0)+B274*0.005,0)</f>
        <v/>
      </c>
      <c r="I274" s="18" t="n">
        <v>0</v>
      </c>
      <c r="J274" s="18" t="n">
        <v>0</v>
      </c>
      <c r="K274" s="18">
        <f>ROUND(IF(C274&gt;=2026,IF(B274&lt;741000,0,IF(B274&lt;2191000,B274-740000,IF(B274&lt;2193000,1451000,IF(B274&lt;2196000,1453000,IF(B274&lt;2200000,1456000,IF(B274&lt;3600000,ROUNDDOWN(B274/4,-3)*2.8-80000,IF(B274&lt;6600000,ROUNDDOWN(B274/4,-3)*3.2-440000,IF(B274&lt;8500000,ROUNDDOWN(B274*0.9,0)-1100000,B274-1950000)))))))),IF(B274&lt;651000,0,IF(B274&lt;1900000,B274-650000,IF(B274&lt;3600000,ROUNDDOWN(B274/4,-3)*2.8-80000,IF(B274&lt;6600000,ROUNDDOWN(B274/4,-3)*3.2-440000,IF(B274&lt;8500000,ROUNDDOWN(B274*0.9,0)-1100000,B274-1950000)))))),0)</f>
        <v/>
      </c>
      <c r="L274" s="18">
        <f>IF(K274&gt;23500000,NA(),IF(C274&gt;=2026,IF(K274&lt;=4890000,1040000,IF(K274&lt;=6550000,670000,620000)),IF(K274&lt;=1320000,950000,IF(K274&lt;=3360000,880000,IF(K274&lt;=4890000,680000,IF(K274&lt;=6550000,630000,580000))))))</f>
        <v/>
      </c>
      <c r="M274" s="18">
        <f>MIN(100000,ROUNDDOWN(K274*0.05,0))</f>
        <v/>
      </c>
      <c r="N274" s="18">
        <f>MIN(2000000,MAX(0,D274-E274-M274))</f>
        <v/>
      </c>
      <c r="O274" s="18">
        <f>IF(G274="はい",MIN(88000,MAX(0,F274-12000)),0)</f>
        <v/>
      </c>
      <c r="P274" s="18">
        <f>MAX(0,ROUNDDOWN(K274-H274-L274-I274-0,-3))</f>
        <v/>
      </c>
      <c r="Q274" s="18">
        <f>MAX(0,ROUNDDOWN(K274-H274-L274-I274-N274,-3))</f>
        <v/>
      </c>
      <c r="R274" s="18">
        <f>MAX(0,ROUNDDOWN(K274-H274-L274-I274-O274,-3))</f>
        <v/>
      </c>
      <c r="S274" s="18">
        <f>IF(P274&lt;=0,0,ROUNDDOWN((P274*LOOKUP(P274,{0,1950001,3300001,6950001,9000001,18000001,40000001},{0.05,0.1,0.2,0.23,0.33,0.4,0.45})-LOOKUP(P274,{0,1950001,3300001,6950001,9000001,18000001,40000001},{0,97500,427500,636000,1536000,2796000,4796000}))*1.021,-2))</f>
        <v/>
      </c>
      <c r="T274" s="18">
        <f>IF(Q274&lt;=0,0,ROUNDDOWN((Q274*LOOKUP(Q274,{0,1950001,3300001,6950001,9000001,18000001,40000001},{0.05,0.1,0.2,0.23,0.33,0.4,0.45})-LOOKUP(Q274,{0,1950001,3300001,6950001,9000001,18000001,40000001},{0,97500,427500,636000,1536000,2796000,4796000}))*1.021,-2))</f>
        <v/>
      </c>
      <c r="U274" s="18">
        <f>IF(R274&lt;=0,0,ROUNDDOWN((R274*LOOKUP(R274,{0,1950001,3300001,6950001,9000001,18000001,40000001},{0.05,0.1,0.2,0.23,0.33,0.4,0.45})-LOOKUP(R274,{0,1950001,3300001,6950001,9000001,18000001,40000001},{0,97500,427500,636000,1536000,2796000,4796000}))*1.021,-2))</f>
        <v/>
      </c>
      <c r="V274" s="18">
        <f>MAX(0,ROUNDDOWN(K274-H274-430000-J274-0,-3))</f>
        <v/>
      </c>
      <c r="W274" s="18">
        <f>MAX(0,ROUNDDOWN(K274-H274-430000-J274-N274,-3))</f>
        <v/>
      </c>
      <c r="X274" s="18">
        <f>MAX(0,ROUNDDOWN(K274-H274-430000-J274-O274,-3))</f>
        <v/>
      </c>
      <c r="Y274" s="18">
        <f>IF(K274&lt;=450000,0,MAX(0,ROUNDDOWN(V274*0.06-MIN(50000,V274)*0.03,-2))+MAX(0,ROUNDDOWN(V274*0.04-MIN(50000,V274)*0.02,-2)))</f>
        <v/>
      </c>
      <c r="Z274" s="18">
        <f>IF(K274&lt;=450000,0,MAX(0,ROUNDDOWN(W274*0.06-MIN(50000,W274)*0.03,-2))+MAX(0,ROUNDDOWN(W274*0.04-MIN(50000,W274)*0.02,-2)))</f>
        <v/>
      </c>
      <c r="AA274" s="18">
        <f>IF(K274&lt;=450000,0,MAX(0,ROUNDDOWN(X274*0.06-MIN(50000,X274)*0.03,-2))+MAX(0,ROUNDDOWN(X274*0.04-MIN(50000,X274)*0.02,-2)))</f>
        <v/>
      </c>
      <c r="AB274" s="18">
        <f>AE274+Y274-Z274</f>
        <v/>
      </c>
      <c r="AC274" s="18">
        <f>AF274+Y274-AA274</f>
        <v/>
      </c>
      <c r="AD274" s="20">
        <f>AB274-AC274</f>
        <v/>
      </c>
      <c r="AE274" s="18">
        <f>S274-T274</f>
        <v/>
      </c>
      <c r="AF274" s="18">
        <f>S274-U274</f>
        <v/>
      </c>
      <c r="AG274" s="21">
        <f>IF(P274&lt;=0,0,LOOKUP(P274,{0,1950001,3300001,6950001,9000001,18000001,40000001},{0.05,0.1,0.2,0.23,0.33,0.4,0.45}))</f>
        <v/>
      </c>
    </row>
    <row r="275">
      <c r="A275" t="inlineStr">
        <is>
          <t>1万円刻み</t>
        </is>
      </c>
      <c r="B275" s="18">
        <f>'4_1万円刻み'!$A$22</f>
        <v/>
      </c>
      <c r="C275" s="19" t="n">
        <v>2025</v>
      </c>
      <c r="D275" s="18" t="n">
        <v>100000</v>
      </c>
      <c r="E275" s="18" t="n">
        <v>0</v>
      </c>
      <c r="F275" s="18" t="n">
        <v>100000</v>
      </c>
      <c r="G275" t="inlineStr">
        <is>
          <t>はい</t>
        </is>
      </c>
      <c r="H275" s="18">
        <f>ROUND(MIN(B275/12,650000)*12*0.0915+MIN(B275/12,1390000)*12*(0.0504+0)+B275*0.005,0)</f>
        <v/>
      </c>
      <c r="I275" s="18" t="n">
        <v>0</v>
      </c>
      <c r="J275" s="18" t="n">
        <v>0</v>
      </c>
      <c r="K275" s="18">
        <f>ROUND(IF(C275&gt;=2026,IF(B275&lt;741000,0,IF(B275&lt;2191000,B275-740000,IF(B275&lt;2193000,1451000,IF(B275&lt;2196000,1453000,IF(B275&lt;2200000,1456000,IF(B275&lt;3600000,ROUNDDOWN(B275/4,-3)*2.8-80000,IF(B275&lt;6600000,ROUNDDOWN(B275/4,-3)*3.2-440000,IF(B275&lt;8500000,ROUNDDOWN(B275*0.9,0)-1100000,B275-1950000)))))))),IF(B275&lt;651000,0,IF(B275&lt;1900000,B275-650000,IF(B275&lt;3600000,ROUNDDOWN(B275/4,-3)*2.8-80000,IF(B275&lt;6600000,ROUNDDOWN(B275/4,-3)*3.2-440000,IF(B275&lt;8500000,ROUNDDOWN(B275*0.9,0)-1100000,B275-1950000)))))),0)</f>
        <v/>
      </c>
      <c r="L275" s="18">
        <f>IF(K275&gt;23500000,NA(),IF(C275&gt;=2026,IF(K275&lt;=4890000,1040000,IF(K275&lt;=6550000,670000,620000)),IF(K275&lt;=1320000,950000,IF(K275&lt;=3360000,880000,IF(K275&lt;=4890000,680000,IF(K275&lt;=6550000,630000,580000))))))</f>
        <v/>
      </c>
      <c r="M275" s="18">
        <f>MIN(100000,ROUNDDOWN(K275*0.05,0))</f>
        <v/>
      </c>
      <c r="N275" s="18">
        <f>MIN(2000000,MAX(0,D275-E275-M275))</f>
        <v/>
      </c>
      <c r="O275" s="18">
        <f>IF(G275="はい",MIN(88000,MAX(0,F275-12000)),0)</f>
        <v/>
      </c>
      <c r="P275" s="18">
        <f>MAX(0,ROUNDDOWN(K275-H275-L275-I275-0,-3))</f>
        <v/>
      </c>
      <c r="Q275" s="18">
        <f>MAX(0,ROUNDDOWN(K275-H275-L275-I275-N275,-3))</f>
        <v/>
      </c>
      <c r="R275" s="18">
        <f>MAX(0,ROUNDDOWN(K275-H275-L275-I275-O275,-3))</f>
        <v/>
      </c>
      <c r="S275" s="18">
        <f>IF(P275&lt;=0,0,ROUNDDOWN((P275*LOOKUP(P275,{0,1950001,3300001,6950001,9000001,18000001,40000001},{0.05,0.1,0.2,0.23,0.33,0.4,0.45})-LOOKUP(P275,{0,1950001,3300001,6950001,9000001,18000001,40000001},{0,97500,427500,636000,1536000,2796000,4796000}))*1.021,-2))</f>
        <v/>
      </c>
      <c r="T275" s="18">
        <f>IF(Q275&lt;=0,0,ROUNDDOWN((Q275*LOOKUP(Q275,{0,1950001,3300001,6950001,9000001,18000001,40000001},{0.05,0.1,0.2,0.23,0.33,0.4,0.45})-LOOKUP(Q275,{0,1950001,3300001,6950001,9000001,18000001,40000001},{0,97500,427500,636000,1536000,2796000,4796000}))*1.021,-2))</f>
        <v/>
      </c>
      <c r="U275" s="18">
        <f>IF(R275&lt;=0,0,ROUNDDOWN((R275*LOOKUP(R275,{0,1950001,3300001,6950001,9000001,18000001,40000001},{0.05,0.1,0.2,0.23,0.33,0.4,0.45})-LOOKUP(R275,{0,1950001,3300001,6950001,9000001,18000001,40000001},{0,97500,427500,636000,1536000,2796000,4796000}))*1.021,-2))</f>
        <v/>
      </c>
      <c r="V275" s="18">
        <f>MAX(0,ROUNDDOWN(K275-H275-430000-J275-0,-3))</f>
        <v/>
      </c>
      <c r="W275" s="18">
        <f>MAX(0,ROUNDDOWN(K275-H275-430000-J275-N275,-3))</f>
        <v/>
      </c>
      <c r="X275" s="18">
        <f>MAX(0,ROUNDDOWN(K275-H275-430000-J275-O275,-3))</f>
        <v/>
      </c>
      <c r="Y275" s="18">
        <f>IF(K275&lt;=450000,0,MAX(0,ROUNDDOWN(V275*0.06-MIN(50000,V275)*0.03,-2))+MAX(0,ROUNDDOWN(V275*0.04-MIN(50000,V275)*0.02,-2)))</f>
        <v/>
      </c>
      <c r="Z275" s="18">
        <f>IF(K275&lt;=450000,0,MAX(0,ROUNDDOWN(W275*0.06-MIN(50000,W275)*0.03,-2))+MAX(0,ROUNDDOWN(W275*0.04-MIN(50000,W275)*0.02,-2)))</f>
        <v/>
      </c>
      <c r="AA275" s="18">
        <f>IF(K275&lt;=450000,0,MAX(0,ROUNDDOWN(X275*0.06-MIN(50000,X275)*0.03,-2))+MAX(0,ROUNDDOWN(X275*0.04-MIN(50000,X275)*0.02,-2)))</f>
        <v/>
      </c>
      <c r="AB275" s="18">
        <f>AE275+Y275-Z275</f>
        <v/>
      </c>
      <c r="AC275" s="18">
        <f>AF275+Y275-AA275</f>
        <v/>
      </c>
      <c r="AD275" s="20">
        <f>AB275-AC275</f>
        <v/>
      </c>
      <c r="AE275" s="18">
        <f>S275-T275</f>
        <v/>
      </c>
      <c r="AF275" s="18">
        <f>S275-U275</f>
        <v/>
      </c>
      <c r="AG275" s="21">
        <f>IF(P275&lt;=0,0,LOOKUP(P275,{0,1950001,3300001,6950001,9000001,18000001,40000001},{0.05,0.1,0.2,0.23,0.33,0.4,0.45}))</f>
        <v/>
      </c>
    </row>
    <row r="276">
      <c r="A276" t="inlineStr">
        <is>
          <t>1万円刻み</t>
        </is>
      </c>
      <c r="B276" s="18">
        <f>'4_1万円刻み'!$A$23</f>
        <v/>
      </c>
      <c r="C276" s="19" t="n">
        <v>2026</v>
      </c>
      <c r="D276" s="18" t="n">
        <v>100000</v>
      </c>
      <c r="E276" s="18" t="n">
        <v>0</v>
      </c>
      <c r="F276" s="18" t="n">
        <v>100000</v>
      </c>
      <c r="G276" t="inlineStr">
        <is>
          <t>はい</t>
        </is>
      </c>
      <c r="H276" s="18">
        <f>ROUND(MIN(B276/12,650000)*12*0.0915+MIN(B276/12,1390000)*12*(0.0504+0)+B276*0.005,0)</f>
        <v/>
      </c>
      <c r="I276" s="18" t="n">
        <v>0</v>
      </c>
      <c r="J276" s="18" t="n">
        <v>0</v>
      </c>
      <c r="K276" s="18">
        <f>ROUND(IF(C276&gt;=2026,IF(B276&lt;741000,0,IF(B276&lt;2191000,B276-740000,IF(B276&lt;2193000,1451000,IF(B276&lt;2196000,1453000,IF(B276&lt;2200000,1456000,IF(B276&lt;3600000,ROUNDDOWN(B276/4,-3)*2.8-80000,IF(B276&lt;6600000,ROUNDDOWN(B276/4,-3)*3.2-440000,IF(B276&lt;8500000,ROUNDDOWN(B276*0.9,0)-1100000,B276-1950000)))))))),IF(B276&lt;651000,0,IF(B276&lt;1900000,B276-650000,IF(B276&lt;3600000,ROUNDDOWN(B276/4,-3)*2.8-80000,IF(B276&lt;6600000,ROUNDDOWN(B276/4,-3)*3.2-440000,IF(B276&lt;8500000,ROUNDDOWN(B276*0.9,0)-1100000,B276-1950000)))))),0)</f>
        <v/>
      </c>
      <c r="L276" s="18">
        <f>IF(K276&gt;23500000,NA(),IF(C276&gt;=2026,IF(K276&lt;=4890000,1040000,IF(K276&lt;=6550000,670000,620000)),IF(K276&lt;=1320000,950000,IF(K276&lt;=3360000,880000,IF(K276&lt;=4890000,680000,IF(K276&lt;=6550000,630000,580000))))))</f>
        <v/>
      </c>
      <c r="M276" s="18">
        <f>MIN(100000,ROUNDDOWN(K276*0.05,0))</f>
        <v/>
      </c>
      <c r="N276" s="18">
        <f>MIN(2000000,MAX(0,D276-E276-M276))</f>
        <v/>
      </c>
      <c r="O276" s="18">
        <f>IF(G276="はい",MIN(88000,MAX(0,F276-12000)),0)</f>
        <v/>
      </c>
      <c r="P276" s="18">
        <f>MAX(0,ROUNDDOWN(K276-H276-L276-I276-0,-3))</f>
        <v/>
      </c>
      <c r="Q276" s="18">
        <f>MAX(0,ROUNDDOWN(K276-H276-L276-I276-N276,-3))</f>
        <v/>
      </c>
      <c r="R276" s="18">
        <f>MAX(0,ROUNDDOWN(K276-H276-L276-I276-O276,-3))</f>
        <v/>
      </c>
      <c r="S276" s="18">
        <f>IF(P276&lt;=0,0,ROUNDDOWN((P276*LOOKUP(P276,{0,1950001,3300001,6950001,9000001,18000001,40000001},{0.05,0.1,0.2,0.23,0.33,0.4,0.45})-LOOKUP(P276,{0,1950001,3300001,6950001,9000001,18000001,40000001},{0,97500,427500,636000,1536000,2796000,4796000}))*1.021,-2))</f>
        <v/>
      </c>
      <c r="T276" s="18">
        <f>IF(Q276&lt;=0,0,ROUNDDOWN((Q276*LOOKUP(Q276,{0,1950001,3300001,6950001,9000001,18000001,40000001},{0.05,0.1,0.2,0.23,0.33,0.4,0.45})-LOOKUP(Q276,{0,1950001,3300001,6950001,9000001,18000001,40000001},{0,97500,427500,636000,1536000,2796000,4796000}))*1.021,-2))</f>
        <v/>
      </c>
      <c r="U276" s="18">
        <f>IF(R276&lt;=0,0,ROUNDDOWN((R276*LOOKUP(R276,{0,1950001,3300001,6950001,9000001,18000001,40000001},{0.05,0.1,0.2,0.23,0.33,0.4,0.45})-LOOKUP(R276,{0,1950001,3300001,6950001,9000001,18000001,40000001},{0,97500,427500,636000,1536000,2796000,4796000}))*1.021,-2))</f>
        <v/>
      </c>
      <c r="V276" s="18">
        <f>MAX(0,ROUNDDOWN(K276-H276-430000-J276-0,-3))</f>
        <v/>
      </c>
      <c r="W276" s="18">
        <f>MAX(0,ROUNDDOWN(K276-H276-430000-J276-N276,-3))</f>
        <v/>
      </c>
      <c r="X276" s="18">
        <f>MAX(0,ROUNDDOWN(K276-H276-430000-J276-O276,-3))</f>
        <v/>
      </c>
      <c r="Y276" s="18">
        <f>IF(K276&lt;=450000,0,MAX(0,ROUNDDOWN(V276*0.06-MIN(50000,V276)*0.03,-2))+MAX(0,ROUNDDOWN(V276*0.04-MIN(50000,V276)*0.02,-2)))</f>
        <v/>
      </c>
      <c r="Z276" s="18">
        <f>IF(K276&lt;=450000,0,MAX(0,ROUNDDOWN(W276*0.06-MIN(50000,W276)*0.03,-2))+MAX(0,ROUNDDOWN(W276*0.04-MIN(50000,W276)*0.02,-2)))</f>
        <v/>
      </c>
      <c r="AA276" s="18">
        <f>IF(K276&lt;=450000,0,MAX(0,ROUNDDOWN(X276*0.06-MIN(50000,X276)*0.03,-2))+MAX(0,ROUNDDOWN(X276*0.04-MIN(50000,X276)*0.02,-2)))</f>
        <v/>
      </c>
      <c r="AB276" s="18">
        <f>AE276+Y276-Z276</f>
        <v/>
      </c>
      <c r="AC276" s="18">
        <f>AF276+Y276-AA276</f>
        <v/>
      </c>
      <c r="AD276" s="20">
        <f>AB276-AC276</f>
        <v/>
      </c>
      <c r="AE276" s="18">
        <f>S276-T276</f>
        <v/>
      </c>
      <c r="AF276" s="18">
        <f>S276-U276</f>
        <v/>
      </c>
      <c r="AG276" s="21">
        <f>IF(P276&lt;=0,0,LOOKUP(P276,{0,1950001,3300001,6950001,9000001,18000001,40000001},{0.05,0.1,0.2,0.23,0.33,0.4,0.45}))</f>
        <v/>
      </c>
    </row>
    <row r="277">
      <c r="A277" t="inlineStr">
        <is>
          <t>1万円刻み</t>
        </is>
      </c>
      <c r="B277" s="18">
        <f>'4_1万円刻み'!$A$23</f>
        <v/>
      </c>
      <c r="C277" s="19" t="n">
        <v>2025</v>
      </c>
      <c r="D277" s="18" t="n">
        <v>100000</v>
      </c>
      <c r="E277" s="18" t="n">
        <v>0</v>
      </c>
      <c r="F277" s="18" t="n">
        <v>100000</v>
      </c>
      <c r="G277" t="inlineStr">
        <is>
          <t>はい</t>
        </is>
      </c>
      <c r="H277" s="18">
        <f>ROUND(MIN(B277/12,650000)*12*0.0915+MIN(B277/12,1390000)*12*(0.0504+0)+B277*0.005,0)</f>
        <v/>
      </c>
      <c r="I277" s="18" t="n">
        <v>0</v>
      </c>
      <c r="J277" s="18" t="n">
        <v>0</v>
      </c>
      <c r="K277" s="18">
        <f>ROUND(IF(C277&gt;=2026,IF(B277&lt;741000,0,IF(B277&lt;2191000,B277-740000,IF(B277&lt;2193000,1451000,IF(B277&lt;2196000,1453000,IF(B277&lt;2200000,1456000,IF(B277&lt;3600000,ROUNDDOWN(B277/4,-3)*2.8-80000,IF(B277&lt;6600000,ROUNDDOWN(B277/4,-3)*3.2-440000,IF(B277&lt;8500000,ROUNDDOWN(B277*0.9,0)-1100000,B277-1950000)))))))),IF(B277&lt;651000,0,IF(B277&lt;1900000,B277-650000,IF(B277&lt;3600000,ROUNDDOWN(B277/4,-3)*2.8-80000,IF(B277&lt;6600000,ROUNDDOWN(B277/4,-3)*3.2-440000,IF(B277&lt;8500000,ROUNDDOWN(B277*0.9,0)-1100000,B277-1950000)))))),0)</f>
        <v/>
      </c>
      <c r="L277" s="18">
        <f>IF(K277&gt;23500000,NA(),IF(C277&gt;=2026,IF(K277&lt;=4890000,1040000,IF(K277&lt;=6550000,670000,620000)),IF(K277&lt;=1320000,950000,IF(K277&lt;=3360000,880000,IF(K277&lt;=4890000,680000,IF(K277&lt;=6550000,630000,580000))))))</f>
        <v/>
      </c>
      <c r="M277" s="18">
        <f>MIN(100000,ROUNDDOWN(K277*0.05,0))</f>
        <v/>
      </c>
      <c r="N277" s="18">
        <f>MIN(2000000,MAX(0,D277-E277-M277))</f>
        <v/>
      </c>
      <c r="O277" s="18">
        <f>IF(G277="はい",MIN(88000,MAX(0,F277-12000)),0)</f>
        <v/>
      </c>
      <c r="P277" s="18">
        <f>MAX(0,ROUNDDOWN(K277-H277-L277-I277-0,-3))</f>
        <v/>
      </c>
      <c r="Q277" s="18">
        <f>MAX(0,ROUNDDOWN(K277-H277-L277-I277-N277,-3))</f>
        <v/>
      </c>
      <c r="R277" s="18">
        <f>MAX(0,ROUNDDOWN(K277-H277-L277-I277-O277,-3))</f>
        <v/>
      </c>
      <c r="S277" s="18">
        <f>IF(P277&lt;=0,0,ROUNDDOWN((P277*LOOKUP(P277,{0,1950001,3300001,6950001,9000001,18000001,40000001},{0.05,0.1,0.2,0.23,0.33,0.4,0.45})-LOOKUP(P277,{0,1950001,3300001,6950001,9000001,18000001,40000001},{0,97500,427500,636000,1536000,2796000,4796000}))*1.021,-2))</f>
        <v/>
      </c>
      <c r="T277" s="18">
        <f>IF(Q277&lt;=0,0,ROUNDDOWN((Q277*LOOKUP(Q277,{0,1950001,3300001,6950001,9000001,18000001,40000001},{0.05,0.1,0.2,0.23,0.33,0.4,0.45})-LOOKUP(Q277,{0,1950001,3300001,6950001,9000001,18000001,40000001},{0,97500,427500,636000,1536000,2796000,4796000}))*1.021,-2))</f>
        <v/>
      </c>
      <c r="U277" s="18">
        <f>IF(R277&lt;=0,0,ROUNDDOWN((R277*LOOKUP(R277,{0,1950001,3300001,6950001,9000001,18000001,40000001},{0.05,0.1,0.2,0.23,0.33,0.4,0.45})-LOOKUP(R277,{0,1950001,3300001,6950001,9000001,18000001,40000001},{0,97500,427500,636000,1536000,2796000,4796000}))*1.021,-2))</f>
        <v/>
      </c>
      <c r="V277" s="18">
        <f>MAX(0,ROUNDDOWN(K277-H277-430000-J277-0,-3))</f>
        <v/>
      </c>
      <c r="W277" s="18">
        <f>MAX(0,ROUNDDOWN(K277-H277-430000-J277-N277,-3))</f>
        <v/>
      </c>
      <c r="X277" s="18">
        <f>MAX(0,ROUNDDOWN(K277-H277-430000-J277-O277,-3))</f>
        <v/>
      </c>
      <c r="Y277" s="18">
        <f>IF(K277&lt;=450000,0,MAX(0,ROUNDDOWN(V277*0.06-MIN(50000,V277)*0.03,-2))+MAX(0,ROUNDDOWN(V277*0.04-MIN(50000,V277)*0.02,-2)))</f>
        <v/>
      </c>
      <c r="Z277" s="18">
        <f>IF(K277&lt;=450000,0,MAX(0,ROUNDDOWN(W277*0.06-MIN(50000,W277)*0.03,-2))+MAX(0,ROUNDDOWN(W277*0.04-MIN(50000,W277)*0.02,-2)))</f>
        <v/>
      </c>
      <c r="AA277" s="18">
        <f>IF(K277&lt;=450000,0,MAX(0,ROUNDDOWN(X277*0.06-MIN(50000,X277)*0.03,-2))+MAX(0,ROUNDDOWN(X277*0.04-MIN(50000,X277)*0.02,-2)))</f>
        <v/>
      </c>
      <c r="AB277" s="18">
        <f>AE277+Y277-Z277</f>
        <v/>
      </c>
      <c r="AC277" s="18">
        <f>AF277+Y277-AA277</f>
        <v/>
      </c>
      <c r="AD277" s="20">
        <f>AB277-AC277</f>
        <v/>
      </c>
      <c r="AE277" s="18">
        <f>S277-T277</f>
        <v/>
      </c>
      <c r="AF277" s="18">
        <f>S277-U277</f>
        <v/>
      </c>
      <c r="AG277" s="21">
        <f>IF(P277&lt;=0,0,LOOKUP(P277,{0,1950001,3300001,6950001,9000001,18000001,40000001},{0.05,0.1,0.2,0.23,0.33,0.4,0.45}))</f>
        <v/>
      </c>
    </row>
    <row r="278">
      <c r="A278" t="inlineStr">
        <is>
          <t>1万円刻み</t>
        </is>
      </c>
      <c r="B278" s="18">
        <f>'4_1万円刻み'!$A$24</f>
        <v/>
      </c>
      <c r="C278" s="19" t="n">
        <v>2026</v>
      </c>
      <c r="D278" s="18" t="n">
        <v>100000</v>
      </c>
      <c r="E278" s="18" t="n">
        <v>0</v>
      </c>
      <c r="F278" s="18" t="n">
        <v>100000</v>
      </c>
      <c r="G278" t="inlineStr">
        <is>
          <t>はい</t>
        </is>
      </c>
      <c r="H278" s="18">
        <f>ROUND(MIN(B278/12,650000)*12*0.0915+MIN(B278/12,1390000)*12*(0.0504+0)+B278*0.005,0)</f>
        <v/>
      </c>
      <c r="I278" s="18" t="n">
        <v>0</v>
      </c>
      <c r="J278" s="18" t="n">
        <v>0</v>
      </c>
      <c r="K278" s="18">
        <f>ROUND(IF(C278&gt;=2026,IF(B278&lt;741000,0,IF(B278&lt;2191000,B278-740000,IF(B278&lt;2193000,1451000,IF(B278&lt;2196000,1453000,IF(B278&lt;2200000,1456000,IF(B278&lt;3600000,ROUNDDOWN(B278/4,-3)*2.8-80000,IF(B278&lt;6600000,ROUNDDOWN(B278/4,-3)*3.2-440000,IF(B278&lt;8500000,ROUNDDOWN(B278*0.9,0)-1100000,B278-1950000)))))))),IF(B278&lt;651000,0,IF(B278&lt;1900000,B278-650000,IF(B278&lt;3600000,ROUNDDOWN(B278/4,-3)*2.8-80000,IF(B278&lt;6600000,ROUNDDOWN(B278/4,-3)*3.2-440000,IF(B278&lt;8500000,ROUNDDOWN(B278*0.9,0)-1100000,B278-1950000)))))),0)</f>
        <v/>
      </c>
      <c r="L278" s="18">
        <f>IF(K278&gt;23500000,NA(),IF(C278&gt;=2026,IF(K278&lt;=4890000,1040000,IF(K278&lt;=6550000,670000,620000)),IF(K278&lt;=1320000,950000,IF(K278&lt;=3360000,880000,IF(K278&lt;=4890000,680000,IF(K278&lt;=6550000,630000,580000))))))</f>
        <v/>
      </c>
      <c r="M278" s="18">
        <f>MIN(100000,ROUNDDOWN(K278*0.05,0))</f>
        <v/>
      </c>
      <c r="N278" s="18">
        <f>MIN(2000000,MAX(0,D278-E278-M278))</f>
        <v/>
      </c>
      <c r="O278" s="18">
        <f>IF(G278="はい",MIN(88000,MAX(0,F278-12000)),0)</f>
        <v/>
      </c>
      <c r="P278" s="18">
        <f>MAX(0,ROUNDDOWN(K278-H278-L278-I278-0,-3))</f>
        <v/>
      </c>
      <c r="Q278" s="18">
        <f>MAX(0,ROUNDDOWN(K278-H278-L278-I278-N278,-3))</f>
        <v/>
      </c>
      <c r="R278" s="18">
        <f>MAX(0,ROUNDDOWN(K278-H278-L278-I278-O278,-3))</f>
        <v/>
      </c>
      <c r="S278" s="18">
        <f>IF(P278&lt;=0,0,ROUNDDOWN((P278*LOOKUP(P278,{0,1950001,3300001,6950001,9000001,18000001,40000001},{0.05,0.1,0.2,0.23,0.33,0.4,0.45})-LOOKUP(P278,{0,1950001,3300001,6950001,9000001,18000001,40000001},{0,97500,427500,636000,1536000,2796000,4796000}))*1.021,-2))</f>
        <v/>
      </c>
      <c r="T278" s="18">
        <f>IF(Q278&lt;=0,0,ROUNDDOWN((Q278*LOOKUP(Q278,{0,1950001,3300001,6950001,9000001,18000001,40000001},{0.05,0.1,0.2,0.23,0.33,0.4,0.45})-LOOKUP(Q278,{0,1950001,3300001,6950001,9000001,18000001,40000001},{0,97500,427500,636000,1536000,2796000,4796000}))*1.021,-2))</f>
        <v/>
      </c>
      <c r="U278" s="18">
        <f>IF(R278&lt;=0,0,ROUNDDOWN((R278*LOOKUP(R278,{0,1950001,3300001,6950001,9000001,18000001,40000001},{0.05,0.1,0.2,0.23,0.33,0.4,0.45})-LOOKUP(R278,{0,1950001,3300001,6950001,9000001,18000001,40000001},{0,97500,427500,636000,1536000,2796000,4796000}))*1.021,-2))</f>
        <v/>
      </c>
      <c r="V278" s="18">
        <f>MAX(0,ROUNDDOWN(K278-H278-430000-J278-0,-3))</f>
        <v/>
      </c>
      <c r="W278" s="18">
        <f>MAX(0,ROUNDDOWN(K278-H278-430000-J278-N278,-3))</f>
        <v/>
      </c>
      <c r="X278" s="18">
        <f>MAX(0,ROUNDDOWN(K278-H278-430000-J278-O278,-3))</f>
        <v/>
      </c>
      <c r="Y278" s="18">
        <f>IF(K278&lt;=450000,0,MAX(0,ROUNDDOWN(V278*0.06-MIN(50000,V278)*0.03,-2))+MAX(0,ROUNDDOWN(V278*0.04-MIN(50000,V278)*0.02,-2)))</f>
        <v/>
      </c>
      <c r="Z278" s="18">
        <f>IF(K278&lt;=450000,0,MAX(0,ROUNDDOWN(W278*0.06-MIN(50000,W278)*0.03,-2))+MAX(0,ROUNDDOWN(W278*0.04-MIN(50000,W278)*0.02,-2)))</f>
        <v/>
      </c>
      <c r="AA278" s="18">
        <f>IF(K278&lt;=450000,0,MAX(0,ROUNDDOWN(X278*0.06-MIN(50000,X278)*0.03,-2))+MAX(0,ROUNDDOWN(X278*0.04-MIN(50000,X278)*0.02,-2)))</f>
        <v/>
      </c>
      <c r="AB278" s="18">
        <f>AE278+Y278-Z278</f>
        <v/>
      </c>
      <c r="AC278" s="18">
        <f>AF278+Y278-AA278</f>
        <v/>
      </c>
      <c r="AD278" s="20">
        <f>AB278-AC278</f>
        <v/>
      </c>
      <c r="AE278" s="18">
        <f>S278-T278</f>
        <v/>
      </c>
      <c r="AF278" s="18">
        <f>S278-U278</f>
        <v/>
      </c>
      <c r="AG278" s="21">
        <f>IF(P278&lt;=0,0,LOOKUP(P278,{0,1950001,3300001,6950001,9000001,18000001,40000001},{0.05,0.1,0.2,0.23,0.33,0.4,0.45}))</f>
        <v/>
      </c>
    </row>
    <row r="279">
      <c r="A279" t="inlineStr">
        <is>
          <t>1万円刻み</t>
        </is>
      </c>
      <c r="B279" s="18">
        <f>'4_1万円刻み'!$A$24</f>
        <v/>
      </c>
      <c r="C279" s="19" t="n">
        <v>2025</v>
      </c>
      <c r="D279" s="18" t="n">
        <v>100000</v>
      </c>
      <c r="E279" s="18" t="n">
        <v>0</v>
      </c>
      <c r="F279" s="18" t="n">
        <v>100000</v>
      </c>
      <c r="G279" t="inlineStr">
        <is>
          <t>はい</t>
        </is>
      </c>
      <c r="H279" s="18">
        <f>ROUND(MIN(B279/12,650000)*12*0.0915+MIN(B279/12,1390000)*12*(0.0504+0)+B279*0.005,0)</f>
        <v/>
      </c>
      <c r="I279" s="18" t="n">
        <v>0</v>
      </c>
      <c r="J279" s="18" t="n">
        <v>0</v>
      </c>
      <c r="K279" s="18">
        <f>ROUND(IF(C279&gt;=2026,IF(B279&lt;741000,0,IF(B279&lt;2191000,B279-740000,IF(B279&lt;2193000,1451000,IF(B279&lt;2196000,1453000,IF(B279&lt;2200000,1456000,IF(B279&lt;3600000,ROUNDDOWN(B279/4,-3)*2.8-80000,IF(B279&lt;6600000,ROUNDDOWN(B279/4,-3)*3.2-440000,IF(B279&lt;8500000,ROUNDDOWN(B279*0.9,0)-1100000,B279-1950000)))))))),IF(B279&lt;651000,0,IF(B279&lt;1900000,B279-650000,IF(B279&lt;3600000,ROUNDDOWN(B279/4,-3)*2.8-80000,IF(B279&lt;6600000,ROUNDDOWN(B279/4,-3)*3.2-440000,IF(B279&lt;8500000,ROUNDDOWN(B279*0.9,0)-1100000,B279-1950000)))))),0)</f>
        <v/>
      </c>
      <c r="L279" s="18">
        <f>IF(K279&gt;23500000,NA(),IF(C279&gt;=2026,IF(K279&lt;=4890000,1040000,IF(K279&lt;=6550000,670000,620000)),IF(K279&lt;=1320000,950000,IF(K279&lt;=3360000,880000,IF(K279&lt;=4890000,680000,IF(K279&lt;=6550000,630000,580000))))))</f>
        <v/>
      </c>
      <c r="M279" s="18">
        <f>MIN(100000,ROUNDDOWN(K279*0.05,0))</f>
        <v/>
      </c>
      <c r="N279" s="18">
        <f>MIN(2000000,MAX(0,D279-E279-M279))</f>
        <v/>
      </c>
      <c r="O279" s="18">
        <f>IF(G279="はい",MIN(88000,MAX(0,F279-12000)),0)</f>
        <v/>
      </c>
      <c r="P279" s="18">
        <f>MAX(0,ROUNDDOWN(K279-H279-L279-I279-0,-3))</f>
        <v/>
      </c>
      <c r="Q279" s="18">
        <f>MAX(0,ROUNDDOWN(K279-H279-L279-I279-N279,-3))</f>
        <v/>
      </c>
      <c r="R279" s="18">
        <f>MAX(0,ROUNDDOWN(K279-H279-L279-I279-O279,-3))</f>
        <v/>
      </c>
      <c r="S279" s="18">
        <f>IF(P279&lt;=0,0,ROUNDDOWN((P279*LOOKUP(P279,{0,1950001,3300001,6950001,9000001,18000001,40000001},{0.05,0.1,0.2,0.23,0.33,0.4,0.45})-LOOKUP(P279,{0,1950001,3300001,6950001,9000001,18000001,40000001},{0,97500,427500,636000,1536000,2796000,4796000}))*1.021,-2))</f>
        <v/>
      </c>
      <c r="T279" s="18">
        <f>IF(Q279&lt;=0,0,ROUNDDOWN((Q279*LOOKUP(Q279,{0,1950001,3300001,6950001,9000001,18000001,40000001},{0.05,0.1,0.2,0.23,0.33,0.4,0.45})-LOOKUP(Q279,{0,1950001,3300001,6950001,9000001,18000001,40000001},{0,97500,427500,636000,1536000,2796000,4796000}))*1.021,-2))</f>
        <v/>
      </c>
      <c r="U279" s="18">
        <f>IF(R279&lt;=0,0,ROUNDDOWN((R279*LOOKUP(R279,{0,1950001,3300001,6950001,9000001,18000001,40000001},{0.05,0.1,0.2,0.23,0.33,0.4,0.45})-LOOKUP(R279,{0,1950001,3300001,6950001,9000001,18000001,40000001},{0,97500,427500,636000,1536000,2796000,4796000}))*1.021,-2))</f>
        <v/>
      </c>
      <c r="V279" s="18">
        <f>MAX(0,ROUNDDOWN(K279-H279-430000-J279-0,-3))</f>
        <v/>
      </c>
      <c r="W279" s="18">
        <f>MAX(0,ROUNDDOWN(K279-H279-430000-J279-N279,-3))</f>
        <v/>
      </c>
      <c r="X279" s="18">
        <f>MAX(0,ROUNDDOWN(K279-H279-430000-J279-O279,-3))</f>
        <v/>
      </c>
      <c r="Y279" s="18">
        <f>IF(K279&lt;=450000,0,MAX(0,ROUNDDOWN(V279*0.06-MIN(50000,V279)*0.03,-2))+MAX(0,ROUNDDOWN(V279*0.04-MIN(50000,V279)*0.02,-2)))</f>
        <v/>
      </c>
      <c r="Z279" s="18">
        <f>IF(K279&lt;=450000,0,MAX(0,ROUNDDOWN(W279*0.06-MIN(50000,W279)*0.03,-2))+MAX(0,ROUNDDOWN(W279*0.04-MIN(50000,W279)*0.02,-2)))</f>
        <v/>
      </c>
      <c r="AA279" s="18">
        <f>IF(K279&lt;=450000,0,MAX(0,ROUNDDOWN(X279*0.06-MIN(50000,X279)*0.03,-2))+MAX(0,ROUNDDOWN(X279*0.04-MIN(50000,X279)*0.02,-2)))</f>
        <v/>
      </c>
      <c r="AB279" s="18">
        <f>AE279+Y279-Z279</f>
        <v/>
      </c>
      <c r="AC279" s="18">
        <f>AF279+Y279-AA279</f>
        <v/>
      </c>
      <c r="AD279" s="20">
        <f>AB279-AC279</f>
        <v/>
      </c>
      <c r="AE279" s="18">
        <f>S279-T279</f>
        <v/>
      </c>
      <c r="AF279" s="18">
        <f>S279-U279</f>
        <v/>
      </c>
      <c r="AG279" s="21">
        <f>IF(P279&lt;=0,0,LOOKUP(P279,{0,1950001,3300001,6950001,9000001,18000001,40000001},{0.05,0.1,0.2,0.23,0.33,0.4,0.45}))</f>
        <v/>
      </c>
    </row>
    <row r="280">
      <c r="A280" t="inlineStr">
        <is>
          <t>1万円刻み</t>
        </is>
      </c>
      <c r="B280" s="18">
        <f>'4_1万円刻み'!$A$25</f>
        <v/>
      </c>
      <c r="C280" s="19" t="n">
        <v>2026</v>
      </c>
      <c r="D280" s="18" t="n">
        <v>100000</v>
      </c>
      <c r="E280" s="18" t="n">
        <v>0</v>
      </c>
      <c r="F280" s="18" t="n">
        <v>100000</v>
      </c>
      <c r="G280" t="inlineStr">
        <is>
          <t>はい</t>
        </is>
      </c>
      <c r="H280" s="18">
        <f>ROUND(MIN(B280/12,650000)*12*0.0915+MIN(B280/12,1390000)*12*(0.0504+0)+B280*0.005,0)</f>
        <v/>
      </c>
      <c r="I280" s="18" t="n">
        <v>0</v>
      </c>
      <c r="J280" s="18" t="n">
        <v>0</v>
      </c>
      <c r="K280" s="18">
        <f>ROUND(IF(C280&gt;=2026,IF(B280&lt;741000,0,IF(B280&lt;2191000,B280-740000,IF(B280&lt;2193000,1451000,IF(B280&lt;2196000,1453000,IF(B280&lt;2200000,1456000,IF(B280&lt;3600000,ROUNDDOWN(B280/4,-3)*2.8-80000,IF(B280&lt;6600000,ROUNDDOWN(B280/4,-3)*3.2-440000,IF(B280&lt;8500000,ROUNDDOWN(B280*0.9,0)-1100000,B280-1950000)))))))),IF(B280&lt;651000,0,IF(B280&lt;1900000,B280-650000,IF(B280&lt;3600000,ROUNDDOWN(B280/4,-3)*2.8-80000,IF(B280&lt;6600000,ROUNDDOWN(B280/4,-3)*3.2-440000,IF(B280&lt;8500000,ROUNDDOWN(B280*0.9,0)-1100000,B280-1950000)))))),0)</f>
        <v/>
      </c>
      <c r="L280" s="18">
        <f>IF(K280&gt;23500000,NA(),IF(C280&gt;=2026,IF(K280&lt;=4890000,1040000,IF(K280&lt;=6550000,670000,620000)),IF(K280&lt;=1320000,950000,IF(K280&lt;=3360000,880000,IF(K280&lt;=4890000,680000,IF(K280&lt;=6550000,630000,580000))))))</f>
        <v/>
      </c>
      <c r="M280" s="18">
        <f>MIN(100000,ROUNDDOWN(K280*0.05,0))</f>
        <v/>
      </c>
      <c r="N280" s="18">
        <f>MIN(2000000,MAX(0,D280-E280-M280))</f>
        <v/>
      </c>
      <c r="O280" s="18">
        <f>IF(G280="はい",MIN(88000,MAX(0,F280-12000)),0)</f>
        <v/>
      </c>
      <c r="P280" s="18">
        <f>MAX(0,ROUNDDOWN(K280-H280-L280-I280-0,-3))</f>
        <v/>
      </c>
      <c r="Q280" s="18">
        <f>MAX(0,ROUNDDOWN(K280-H280-L280-I280-N280,-3))</f>
        <v/>
      </c>
      <c r="R280" s="18">
        <f>MAX(0,ROUNDDOWN(K280-H280-L280-I280-O280,-3))</f>
        <v/>
      </c>
      <c r="S280" s="18">
        <f>IF(P280&lt;=0,0,ROUNDDOWN((P280*LOOKUP(P280,{0,1950001,3300001,6950001,9000001,18000001,40000001},{0.05,0.1,0.2,0.23,0.33,0.4,0.45})-LOOKUP(P280,{0,1950001,3300001,6950001,9000001,18000001,40000001},{0,97500,427500,636000,1536000,2796000,4796000}))*1.021,-2))</f>
        <v/>
      </c>
      <c r="T280" s="18">
        <f>IF(Q280&lt;=0,0,ROUNDDOWN((Q280*LOOKUP(Q280,{0,1950001,3300001,6950001,9000001,18000001,40000001},{0.05,0.1,0.2,0.23,0.33,0.4,0.45})-LOOKUP(Q280,{0,1950001,3300001,6950001,9000001,18000001,40000001},{0,97500,427500,636000,1536000,2796000,4796000}))*1.021,-2))</f>
        <v/>
      </c>
      <c r="U280" s="18">
        <f>IF(R280&lt;=0,0,ROUNDDOWN((R280*LOOKUP(R280,{0,1950001,3300001,6950001,9000001,18000001,40000001},{0.05,0.1,0.2,0.23,0.33,0.4,0.45})-LOOKUP(R280,{0,1950001,3300001,6950001,9000001,18000001,40000001},{0,97500,427500,636000,1536000,2796000,4796000}))*1.021,-2))</f>
        <v/>
      </c>
      <c r="V280" s="18">
        <f>MAX(0,ROUNDDOWN(K280-H280-430000-J280-0,-3))</f>
        <v/>
      </c>
      <c r="W280" s="18">
        <f>MAX(0,ROUNDDOWN(K280-H280-430000-J280-N280,-3))</f>
        <v/>
      </c>
      <c r="X280" s="18">
        <f>MAX(0,ROUNDDOWN(K280-H280-430000-J280-O280,-3))</f>
        <v/>
      </c>
      <c r="Y280" s="18">
        <f>IF(K280&lt;=450000,0,MAX(0,ROUNDDOWN(V280*0.06-MIN(50000,V280)*0.03,-2))+MAX(0,ROUNDDOWN(V280*0.04-MIN(50000,V280)*0.02,-2)))</f>
        <v/>
      </c>
      <c r="Z280" s="18">
        <f>IF(K280&lt;=450000,0,MAX(0,ROUNDDOWN(W280*0.06-MIN(50000,W280)*0.03,-2))+MAX(0,ROUNDDOWN(W280*0.04-MIN(50000,W280)*0.02,-2)))</f>
        <v/>
      </c>
      <c r="AA280" s="18">
        <f>IF(K280&lt;=450000,0,MAX(0,ROUNDDOWN(X280*0.06-MIN(50000,X280)*0.03,-2))+MAX(0,ROUNDDOWN(X280*0.04-MIN(50000,X280)*0.02,-2)))</f>
        <v/>
      </c>
      <c r="AB280" s="18">
        <f>AE280+Y280-Z280</f>
        <v/>
      </c>
      <c r="AC280" s="18">
        <f>AF280+Y280-AA280</f>
        <v/>
      </c>
      <c r="AD280" s="20">
        <f>AB280-AC280</f>
        <v/>
      </c>
      <c r="AE280" s="18">
        <f>S280-T280</f>
        <v/>
      </c>
      <c r="AF280" s="18">
        <f>S280-U280</f>
        <v/>
      </c>
      <c r="AG280" s="21">
        <f>IF(P280&lt;=0,0,LOOKUP(P280,{0,1950001,3300001,6950001,9000001,18000001,40000001},{0.05,0.1,0.2,0.23,0.33,0.4,0.45}))</f>
        <v/>
      </c>
    </row>
    <row r="281">
      <c r="A281" t="inlineStr">
        <is>
          <t>1万円刻み</t>
        </is>
      </c>
      <c r="B281" s="18">
        <f>'4_1万円刻み'!$A$25</f>
        <v/>
      </c>
      <c r="C281" s="19" t="n">
        <v>2025</v>
      </c>
      <c r="D281" s="18" t="n">
        <v>100000</v>
      </c>
      <c r="E281" s="18" t="n">
        <v>0</v>
      </c>
      <c r="F281" s="18" t="n">
        <v>100000</v>
      </c>
      <c r="G281" t="inlineStr">
        <is>
          <t>はい</t>
        </is>
      </c>
      <c r="H281" s="18">
        <f>ROUND(MIN(B281/12,650000)*12*0.0915+MIN(B281/12,1390000)*12*(0.0504+0)+B281*0.005,0)</f>
        <v/>
      </c>
      <c r="I281" s="18" t="n">
        <v>0</v>
      </c>
      <c r="J281" s="18" t="n">
        <v>0</v>
      </c>
      <c r="K281" s="18">
        <f>ROUND(IF(C281&gt;=2026,IF(B281&lt;741000,0,IF(B281&lt;2191000,B281-740000,IF(B281&lt;2193000,1451000,IF(B281&lt;2196000,1453000,IF(B281&lt;2200000,1456000,IF(B281&lt;3600000,ROUNDDOWN(B281/4,-3)*2.8-80000,IF(B281&lt;6600000,ROUNDDOWN(B281/4,-3)*3.2-440000,IF(B281&lt;8500000,ROUNDDOWN(B281*0.9,0)-1100000,B281-1950000)))))))),IF(B281&lt;651000,0,IF(B281&lt;1900000,B281-650000,IF(B281&lt;3600000,ROUNDDOWN(B281/4,-3)*2.8-80000,IF(B281&lt;6600000,ROUNDDOWN(B281/4,-3)*3.2-440000,IF(B281&lt;8500000,ROUNDDOWN(B281*0.9,0)-1100000,B281-1950000)))))),0)</f>
        <v/>
      </c>
      <c r="L281" s="18">
        <f>IF(K281&gt;23500000,NA(),IF(C281&gt;=2026,IF(K281&lt;=4890000,1040000,IF(K281&lt;=6550000,670000,620000)),IF(K281&lt;=1320000,950000,IF(K281&lt;=3360000,880000,IF(K281&lt;=4890000,680000,IF(K281&lt;=6550000,630000,580000))))))</f>
        <v/>
      </c>
      <c r="M281" s="18">
        <f>MIN(100000,ROUNDDOWN(K281*0.05,0))</f>
        <v/>
      </c>
      <c r="N281" s="18">
        <f>MIN(2000000,MAX(0,D281-E281-M281))</f>
        <v/>
      </c>
      <c r="O281" s="18">
        <f>IF(G281="はい",MIN(88000,MAX(0,F281-12000)),0)</f>
        <v/>
      </c>
      <c r="P281" s="18">
        <f>MAX(0,ROUNDDOWN(K281-H281-L281-I281-0,-3))</f>
        <v/>
      </c>
      <c r="Q281" s="18">
        <f>MAX(0,ROUNDDOWN(K281-H281-L281-I281-N281,-3))</f>
        <v/>
      </c>
      <c r="R281" s="18">
        <f>MAX(0,ROUNDDOWN(K281-H281-L281-I281-O281,-3))</f>
        <v/>
      </c>
      <c r="S281" s="18">
        <f>IF(P281&lt;=0,0,ROUNDDOWN((P281*LOOKUP(P281,{0,1950001,3300001,6950001,9000001,18000001,40000001},{0.05,0.1,0.2,0.23,0.33,0.4,0.45})-LOOKUP(P281,{0,1950001,3300001,6950001,9000001,18000001,40000001},{0,97500,427500,636000,1536000,2796000,4796000}))*1.021,-2))</f>
        <v/>
      </c>
      <c r="T281" s="18">
        <f>IF(Q281&lt;=0,0,ROUNDDOWN((Q281*LOOKUP(Q281,{0,1950001,3300001,6950001,9000001,18000001,40000001},{0.05,0.1,0.2,0.23,0.33,0.4,0.45})-LOOKUP(Q281,{0,1950001,3300001,6950001,9000001,18000001,40000001},{0,97500,427500,636000,1536000,2796000,4796000}))*1.021,-2))</f>
        <v/>
      </c>
      <c r="U281" s="18">
        <f>IF(R281&lt;=0,0,ROUNDDOWN((R281*LOOKUP(R281,{0,1950001,3300001,6950001,9000001,18000001,40000001},{0.05,0.1,0.2,0.23,0.33,0.4,0.45})-LOOKUP(R281,{0,1950001,3300001,6950001,9000001,18000001,40000001},{0,97500,427500,636000,1536000,2796000,4796000}))*1.021,-2))</f>
        <v/>
      </c>
      <c r="V281" s="18">
        <f>MAX(0,ROUNDDOWN(K281-H281-430000-J281-0,-3))</f>
        <v/>
      </c>
      <c r="W281" s="18">
        <f>MAX(0,ROUNDDOWN(K281-H281-430000-J281-N281,-3))</f>
        <v/>
      </c>
      <c r="X281" s="18">
        <f>MAX(0,ROUNDDOWN(K281-H281-430000-J281-O281,-3))</f>
        <v/>
      </c>
      <c r="Y281" s="18">
        <f>IF(K281&lt;=450000,0,MAX(0,ROUNDDOWN(V281*0.06-MIN(50000,V281)*0.03,-2))+MAX(0,ROUNDDOWN(V281*0.04-MIN(50000,V281)*0.02,-2)))</f>
        <v/>
      </c>
      <c r="Z281" s="18">
        <f>IF(K281&lt;=450000,0,MAX(0,ROUNDDOWN(W281*0.06-MIN(50000,W281)*0.03,-2))+MAX(0,ROUNDDOWN(W281*0.04-MIN(50000,W281)*0.02,-2)))</f>
        <v/>
      </c>
      <c r="AA281" s="18">
        <f>IF(K281&lt;=450000,0,MAX(0,ROUNDDOWN(X281*0.06-MIN(50000,X281)*0.03,-2))+MAX(0,ROUNDDOWN(X281*0.04-MIN(50000,X281)*0.02,-2)))</f>
        <v/>
      </c>
      <c r="AB281" s="18">
        <f>AE281+Y281-Z281</f>
        <v/>
      </c>
      <c r="AC281" s="18">
        <f>AF281+Y281-AA281</f>
        <v/>
      </c>
      <c r="AD281" s="20">
        <f>AB281-AC281</f>
        <v/>
      </c>
      <c r="AE281" s="18">
        <f>S281-T281</f>
        <v/>
      </c>
      <c r="AF281" s="18">
        <f>S281-U281</f>
        <v/>
      </c>
      <c r="AG281" s="21">
        <f>IF(P281&lt;=0,0,LOOKUP(P281,{0,1950001,3300001,6950001,9000001,18000001,40000001},{0.05,0.1,0.2,0.23,0.33,0.4,0.45}))</f>
        <v/>
      </c>
    </row>
    <row r="282">
      <c r="A282" t="inlineStr">
        <is>
          <t>1万円刻み</t>
        </is>
      </c>
      <c r="B282" s="18">
        <f>'4_1万円刻み'!$A$26</f>
        <v/>
      </c>
      <c r="C282" s="19" t="n">
        <v>2026</v>
      </c>
      <c r="D282" s="18" t="n">
        <v>100000</v>
      </c>
      <c r="E282" s="18" t="n">
        <v>0</v>
      </c>
      <c r="F282" s="18" t="n">
        <v>100000</v>
      </c>
      <c r="G282" t="inlineStr">
        <is>
          <t>はい</t>
        </is>
      </c>
      <c r="H282" s="18">
        <f>ROUND(MIN(B282/12,650000)*12*0.0915+MIN(B282/12,1390000)*12*(0.0504+0)+B282*0.005,0)</f>
        <v/>
      </c>
      <c r="I282" s="18" t="n">
        <v>0</v>
      </c>
      <c r="J282" s="18" t="n">
        <v>0</v>
      </c>
      <c r="K282" s="18">
        <f>ROUND(IF(C282&gt;=2026,IF(B282&lt;741000,0,IF(B282&lt;2191000,B282-740000,IF(B282&lt;2193000,1451000,IF(B282&lt;2196000,1453000,IF(B282&lt;2200000,1456000,IF(B282&lt;3600000,ROUNDDOWN(B282/4,-3)*2.8-80000,IF(B282&lt;6600000,ROUNDDOWN(B282/4,-3)*3.2-440000,IF(B282&lt;8500000,ROUNDDOWN(B282*0.9,0)-1100000,B282-1950000)))))))),IF(B282&lt;651000,0,IF(B282&lt;1900000,B282-650000,IF(B282&lt;3600000,ROUNDDOWN(B282/4,-3)*2.8-80000,IF(B282&lt;6600000,ROUNDDOWN(B282/4,-3)*3.2-440000,IF(B282&lt;8500000,ROUNDDOWN(B282*0.9,0)-1100000,B282-1950000)))))),0)</f>
        <v/>
      </c>
      <c r="L282" s="18">
        <f>IF(K282&gt;23500000,NA(),IF(C282&gt;=2026,IF(K282&lt;=4890000,1040000,IF(K282&lt;=6550000,670000,620000)),IF(K282&lt;=1320000,950000,IF(K282&lt;=3360000,880000,IF(K282&lt;=4890000,680000,IF(K282&lt;=6550000,630000,580000))))))</f>
        <v/>
      </c>
      <c r="M282" s="18">
        <f>MIN(100000,ROUNDDOWN(K282*0.05,0))</f>
        <v/>
      </c>
      <c r="N282" s="18">
        <f>MIN(2000000,MAX(0,D282-E282-M282))</f>
        <v/>
      </c>
      <c r="O282" s="18">
        <f>IF(G282="はい",MIN(88000,MAX(0,F282-12000)),0)</f>
        <v/>
      </c>
      <c r="P282" s="18">
        <f>MAX(0,ROUNDDOWN(K282-H282-L282-I282-0,-3))</f>
        <v/>
      </c>
      <c r="Q282" s="18">
        <f>MAX(0,ROUNDDOWN(K282-H282-L282-I282-N282,-3))</f>
        <v/>
      </c>
      <c r="R282" s="18">
        <f>MAX(0,ROUNDDOWN(K282-H282-L282-I282-O282,-3))</f>
        <v/>
      </c>
      <c r="S282" s="18">
        <f>IF(P282&lt;=0,0,ROUNDDOWN((P282*LOOKUP(P282,{0,1950001,3300001,6950001,9000001,18000001,40000001},{0.05,0.1,0.2,0.23,0.33,0.4,0.45})-LOOKUP(P282,{0,1950001,3300001,6950001,9000001,18000001,40000001},{0,97500,427500,636000,1536000,2796000,4796000}))*1.021,-2))</f>
        <v/>
      </c>
      <c r="T282" s="18">
        <f>IF(Q282&lt;=0,0,ROUNDDOWN((Q282*LOOKUP(Q282,{0,1950001,3300001,6950001,9000001,18000001,40000001},{0.05,0.1,0.2,0.23,0.33,0.4,0.45})-LOOKUP(Q282,{0,1950001,3300001,6950001,9000001,18000001,40000001},{0,97500,427500,636000,1536000,2796000,4796000}))*1.021,-2))</f>
        <v/>
      </c>
      <c r="U282" s="18">
        <f>IF(R282&lt;=0,0,ROUNDDOWN((R282*LOOKUP(R282,{0,1950001,3300001,6950001,9000001,18000001,40000001},{0.05,0.1,0.2,0.23,0.33,0.4,0.45})-LOOKUP(R282,{0,1950001,3300001,6950001,9000001,18000001,40000001},{0,97500,427500,636000,1536000,2796000,4796000}))*1.021,-2))</f>
        <v/>
      </c>
      <c r="V282" s="18">
        <f>MAX(0,ROUNDDOWN(K282-H282-430000-J282-0,-3))</f>
        <v/>
      </c>
      <c r="W282" s="18">
        <f>MAX(0,ROUNDDOWN(K282-H282-430000-J282-N282,-3))</f>
        <v/>
      </c>
      <c r="X282" s="18">
        <f>MAX(0,ROUNDDOWN(K282-H282-430000-J282-O282,-3))</f>
        <v/>
      </c>
      <c r="Y282" s="18">
        <f>IF(K282&lt;=450000,0,MAX(0,ROUNDDOWN(V282*0.06-MIN(50000,V282)*0.03,-2))+MAX(0,ROUNDDOWN(V282*0.04-MIN(50000,V282)*0.02,-2)))</f>
        <v/>
      </c>
      <c r="Z282" s="18">
        <f>IF(K282&lt;=450000,0,MAX(0,ROUNDDOWN(W282*0.06-MIN(50000,W282)*0.03,-2))+MAX(0,ROUNDDOWN(W282*0.04-MIN(50000,W282)*0.02,-2)))</f>
        <v/>
      </c>
      <c r="AA282" s="18">
        <f>IF(K282&lt;=450000,0,MAX(0,ROUNDDOWN(X282*0.06-MIN(50000,X282)*0.03,-2))+MAX(0,ROUNDDOWN(X282*0.04-MIN(50000,X282)*0.02,-2)))</f>
        <v/>
      </c>
      <c r="AB282" s="18">
        <f>AE282+Y282-Z282</f>
        <v/>
      </c>
      <c r="AC282" s="18">
        <f>AF282+Y282-AA282</f>
        <v/>
      </c>
      <c r="AD282" s="20">
        <f>AB282-AC282</f>
        <v/>
      </c>
      <c r="AE282" s="18">
        <f>S282-T282</f>
        <v/>
      </c>
      <c r="AF282" s="18">
        <f>S282-U282</f>
        <v/>
      </c>
      <c r="AG282" s="21">
        <f>IF(P282&lt;=0,0,LOOKUP(P282,{0,1950001,3300001,6950001,9000001,18000001,40000001},{0.05,0.1,0.2,0.23,0.33,0.4,0.45}))</f>
        <v/>
      </c>
    </row>
    <row r="283">
      <c r="A283" t="inlineStr">
        <is>
          <t>1万円刻み</t>
        </is>
      </c>
      <c r="B283" s="18">
        <f>'4_1万円刻み'!$A$26</f>
        <v/>
      </c>
      <c r="C283" s="19" t="n">
        <v>2025</v>
      </c>
      <c r="D283" s="18" t="n">
        <v>100000</v>
      </c>
      <c r="E283" s="18" t="n">
        <v>0</v>
      </c>
      <c r="F283" s="18" t="n">
        <v>100000</v>
      </c>
      <c r="G283" t="inlineStr">
        <is>
          <t>はい</t>
        </is>
      </c>
      <c r="H283" s="18">
        <f>ROUND(MIN(B283/12,650000)*12*0.0915+MIN(B283/12,1390000)*12*(0.0504+0)+B283*0.005,0)</f>
        <v/>
      </c>
      <c r="I283" s="18" t="n">
        <v>0</v>
      </c>
      <c r="J283" s="18" t="n">
        <v>0</v>
      </c>
      <c r="K283" s="18">
        <f>ROUND(IF(C283&gt;=2026,IF(B283&lt;741000,0,IF(B283&lt;2191000,B283-740000,IF(B283&lt;2193000,1451000,IF(B283&lt;2196000,1453000,IF(B283&lt;2200000,1456000,IF(B283&lt;3600000,ROUNDDOWN(B283/4,-3)*2.8-80000,IF(B283&lt;6600000,ROUNDDOWN(B283/4,-3)*3.2-440000,IF(B283&lt;8500000,ROUNDDOWN(B283*0.9,0)-1100000,B283-1950000)))))))),IF(B283&lt;651000,0,IF(B283&lt;1900000,B283-650000,IF(B283&lt;3600000,ROUNDDOWN(B283/4,-3)*2.8-80000,IF(B283&lt;6600000,ROUNDDOWN(B283/4,-3)*3.2-440000,IF(B283&lt;8500000,ROUNDDOWN(B283*0.9,0)-1100000,B283-1950000)))))),0)</f>
        <v/>
      </c>
      <c r="L283" s="18">
        <f>IF(K283&gt;23500000,NA(),IF(C283&gt;=2026,IF(K283&lt;=4890000,1040000,IF(K283&lt;=6550000,670000,620000)),IF(K283&lt;=1320000,950000,IF(K283&lt;=3360000,880000,IF(K283&lt;=4890000,680000,IF(K283&lt;=6550000,630000,580000))))))</f>
        <v/>
      </c>
      <c r="M283" s="18">
        <f>MIN(100000,ROUNDDOWN(K283*0.05,0))</f>
        <v/>
      </c>
      <c r="N283" s="18">
        <f>MIN(2000000,MAX(0,D283-E283-M283))</f>
        <v/>
      </c>
      <c r="O283" s="18">
        <f>IF(G283="はい",MIN(88000,MAX(0,F283-12000)),0)</f>
        <v/>
      </c>
      <c r="P283" s="18">
        <f>MAX(0,ROUNDDOWN(K283-H283-L283-I283-0,-3))</f>
        <v/>
      </c>
      <c r="Q283" s="18">
        <f>MAX(0,ROUNDDOWN(K283-H283-L283-I283-N283,-3))</f>
        <v/>
      </c>
      <c r="R283" s="18">
        <f>MAX(0,ROUNDDOWN(K283-H283-L283-I283-O283,-3))</f>
        <v/>
      </c>
      <c r="S283" s="18">
        <f>IF(P283&lt;=0,0,ROUNDDOWN((P283*LOOKUP(P283,{0,1950001,3300001,6950001,9000001,18000001,40000001},{0.05,0.1,0.2,0.23,0.33,0.4,0.45})-LOOKUP(P283,{0,1950001,3300001,6950001,9000001,18000001,40000001},{0,97500,427500,636000,1536000,2796000,4796000}))*1.021,-2))</f>
        <v/>
      </c>
      <c r="T283" s="18">
        <f>IF(Q283&lt;=0,0,ROUNDDOWN((Q283*LOOKUP(Q283,{0,1950001,3300001,6950001,9000001,18000001,40000001},{0.05,0.1,0.2,0.23,0.33,0.4,0.45})-LOOKUP(Q283,{0,1950001,3300001,6950001,9000001,18000001,40000001},{0,97500,427500,636000,1536000,2796000,4796000}))*1.021,-2))</f>
        <v/>
      </c>
      <c r="U283" s="18">
        <f>IF(R283&lt;=0,0,ROUNDDOWN((R283*LOOKUP(R283,{0,1950001,3300001,6950001,9000001,18000001,40000001},{0.05,0.1,0.2,0.23,0.33,0.4,0.45})-LOOKUP(R283,{0,1950001,3300001,6950001,9000001,18000001,40000001},{0,97500,427500,636000,1536000,2796000,4796000}))*1.021,-2))</f>
        <v/>
      </c>
      <c r="V283" s="18">
        <f>MAX(0,ROUNDDOWN(K283-H283-430000-J283-0,-3))</f>
        <v/>
      </c>
      <c r="W283" s="18">
        <f>MAX(0,ROUNDDOWN(K283-H283-430000-J283-N283,-3))</f>
        <v/>
      </c>
      <c r="X283" s="18">
        <f>MAX(0,ROUNDDOWN(K283-H283-430000-J283-O283,-3))</f>
        <v/>
      </c>
      <c r="Y283" s="18">
        <f>IF(K283&lt;=450000,0,MAX(0,ROUNDDOWN(V283*0.06-MIN(50000,V283)*0.03,-2))+MAX(0,ROUNDDOWN(V283*0.04-MIN(50000,V283)*0.02,-2)))</f>
        <v/>
      </c>
      <c r="Z283" s="18">
        <f>IF(K283&lt;=450000,0,MAX(0,ROUNDDOWN(W283*0.06-MIN(50000,W283)*0.03,-2))+MAX(0,ROUNDDOWN(W283*0.04-MIN(50000,W283)*0.02,-2)))</f>
        <v/>
      </c>
      <c r="AA283" s="18">
        <f>IF(K283&lt;=450000,0,MAX(0,ROUNDDOWN(X283*0.06-MIN(50000,X283)*0.03,-2))+MAX(0,ROUNDDOWN(X283*0.04-MIN(50000,X283)*0.02,-2)))</f>
        <v/>
      </c>
      <c r="AB283" s="18">
        <f>AE283+Y283-Z283</f>
        <v/>
      </c>
      <c r="AC283" s="18">
        <f>AF283+Y283-AA283</f>
        <v/>
      </c>
      <c r="AD283" s="20">
        <f>AB283-AC283</f>
        <v/>
      </c>
      <c r="AE283" s="18">
        <f>S283-T283</f>
        <v/>
      </c>
      <c r="AF283" s="18">
        <f>S283-U283</f>
        <v/>
      </c>
      <c r="AG283" s="21">
        <f>IF(P283&lt;=0,0,LOOKUP(P283,{0,1950001,3300001,6950001,9000001,18000001,40000001},{0.05,0.1,0.2,0.23,0.33,0.4,0.45}))</f>
        <v/>
      </c>
    </row>
    <row r="284">
      <c r="A284" t="inlineStr">
        <is>
          <t>1万円刻み</t>
        </is>
      </c>
      <c r="B284" s="18">
        <f>'4_1万円刻み'!$A$27</f>
        <v/>
      </c>
      <c r="C284" s="19" t="n">
        <v>2026</v>
      </c>
      <c r="D284" s="18" t="n">
        <v>100000</v>
      </c>
      <c r="E284" s="18" t="n">
        <v>0</v>
      </c>
      <c r="F284" s="18" t="n">
        <v>100000</v>
      </c>
      <c r="G284" t="inlineStr">
        <is>
          <t>はい</t>
        </is>
      </c>
      <c r="H284" s="18">
        <f>ROUND(MIN(B284/12,650000)*12*0.0915+MIN(B284/12,1390000)*12*(0.0504+0)+B284*0.005,0)</f>
        <v/>
      </c>
      <c r="I284" s="18" t="n">
        <v>0</v>
      </c>
      <c r="J284" s="18" t="n">
        <v>0</v>
      </c>
      <c r="K284" s="18">
        <f>ROUND(IF(C284&gt;=2026,IF(B284&lt;741000,0,IF(B284&lt;2191000,B284-740000,IF(B284&lt;2193000,1451000,IF(B284&lt;2196000,1453000,IF(B284&lt;2200000,1456000,IF(B284&lt;3600000,ROUNDDOWN(B284/4,-3)*2.8-80000,IF(B284&lt;6600000,ROUNDDOWN(B284/4,-3)*3.2-440000,IF(B284&lt;8500000,ROUNDDOWN(B284*0.9,0)-1100000,B284-1950000)))))))),IF(B284&lt;651000,0,IF(B284&lt;1900000,B284-650000,IF(B284&lt;3600000,ROUNDDOWN(B284/4,-3)*2.8-80000,IF(B284&lt;6600000,ROUNDDOWN(B284/4,-3)*3.2-440000,IF(B284&lt;8500000,ROUNDDOWN(B284*0.9,0)-1100000,B284-1950000)))))),0)</f>
        <v/>
      </c>
      <c r="L284" s="18">
        <f>IF(K284&gt;23500000,NA(),IF(C284&gt;=2026,IF(K284&lt;=4890000,1040000,IF(K284&lt;=6550000,670000,620000)),IF(K284&lt;=1320000,950000,IF(K284&lt;=3360000,880000,IF(K284&lt;=4890000,680000,IF(K284&lt;=6550000,630000,580000))))))</f>
        <v/>
      </c>
      <c r="M284" s="18">
        <f>MIN(100000,ROUNDDOWN(K284*0.05,0))</f>
        <v/>
      </c>
      <c r="N284" s="18">
        <f>MIN(2000000,MAX(0,D284-E284-M284))</f>
        <v/>
      </c>
      <c r="O284" s="18">
        <f>IF(G284="はい",MIN(88000,MAX(0,F284-12000)),0)</f>
        <v/>
      </c>
      <c r="P284" s="18">
        <f>MAX(0,ROUNDDOWN(K284-H284-L284-I284-0,-3))</f>
        <v/>
      </c>
      <c r="Q284" s="18">
        <f>MAX(0,ROUNDDOWN(K284-H284-L284-I284-N284,-3))</f>
        <v/>
      </c>
      <c r="R284" s="18">
        <f>MAX(0,ROUNDDOWN(K284-H284-L284-I284-O284,-3))</f>
        <v/>
      </c>
      <c r="S284" s="18">
        <f>IF(P284&lt;=0,0,ROUNDDOWN((P284*LOOKUP(P284,{0,1950001,3300001,6950001,9000001,18000001,40000001},{0.05,0.1,0.2,0.23,0.33,0.4,0.45})-LOOKUP(P284,{0,1950001,3300001,6950001,9000001,18000001,40000001},{0,97500,427500,636000,1536000,2796000,4796000}))*1.021,-2))</f>
        <v/>
      </c>
      <c r="T284" s="18">
        <f>IF(Q284&lt;=0,0,ROUNDDOWN((Q284*LOOKUP(Q284,{0,1950001,3300001,6950001,9000001,18000001,40000001},{0.05,0.1,0.2,0.23,0.33,0.4,0.45})-LOOKUP(Q284,{0,1950001,3300001,6950001,9000001,18000001,40000001},{0,97500,427500,636000,1536000,2796000,4796000}))*1.021,-2))</f>
        <v/>
      </c>
      <c r="U284" s="18">
        <f>IF(R284&lt;=0,0,ROUNDDOWN((R284*LOOKUP(R284,{0,1950001,3300001,6950001,9000001,18000001,40000001},{0.05,0.1,0.2,0.23,0.33,0.4,0.45})-LOOKUP(R284,{0,1950001,3300001,6950001,9000001,18000001,40000001},{0,97500,427500,636000,1536000,2796000,4796000}))*1.021,-2))</f>
        <v/>
      </c>
      <c r="V284" s="18">
        <f>MAX(0,ROUNDDOWN(K284-H284-430000-J284-0,-3))</f>
        <v/>
      </c>
      <c r="W284" s="18">
        <f>MAX(0,ROUNDDOWN(K284-H284-430000-J284-N284,-3))</f>
        <v/>
      </c>
      <c r="X284" s="18">
        <f>MAX(0,ROUNDDOWN(K284-H284-430000-J284-O284,-3))</f>
        <v/>
      </c>
      <c r="Y284" s="18">
        <f>IF(K284&lt;=450000,0,MAX(0,ROUNDDOWN(V284*0.06-MIN(50000,V284)*0.03,-2))+MAX(0,ROUNDDOWN(V284*0.04-MIN(50000,V284)*0.02,-2)))</f>
        <v/>
      </c>
      <c r="Z284" s="18">
        <f>IF(K284&lt;=450000,0,MAX(0,ROUNDDOWN(W284*0.06-MIN(50000,W284)*0.03,-2))+MAX(0,ROUNDDOWN(W284*0.04-MIN(50000,W284)*0.02,-2)))</f>
        <v/>
      </c>
      <c r="AA284" s="18">
        <f>IF(K284&lt;=450000,0,MAX(0,ROUNDDOWN(X284*0.06-MIN(50000,X284)*0.03,-2))+MAX(0,ROUNDDOWN(X284*0.04-MIN(50000,X284)*0.02,-2)))</f>
        <v/>
      </c>
      <c r="AB284" s="18">
        <f>AE284+Y284-Z284</f>
        <v/>
      </c>
      <c r="AC284" s="18">
        <f>AF284+Y284-AA284</f>
        <v/>
      </c>
      <c r="AD284" s="20">
        <f>AB284-AC284</f>
        <v/>
      </c>
      <c r="AE284" s="18">
        <f>S284-T284</f>
        <v/>
      </c>
      <c r="AF284" s="18">
        <f>S284-U284</f>
        <v/>
      </c>
      <c r="AG284" s="21">
        <f>IF(P284&lt;=0,0,LOOKUP(P284,{0,1950001,3300001,6950001,9000001,18000001,40000001},{0.05,0.1,0.2,0.23,0.33,0.4,0.45}))</f>
        <v/>
      </c>
    </row>
    <row r="285">
      <c r="A285" t="inlineStr">
        <is>
          <t>1万円刻み</t>
        </is>
      </c>
      <c r="B285" s="18">
        <f>'4_1万円刻み'!$A$27</f>
        <v/>
      </c>
      <c r="C285" s="19" t="n">
        <v>2025</v>
      </c>
      <c r="D285" s="18" t="n">
        <v>100000</v>
      </c>
      <c r="E285" s="18" t="n">
        <v>0</v>
      </c>
      <c r="F285" s="18" t="n">
        <v>100000</v>
      </c>
      <c r="G285" t="inlineStr">
        <is>
          <t>はい</t>
        </is>
      </c>
      <c r="H285" s="18">
        <f>ROUND(MIN(B285/12,650000)*12*0.0915+MIN(B285/12,1390000)*12*(0.0504+0)+B285*0.005,0)</f>
        <v/>
      </c>
      <c r="I285" s="18" t="n">
        <v>0</v>
      </c>
      <c r="J285" s="18" t="n">
        <v>0</v>
      </c>
      <c r="K285" s="18">
        <f>ROUND(IF(C285&gt;=2026,IF(B285&lt;741000,0,IF(B285&lt;2191000,B285-740000,IF(B285&lt;2193000,1451000,IF(B285&lt;2196000,1453000,IF(B285&lt;2200000,1456000,IF(B285&lt;3600000,ROUNDDOWN(B285/4,-3)*2.8-80000,IF(B285&lt;6600000,ROUNDDOWN(B285/4,-3)*3.2-440000,IF(B285&lt;8500000,ROUNDDOWN(B285*0.9,0)-1100000,B285-1950000)))))))),IF(B285&lt;651000,0,IF(B285&lt;1900000,B285-650000,IF(B285&lt;3600000,ROUNDDOWN(B285/4,-3)*2.8-80000,IF(B285&lt;6600000,ROUNDDOWN(B285/4,-3)*3.2-440000,IF(B285&lt;8500000,ROUNDDOWN(B285*0.9,0)-1100000,B285-1950000)))))),0)</f>
        <v/>
      </c>
      <c r="L285" s="18">
        <f>IF(K285&gt;23500000,NA(),IF(C285&gt;=2026,IF(K285&lt;=4890000,1040000,IF(K285&lt;=6550000,670000,620000)),IF(K285&lt;=1320000,950000,IF(K285&lt;=3360000,880000,IF(K285&lt;=4890000,680000,IF(K285&lt;=6550000,630000,580000))))))</f>
        <v/>
      </c>
      <c r="M285" s="18">
        <f>MIN(100000,ROUNDDOWN(K285*0.05,0))</f>
        <v/>
      </c>
      <c r="N285" s="18">
        <f>MIN(2000000,MAX(0,D285-E285-M285))</f>
        <v/>
      </c>
      <c r="O285" s="18">
        <f>IF(G285="はい",MIN(88000,MAX(0,F285-12000)),0)</f>
        <v/>
      </c>
      <c r="P285" s="18">
        <f>MAX(0,ROUNDDOWN(K285-H285-L285-I285-0,-3))</f>
        <v/>
      </c>
      <c r="Q285" s="18">
        <f>MAX(0,ROUNDDOWN(K285-H285-L285-I285-N285,-3))</f>
        <v/>
      </c>
      <c r="R285" s="18">
        <f>MAX(0,ROUNDDOWN(K285-H285-L285-I285-O285,-3))</f>
        <v/>
      </c>
      <c r="S285" s="18">
        <f>IF(P285&lt;=0,0,ROUNDDOWN((P285*LOOKUP(P285,{0,1950001,3300001,6950001,9000001,18000001,40000001},{0.05,0.1,0.2,0.23,0.33,0.4,0.45})-LOOKUP(P285,{0,1950001,3300001,6950001,9000001,18000001,40000001},{0,97500,427500,636000,1536000,2796000,4796000}))*1.021,-2))</f>
        <v/>
      </c>
      <c r="T285" s="18">
        <f>IF(Q285&lt;=0,0,ROUNDDOWN((Q285*LOOKUP(Q285,{0,1950001,3300001,6950001,9000001,18000001,40000001},{0.05,0.1,0.2,0.23,0.33,0.4,0.45})-LOOKUP(Q285,{0,1950001,3300001,6950001,9000001,18000001,40000001},{0,97500,427500,636000,1536000,2796000,4796000}))*1.021,-2))</f>
        <v/>
      </c>
      <c r="U285" s="18">
        <f>IF(R285&lt;=0,0,ROUNDDOWN((R285*LOOKUP(R285,{0,1950001,3300001,6950001,9000001,18000001,40000001},{0.05,0.1,0.2,0.23,0.33,0.4,0.45})-LOOKUP(R285,{0,1950001,3300001,6950001,9000001,18000001,40000001},{0,97500,427500,636000,1536000,2796000,4796000}))*1.021,-2))</f>
        <v/>
      </c>
      <c r="V285" s="18">
        <f>MAX(0,ROUNDDOWN(K285-H285-430000-J285-0,-3))</f>
        <v/>
      </c>
      <c r="W285" s="18">
        <f>MAX(0,ROUNDDOWN(K285-H285-430000-J285-N285,-3))</f>
        <v/>
      </c>
      <c r="X285" s="18">
        <f>MAX(0,ROUNDDOWN(K285-H285-430000-J285-O285,-3))</f>
        <v/>
      </c>
      <c r="Y285" s="18">
        <f>IF(K285&lt;=450000,0,MAX(0,ROUNDDOWN(V285*0.06-MIN(50000,V285)*0.03,-2))+MAX(0,ROUNDDOWN(V285*0.04-MIN(50000,V285)*0.02,-2)))</f>
        <v/>
      </c>
      <c r="Z285" s="18">
        <f>IF(K285&lt;=450000,0,MAX(0,ROUNDDOWN(W285*0.06-MIN(50000,W285)*0.03,-2))+MAX(0,ROUNDDOWN(W285*0.04-MIN(50000,W285)*0.02,-2)))</f>
        <v/>
      </c>
      <c r="AA285" s="18">
        <f>IF(K285&lt;=450000,0,MAX(0,ROUNDDOWN(X285*0.06-MIN(50000,X285)*0.03,-2))+MAX(0,ROUNDDOWN(X285*0.04-MIN(50000,X285)*0.02,-2)))</f>
        <v/>
      </c>
      <c r="AB285" s="18">
        <f>AE285+Y285-Z285</f>
        <v/>
      </c>
      <c r="AC285" s="18">
        <f>AF285+Y285-AA285</f>
        <v/>
      </c>
      <c r="AD285" s="20">
        <f>AB285-AC285</f>
        <v/>
      </c>
      <c r="AE285" s="18">
        <f>S285-T285</f>
        <v/>
      </c>
      <c r="AF285" s="18">
        <f>S285-U285</f>
        <v/>
      </c>
      <c r="AG285" s="21">
        <f>IF(P285&lt;=0,0,LOOKUP(P285,{0,1950001,3300001,6950001,9000001,18000001,40000001},{0.05,0.1,0.2,0.23,0.33,0.4,0.45}))</f>
        <v/>
      </c>
    </row>
    <row r="286">
      <c r="A286" t="inlineStr">
        <is>
          <t>1万円刻み</t>
        </is>
      </c>
      <c r="B286" s="18">
        <f>'4_1万円刻み'!$A$28</f>
        <v/>
      </c>
      <c r="C286" s="19" t="n">
        <v>2026</v>
      </c>
      <c r="D286" s="18" t="n">
        <v>100000</v>
      </c>
      <c r="E286" s="18" t="n">
        <v>0</v>
      </c>
      <c r="F286" s="18" t="n">
        <v>100000</v>
      </c>
      <c r="G286" t="inlineStr">
        <is>
          <t>はい</t>
        </is>
      </c>
      <c r="H286" s="18">
        <f>ROUND(MIN(B286/12,650000)*12*0.0915+MIN(B286/12,1390000)*12*(0.0504+0)+B286*0.005,0)</f>
        <v/>
      </c>
      <c r="I286" s="18" t="n">
        <v>0</v>
      </c>
      <c r="J286" s="18" t="n">
        <v>0</v>
      </c>
      <c r="K286" s="18">
        <f>ROUND(IF(C286&gt;=2026,IF(B286&lt;741000,0,IF(B286&lt;2191000,B286-740000,IF(B286&lt;2193000,1451000,IF(B286&lt;2196000,1453000,IF(B286&lt;2200000,1456000,IF(B286&lt;3600000,ROUNDDOWN(B286/4,-3)*2.8-80000,IF(B286&lt;6600000,ROUNDDOWN(B286/4,-3)*3.2-440000,IF(B286&lt;8500000,ROUNDDOWN(B286*0.9,0)-1100000,B286-1950000)))))))),IF(B286&lt;651000,0,IF(B286&lt;1900000,B286-650000,IF(B286&lt;3600000,ROUNDDOWN(B286/4,-3)*2.8-80000,IF(B286&lt;6600000,ROUNDDOWN(B286/4,-3)*3.2-440000,IF(B286&lt;8500000,ROUNDDOWN(B286*0.9,0)-1100000,B286-1950000)))))),0)</f>
        <v/>
      </c>
      <c r="L286" s="18">
        <f>IF(K286&gt;23500000,NA(),IF(C286&gt;=2026,IF(K286&lt;=4890000,1040000,IF(K286&lt;=6550000,670000,620000)),IF(K286&lt;=1320000,950000,IF(K286&lt;=3360000,880000,IF(K286&lt;=4890000,680000,IF(K286&lt;=6550000,630000,580000))))))</f>
        <v/>
      </c>
      <c r="M286" s="18">
        <f>MIN(100000,ROUNDDOWN(K286*0.05,0))</f>
        <v/>
      </c>
      <c r="N286" s="18">
        <f>MIN(2000000,MAX(0,D286-E286-M286))</f>
        <v/>
      </c>
      <c r="O286" s="18">
        <f>IF(G286="はい",MIN(88000,MAX(0,F286-12000)),0)</f>
        <v/>
      </c>
      <c r="P286" s="18">
        <f>MAX(0,ROUNDDOWN(K286-H286-L286-I286-0,-3))</f>
        <v/>
      </c>
      <c r="Q286" s="18">
        <f>MAX(0,ROUNDDOWN(K286-H286-L286-I286-N286,-3))</f>
        <v/>
      </c>
      <c r="R286" s="18">
        <f>MAX(0,ROUNDDOWN(K286-H286-L286-I286-O286,-3))</f>
        <v/>
      </c>
      <c r="S286" s="18">
        <f>IF(P286&lt;=0,0,ROUNDDOWN((P286*LOOKUP(P286,{0,1950001,3300001,6950001,9000001,18000001,40000001},{0.05,0.1,0.2,0.23,0.33,0.4,0.45})-LOOKUP(P286,{0,1950001,3300001,6950001,9000001,18000001,40000001},{0,97500,427500,636000,1536000,2796000,4796000}))*1.021,-2))</f>
        <v/>
      </c>
      <c r="T286" s="18">
        <f>IF(Q286&lt;=0,0,ROUNDDOWN((Q286*LOOKUP(Q286,{0,1950001,3300001,6950001,9000001,18000001,40000001},{0.05,0.1,0.2,0.23,0.33,0.4,0.45})-LOOKUP(Q286,{0,1950001,3300001,6950001,9000001,18000001,40000001},{0,97500,427500,636000,1536000,2796000,4796000}))*1.021,-2))</f>
        <v/>
      </c>
      <c r="U286" s="18">
        <f>IF(R286&lt;=0,0,ROUNDDOWN((R286*LOOKUP(R286,{0,1950001,3300001,6950001,9000001,18000001,40000001},{0.05,0.1,0.2,0.23,0.33,0.4,0.45})-LOOKUP(R286,{0,1950001,3300001,6950001,9000001,18000001,40000001},{0,97500,427500,636000,1536000,2796000,4796000}))*1.021,-2))</f>
        <v/>
      </c>
      <c r="V286" s="18">
        <f>MAX(0,ROUNDDOWN(K286-H286-430000-J286-0,-3))</f>
        <v/>
      </c>
      <c r="W286" s="18">
        <f>MAX(0,ROUNDDOWN(K286-H286-430000-J286-N286,-3))</f>
        <v/>
      </c>
      <c r="X286" s="18">
        <f>MAX(0,ROUNDDOWN(K286-H286-430000-J286-O286,-3))</f>
        <v/>
      </c>
      <c r="Y286" s="18">
        <f>IF(K286&lt;=450000,0,MAX(0,ROUNDDOWN(V286*0.06-MIN(50000,V286)*0.03,-2))+MAX(0,ROUNDDOWN(V286*0.04-MIN(50000,V286)*0.02,-2)))</f>
        <v/>
      </c>
      <c r="Z286" s="18">
        <f>IF(K286&lt;=450000,0,MAX(0,ROUNDDOWN(W286*0.06-MIN(50000,W286)*0.03,-2))+MAX(0,ROUNDDOWN(W286*0.04-MIN(50000,W286)*0.02,-2)))</f>
        <v/>
      </c>
      <c r="AA286" s="18">
        <f>IF(K286&lt;=450000,0,MAX(0,ROUNDDOWN(X286*0.06-MIN(50000,X286)*0.03,-2))+MAX(0,ROUNDDOWN(X286*0.04-MIN(50000,X286)*0.02,-2)))</f>
        <v/>
      </c>
      <c r="AB286" s="18">
        <f>AE286+Y286-Z286</f>
        <v/>
      </c>
      <c r="AC286" s="18">
        <f>AF286+Y286-AA286</f>
        <v/>
      </c>
      <c r="AD286" s="20">
        <f>AB286-AC286</f>
        <v/>
      </c>
      <c r="AE286" s="18">
        <f>S286-T286</f>
        <v/>
      </c>
      <c r="AF286" s="18">
        <f>S286-U286</f>
        <v/>
      </c>
      <c r="AG286" s="21">
        <f>IF(P286&lt;=0,0,LOOKUP(P286,{0,1950001,3300001,6950001,9000001,18000001,40000001},{0.05,0.1,0.2,0.23,0.33,0.4,0.45}))</f>
        <v/>
      </c>
    </row>
    <row r="287">
      <c r="A287" t="inlineStr">
        <is>
          <t>1万円刻み</t>
        </is>
      </c>
      <c r="B287" s="18">
        <f>'4_1万円刻み'!$A$28</f>
        <v/>
      </c>
      <c r="C287" s="19" t="n">
        <v>2025</v>
      </c>
      <c r="D287" s="18" t="n">
        <v>100000</v>
      </c>
      <c r="E287" s="18" t="n">
        <v>0</v>
      </c>
      <c r="F287" s="18" t="n">
        <v>100000</v>
      </c>
      <c r="G287" t="inlineStr">
        <is>
          <t>はい</t>
        </is>
      </c>
      <c r="H287" s="18">
        <f>ROUND(MIN(B287/12,650000)*12*0.0915+MIN(B287/12,1390000)*12*(0.0504+0)+B287*0.005,0)</f>
        <v/>
      </c>
      <c r="I287" s="18" t="n">
        <v>0</v>
      </c>
      <c r="J287" s="18" t="n">
        <v>0</v>
      </c>
      <c r="K287" s="18">
        <f>ROUND(IF(C287&gt;=2026,IF(B287&lt;741000,0,IF(B287&lt;2191000,B287-740000,IF(B287&lt;2193000,1451000,IF(B287&lt;2196000,1453000,IF(B287&lt;2200000,1456000,IF(B287&lt;3600000,ROUNDDOWN(B287/4,-3)*2.8-80000,IF(B287&lt;6600000,ROUNDDOWN(B287/4,-3)*3.2-440000,IF(B287&lt;8500000,ROUNDDOWN(B287*0.9,0)-1100000,B287-1950000)))))))),IF(B287&lt;651000,0,IF(B287&lt;1900000,B287-650000,IF(B287&lt;3600000,ROUNDDOWN(B287/4,-3)*2.8-80000,IF(B287&lt;6600000,ROUNDDOWN(B287/4,-3)*3.2-440000,IF(B287&lt;8500000,ROUNDDOWN(B287*0.9,0)-1100000,B287-1950000)))))),0)</f>
        <v/>
      </c>
      <c r="L287" s="18">
        <f>IF(K287&gt;23500000,NA(),IF(C287&gt;=2026,IF(K287&lt;=4890000,1040000,IF(K287&lt;=6550000,670000,620000)),IF(K287&lt;=1320000,950000,IF(K287&lt;=3360000,880000,IF(K287&lt;=4890000,680000,IF(K287&lt;=6550000,630000,580000))))))</f>
        <v/>
      </c>
      <c r="M287" s="18">
        <f>MIN(100000,ROUNDDOWN(K287*0.05,0))</f>
        <v/>
      </c>
      <c r="N287" s="18">
        <f>MIN(2000000,MAX(0,D287-E287-M287))</f>
        <v/>
      </c>
      <c r="O287" s="18">
        <f>IF(G287="はい",MIN(88000,MAX(0,F287-12000)),0)</f>
        <v/>
      </c>
      <c r="P287" s="18">
        <f>MAX(0,ROUNDDOWN(K287-H287-L287-I287-0,-3))</f>
        <v/>
      </c>
      <c r="Q287" s="18">
        <f>MAX(0,ROUNDDOWN(K287-H287-L287-I287-N287,-3))</f>
        <v/>
      </c>
      <c r="R287" s="18">
        <f>MAX(0,ROUNDDOWN(K287-H287-L287-I287-O287,-3))</f>
        <v/>
      </c>
      <c r="S287" s="18">
        <f>IF(P287&lt;=0,0,ROUNDDOWN((P287*LOOKUP(P287,{0,1950001,3300001,6950001,9000001,18000001,40000001},{0.05,0.1,0.2,0.23,0.33,0.4,0.45})-LOOKUP(P287,{0,1950001,3300001,6950001,9000001,18000001,40000001},{0,97500,427500,636000,1536000,2796000,4796000}))*1.021,-2))</f>
        <v/>
      </c>
      <c r="T287" s="18">
        <f>IF(Q287&lt;=0,0,ROUNDDOWN((Q287*LOOKUP(Q287,{0,1950001,3300001,6950001,9000001,18000001,40000001},{0.05,0.1,0.2,0.23,0.33,0.4,0.45})-LOOKUP(Q287,{0,1950001,3300001,6950001,9000001,18000001,40000001},{0,97500,427500,636000,1536000,2796000,4796000}))*1.021,-2))</f>
        <v/>
      </c>
      <c r="U287" s="18">
        <f>IF(R287&lt;=0,0,ROUNDDOWN((R287*LOOKUP(R287,{0,1950001,3300001,6950001,9000001,18000001,40000001},{0.05,0.1,0.2,0.23,0.33,0.4,0.45})-LOOKUP(R287,{0,1950001,3300001,6950001,9000001,18000001,40000001},{0,97500,427500,636000,1536000,2796000,4796000}))*1.021,-2))</f>
        <v/>
      </c>
      <c r="V287" s="18">
        <f>MAX(0,ROUNDDOWN(K287-H287-430000-J287-0,-3))</f>
        <v/>
      </c>
      <c r="W287" s="18">
        <f>MAX(0,ROUNDDOWN(K287-H287-430000-J287-N287,-3))</f>
        <v/>
      </c>
      <c r="X287" s="18">
        <f>MAX(0,ROUNDDOWN(K287-H287-430000-J287-O287,-3))</f>
        <v/>
      </c>
      <c r="Y287" s="18">
        <f>IF(K287&lt;=450000,0,MAX(0,ROUNDDOWN(V287*0.06-MIN(50000,V287)*0.03,-2))+MAX(0,ROUNDDOWN(V287*0.04-MIN(50000,V287)*0.02,-2)))</f>
        <v/>
      </c>
      <c r="Z287" s="18">
        <f>IF(K287&lt;=450000,0,MAX(0,ROUNDDOWN(W287*0.06-MIN(50000,W287)*0.03,-2))+MAX(0,ROUNDDOWN(W287*0.04-MIN(50000,W287)*0.02,-2)))</f>
        <v/>
      </c>
      <c r="AA287" s="18">
        <f>IF(K287&lt;=450000,0,MAX(0,ROUNDDOWN(X287*0.06-MIN(50000,X287)*0.03,-2))+MAX(0,ROUNDDOWN(X287*0.04-MIN(50000,X287)*0.02,-2)))</f>
        <v/>
      </c>
      <c r="AB287" s="18">
        <f>AE287+Y287-Z287</f>
        <v/>
      </c>
      <c r="AC287" s="18">
        <f>AF287+Y287-AA287</f>
        <v/>
      </c>
      <c r="AD287" s="20">
        <f>AB287-AC287</f>
        <v/>
      </c>
      <c r="AE287" s="18">
        <f>S287-T287</f>
        <v/>
      </c>
      <c r="AF287" s="18">
        <f>S287-U287</f>
        <v/>
      </c>
      <c r="AG287" s="21">
        <f>IF(P287&lt;=0,0,LOOKUP(P287,{0,1950001,3300001,6950001,9000001,18000001,40000001},{0.05,0.1,0.2,0.23,0.33,0.4,0.45}))</f>
        <v/>
      </c>
    </row>
    <row r="288">
      <c r="A288" t="inlineStr">
        <is>
          <t>1万円刻み</t>
        </is>
      </c>
      <c r="B288" s="18">
        <f>'4_1万円刻み'!$A$29</f>
        <v/>
      </c>
      <c r="C288" s="19" t="n">
        <v>2026</v>
      </c>
      <c r="D288" s="18" t="n">
        <v>100000</v>
      </c>
      <c r="E288" s="18" t="n">
        <v>0</v>
      </c>
      <c r="F288" s="18" t="n">
        <v>100000</v>
      </c>
      <c r="G288" t="inlineStr">
        <is>
          <t>はい</t>
        </is>
      </c>
      <c r="H288" s="18">
        <f>ROUND(MIN(B288/12,650000)*12*0.0915+MIN(B288/12,1390000)*12*(0.0504+0)+B288*0.005,0)</f>
        <v/>
      </c>
      <c r="I288" s="18" t="n">
        <v>0</v>
      </c>
      <c r="J288" s="18" t="n">
        <v>0</v>
      </c>
      <c r="K288" s="18">
        <f>ROUND(IF(C288&gt;=2026,IF(B288&lt;741000,0,IF(B288&lt;2191000,B288-740000,IF(B288&lt;2193000,1451000,IF(B288&lt;2196000,1453000,IF(B288&lt;2200000,1456000,IF(B288&lt;3600000,ROUNDDOWN(B288/4,-3)*2.8-80000,IF(B288&lt;6600000,ROUNDDOWN(B288/4,-3)*3.2-440000,IF(B288&lt;8500000,ROUNDDOWN(B288*0.9,0)-1100000,B288-1950000)))))))),IF(B288&lt;651000,0,IF(B288&lt;1900000,B288-650000,IF(B288&lt;3600000,ROUNDDOWN(B288/4,-3)*2.8-80000,IF(B288&lt;6600000,ROUNDDOWN(B288/4,-3)*3.2-440000,IF(B288&lt;8500000,ROUNDDOWN(B288*0.9,0)-1100000,B288-1950000)))))),0)</f>
        <v/>
      </c>
      <c r="L288" s="18">
        <f>IF(K288&gt;23500000,NA(),IF(C288&gt;=2026,IF(K288&lt;=4890000,1040000,IF(K288&lt;=6550000,670000,620000)),IF(K288&lt;=1320000,950000,IF(K288&lt;=3360000,880000,IF(K288&lt;=4890000,680000,IF(K288&lt;=6550000,630000,580000))))))</f>
        <v/>
      </c>
      <c r="M288" s="18">
        <f>MIN(100000,ROUNDDOWN(K288*0.05,0))</f>
        <v/>
      </c>
      <c r="N288" s="18">
        <f>MIN(2000000,MAX(0,D288-E288-M288))</f>
        <v/>
      </c>
      <c r="O288" s="18">
        <f>IF(G288="はい",MIN(88000,MAX(0,F288-12000)),0)</f>
        <v/>
      </c>
      <c r="P288" s="18">
        <f>MAX(0,ROUNDDOWN(K288-H288-L288-I288-0,-3))</f>
        <v/>
      </c>
      <c r="Q288" s="18">
        <f>MAX(0,ROUNDDOWN(K288-H288-L288-I288-N288,-3))</f>
        <v/>
      </c>
      <c r="R288" s="18">
        <f>MAX(0,ROUNDDOWN(K288-H288-L288-I288-O288,-3))</f>
        <v/>
      </c>
      <c r="S288" s="18">
        <f>IF(P288&lt;=0,0,ROUNDDOWN((P288*LOOKUP(P288,{0,1950001,3300001,6950001,9000001,18000001,40000001},{0.05,0.1,0.2,0.23,0.33,0.4,0.45})-LOOKUP(P288,{0,1950001,3300001,6950001,9000001,18000001,40000001},{0,97500,427500,636000,1536000,2796000,4796000}))*1.021,-2))</f>
        <v/>
      </c>
      <c r="T288" s="18">
        <f>IF(Q288&lt;=0,0,ROUNDDOWN((Q288*LOOKUP(Q288,{0,1950001,3300001,6950001,9000001,18000001,40000001},{0.05,0.1,0.2,0.23,0.33,0.4,0.45})-LOOKUP(Q288,{0,1950001,3300001,6950001,9000001,18000001,40000001},{0,97500,427500,636000,1536000,2796000,4796000}))*1.021,-2))</f>
        <v/>
      </c>
      <c r="U288" s="18">
        <f>IF(R288&lt;=0,0,ROUNDDOWN((R288*LOOKUP(R288,{0,1950001,3300001,6950001,9000001,18000001,40000001},{0.05,0.1,0.2,0.23,0.33,0.4,0.45})-LOOKUP(R288,{0,1950001,3300001,6950001,9000001,18000001,40000001},{0,97500,427500,636000,1536000,2796000,4796000}))*1.021,-2))</f>
        <v/>
      </c>
      <c r="V288" s="18">
        <f>MAX(0,ROUNDDOWN(K288-H288-430000-J288-0,-3))</f>
        <v/>
      </c>
      <c r="W288" s="18">
        <f>MAX(0,ROUNDDOWN(K288-H288-430000-J288-N288,-3))</f>
        <v/>
      </c>
      <c r="X288" s="18">
        <f>MAX(0,ROUNDDOWN(K288-H288-430000-J288-O288,-3))</f>
        <v/>
      </c>
      <c r="Y288" s="18">
        <f>IF(K288&lt;=450000,0,MAX(0,ROUNDDOWN(V288*0.06-MIN(50000,V288)*0.03,-2))+MAX(0,ROUNDDOWN(V288*0.04-MIN(50000,V288)*0.02,-2)))</f>
        <v/>
      </c>
      <c r="Z288" s="18">
        <f>IF(K288&lt;=450000,0,MAX(0,ROUNDDOWN(W288*0.06-MIN(50000,W288)*0.03,-2))+MAX(0,ROUNDDOWN(W288*0.04-MIN(50000,W288)*0.02,-2)))</f>
        <v/>
      </c>
      <c r="AA288" s="18">
        <f>IF(K288&lt;=450000,0,MAX(0,ROUNDDOWN(X288*0.06-MIN(50000,X288)*0.03,-2))+MAX(0,ROUNDDOWN(X288*0.04-MIN(50000,X288)*0.02,-2)))</f>
        <v/>
      </c>
      <c r="AB288" s="18">
        <f>AE288+Y288-Z288</f>
        <v/>
      </c>
      <c r="AC288" s="18">
        <f>AF288+Y288-AA288</f>
        <v/>
      </c>
      <c r="AD288" s="20">
        <f>AB288-AC288</f>
        <v/>
      </c>
      <c r="AE288" s="18">
        <f>S288-T288</f>
        <v/>
      </c>
      <c r="AF288" s="18">
        <f>S288-U288</f>
        <v/>
      </c>
      <c r="AG288" s="21">
        <f>IF(P288&lt;=0,0,LOOKUP(P288,{0,1950001,3300001,6950001,9000001,18000001,40000001},{0.05,0.1,0.2,0.23,0.33,0.4,0.45}))</f>
        <v/>
      </c>
    </row>
    <row r="289">
      <c r="A289" t="inlineStr">
        <is>
          <t>1万円刻み</t>
        </is>
      </c>
      <c r="B289" s="18">
        <f>'4_1万円刻み'!$A$29</f>
        <v/>
      </c>
      <c r="C289" s="19" t="n">
        <v>2025</v>
      </c>
      <c r="D289" s="18" t="n">
        <v>100000</v>
      </c>
      <c r="E289" s="18" t="n">
        <v>0</v>
      </c>
      <c r="F289" s="18" t="n">
        <v>100000</v>
      </c>
      <c r="G289" t="inlineStr">
        <is>
          <t>はい</t>
        </is>
      </c>
      <c r="H289" s="18">
        <f>ROUND(MIN(B289/12,650000)*12*0.0915+MIN(B289/12,1390000)*12*(0.0504+0)+B289*0.005,0)</f>
        <v/>
      </c>
      <c r="I289" s="18" t="n">
        <v>0</v>
      </c>
      <c r="J289" s="18" t="n">
        <v>0</v>
      </c>
      <c r="K289" s="18">
        <f>ROUND(IF(C289&gt;=2026,IF(B289&lt;741000,0,IF(B289&lt;2191000,B289-740000,IF(B289&lt;2193000,1451000,IF(B289&lt;2196000,1453000,IF(B289&lt;2200000,1456000,IF(B289&lt;3600000,ROUNDDOWN(B289/4,-3)*2.8-80000,IF(B289&lt;6600000,ROUNDDOWN(B289/4,-3)*3.2-440000,IF(B289&lt;8500000,ROUNDDOWN(B289*0.9,0)-1100000,B289-1950000)))))))),IF(B289&lt;651000,0,IF(B289&lt;1900000,B289-650000,IF(B289&lt;3600000,ROUNDDOWN(B289/4,-3)*2.8-80000,IF(B289&lt;6600000,ROUNDDOWN(B289/4,-3)*3.2-440000,IF(B289&lt;8500000,ROUNDDOWN(B289*0.9,0)-1100000,B289-1950000)))))),0)</f>
        <v/>
      </c>
      <c r="L289" s="18">
        <f>IF(K289&gt;23500000,NA(),IF(C289&gt;=2026,IF(K289&lt;=4890000,1040000,IF(K289&lt;=6550000,670000,620000)),IF(K289&lt;=1320000,950000,IF(K289&lt;=3360000,880000,IF(K289&lt;=4890000,680000,IF(K289&lt;=6550000,630000,580000))))))</f>
        <v/>
      </c>
      <c r="M289" s="18">
        <f>MIN(100000,ROUNDDOWN(K289*0.05,0))</f>
        <v/>
      </c>
      <c r="N289" s="18">
        <f>MIN(2000000,MAX(0,D289-E289-M289))</f>
        <v/>
      </c>
      <c r="O289" s="18">
        <f>IF(G289="はい",MIN(88000,MAX(0,F289-12000)),0)</f>
        <v/>
      </c>
      <c r="P289" s="18">
        <f>MAX(0,ROUNDDOWN(K289-H289-L289-I289-0,-3))</f>
        <v/>
      </c>
      <c r="Q289" s="18">
        <f>MAX(0,ROUNDDOWN(K289-H289-L289-I289-N289,-3))</f>
        <v/>
      </c>
      <c r="R289" s="18">
        <f>MAX(0,ROUNDDOWN(K289-H289-L289-I289-O289,-3))</f>
        <v/>
      </c>
      <c r="S289" s="18">
        <f>IF(P289&lt;=0,0,ROUNDDOWN((P289*LOOKUP(P289,{0,1950001,3300001,6950001,9000001,18000001,40000001},{0.05,0.1,0.2,0.23,0.33,0.4,0.45})-LOOKUP(P289,{0,1950001,3300001,6950001,9000001,18000001,40000001},{0,97500,427500,636000,1536000,2796000,4796000}))*1.021,-2))</f>
        <v/>
      </c>
      <c r="T289" s="18">
        <f>IF(Q289&lt;=0,0,ROUNDDOWN((Q289*LOOKUP(Q289,{0,1950001,3300001,6950001,9000001,18000001,40000001},{0.05,0.1,0.2,0.23,0.33,0.4,0.45})-LOOKUP(Q289,{0,1950001,3300001,6950001,9000001,18000001,40000001},{0,97500,427500,636000,1536000,2796000,4796000}))*1.021,-2))</f>
        <v/>
      </c>
      <c r="U289" s="18">
        <f>IF(R289&lt;=0,0,ROUNDDOWN((R289*LOOKUP(R289,{0,1950001,3300001,6950001,9000001,18000001,40000001},{0.05,0.1,0.2,0.23,0.33,0.4,0.45})-LOOKUP(R289,{0,1950001,3300001,6950001,9000001,18000001,40000001},{0,97500,427500,636000,1536000,2796000,4796000}))*1.021,-2))</f>
        <v/>
      </c>
      <c r="V289" s="18">
        <f>MAX(0,ROUNDDOWN(K289-H289-430000-J289-0,-3))</f>
        <v/>
      </c>
      <c r="W289" s="18">
        <f>MAX(0,ROUNDDOWN(K289-H289-430000-J289-N289,-3))</f>
        <v/>
      </c>
      <c r="X289" s="18">
        <f>MAX(0,ROUNDDOWN(K289-H289-430000-J289-O289,-3))</f>
        <v/>
      </c>
      <c r="Y289" s="18">
        <f>IF(K289&lt;=450000,0,MAX(0,ROUNDDOWN(V289*0.06-MIN(50000,V289)*0.03,-2))+MAX(0,ROUNDDOWN(V289*0.04-MIN(50000,V289)*0.02,-2)))</f>
        <v/>
      </c>
      <c r="Z289" s="18">
        <f>IF(K289&lt;=450000,0,MAX(0,ROUNDDOWN(W289*0.06-MIN(50000,W289)*0.03,-2))+MAX(0,ROUNDDOWN(W289*0.04-MIN(50000,W289)*0.02,-2)))</f>
        <v/>
      </c>
      <c r="AA289" s="18">
        <f>IF(K289&lt;=450000,0,MAX(0,ROUNDDOWN(X289*0.06-MIN(50000,X289)*0.03,-2))+MAX(0,ROUNDDOWN(X289*0.04-MIN(50000,X289)*0.02,-2)))</f>
        <v/>
      </c>
      <c r="AB289" s="18">
        <f>AE289+Y289-Z289</f>
        <v/>
      </c>
      <c r="AC289" s="18">
        <f>AF289+Y289-AA289</f>
        <v/>
      </c>
      <c r="AD289" s="20">
        <f>AB289-AC289</f>
        <v/>
      </c>
      <c r="AE289" s="18">
        <f>S289-T289</f>
        <v/>
      </c>
      <c r="AF289" s="18">
        <f>S289-U289</f>
        <v/>
      </c>
      <c r="AG289" s="21">
        <f>IF(P289&lt;=0,0,LOOKUP(P289,{0,1950001,3300001,6950001,9000001,18000001,40000001},{0.05,0.1,0.2,0.23,0.33,0.4,0.45}))</f>
        <v/>
      </c>
    </row>
    <row r="290">
      <c r="A290" t="inlineStr">
        <is>
          <t>1万円刻み</t>
        </is>
      </c>
      <c r="B290" s="18">
        <f>'4_1万円刻み'!$A$30</f>
        <v/>
      </c>
      <c r="C290" s="19" t="n">
        <v>2026</v>
      </c>
      <c r="D290" s="18" t="n">
        <v>100000</v>
      </c>
      <c r="E290" s="18" t="n">
        <v>0</v>
      </c>
      <c r="F290" s="18" t="n">
        <v>100000</v>
      </c>
      <c r="G290" t="inlineStr">
        <is>
          <t>はい</t>
        </is>
      </c>
      <c r="H290" s="18">
        <f>ROUND(MIN(B290/12,650000)*12*0.0915+MIN(B290/12,1390000)*12*(0.0504+0)+B290*0.005,0)</f>
        <v/>
      </c>
      <c r="I290" s="18" t="n">
        <v>0</v>
      </c>
      <c r="J290" s="18" t="n">
        <v>0</v>
      </c>
      <c r="K290" s="18">
        <f>ROUND(IF(C290&gt;=2026,IF(B290&lt;741000,0,IF(B290&lt;2191000,B290-740000,IF(B290&lt;2193000,1451000,IF(B290&lt;2196000,1453000,IF(B290&lt;2200000,1456000,IF(B290&lt;3600000,ROUNDDOWN(B290/4,-3)*2.8-80000,IF(B290&lt;6600000,ROUNDDOWN(B290/4,-3)*3.2-440000,IF(B290&lt;8500000,ROUNDDOWN(B290*0.9,0)-1100000,B290-1950000)))))))),IF(B290&lt;651000,0,IF(B290&lt;1900000,B290-650000,IF(B290&lt;3600000,ROUNDDOWN(B290/4,-3)*2.8-80000,IF(B290&lt;6600000,ROUNDDOWN(B290/4,-3)*3.2-440000,IF(B290&lt;8500000,ROUNDDOWN(B290*0.9,0)-1100000,B290-1950000)))))),0)</f>
        <v/>
      </c>
      <c r="L290" s="18">
        <f>IF(K290&gt;23500000,NA(),IF(C290&gt;=2026,IF(K290&lt;=4890000,1040000,IF(K290&lt;=6550000,670000,620000)),IF(K290&lt;=1320000,950000,IF(K290&lt;=3360000,880000,IF(K290&lt;=4890000,680000,IF(K290&lt;=6550000,630000,580000))))))</f>
        <v/>
      </c>
      <c r="M290" s="18">
        <f>MIN(100000,ROUNDDOWN(K290*0.05,0))</f>
        <v/>
      </c>
      <c r="N290" s="18">
        <f>MIN(2000000,MAX(0,D290-E290-M290))</f>
        <v/>
      </c>
      <c r="O290" s="18">
        <f>IF(G290="はい",MIN(88000,MAX(0,F290-12000)),0)</f>
        <v/>
      </c>
      <c r="P290" s="18">
        <f>MAX(0,ROUNDDOWN(K290-H290-L290-I290-0,-3))</f>
        <v/>
      </c>
      <c r="Q290" s="18">
        <f>MAX(0,ROUNDDOWN(K290-H290-L290-I290-N290,-3))</f>
        <v/>
      </c>
      <c r="R290" s="18">
        <f>MAX(0,ROUNDDOWN(K290-H290-L290-I290-O290,-3))</f>
        <v/>
      </c>
      <c r="S290" s="18">
        <f>IF(P290&lt;=0,0,ROUNDDOWN((P290*LOOKUP(P290,{0,1950001,3300001,6950001,9000001,18000001,40000001},{0.05,0.1,0.2,0.23,0.33,0.4,0.45})-LOOKUP(P290,{0,1950001,3300001,6950001,9000001,18000001,40000001},{0,97500,427500,636000,1536000,2796000,4796000}))*1.021,-2))</f>
        <v/>
      </c>
      <c r="T290" s="18">
        <f>IF(Q290&lt;=0,0,ROUNDDOWN((Q290*LOOKUP(Q290,{0,1950001,3300001,6950001,9000001,18000001,40000001},{0.05,0.1,0.2,0.23,0.33,0.4,0.45})-LOOKUP(Q290,{0,1950001,3300001,6950001,9000001,18000001,40000001},{0,97500,427500,636000,1536000,2796000,4796000}))*1.021,-2))</f>
        <v/>
      </c>
      <c r="U290" s="18">
        <f>IF(R290&lt;=0,0,ROUNDDOWN((R290*LOOKUP(R290,{0,1950001,3300001,6950001,9000001,18000001,40000001},{0.05,0.1,0.2,0.23,0.33,0.4,0.45})-LOOKUP(R290,{0,1950001,3300001,6950001,9000001,18000001,40000001},{0,97500,427500,636000,1536000,2796000,4796000}))*1.021,-2))</f>
        <v/>
      </c>
      <c r="V290" s="18">
        <f>MAX(0,ROUNDDOWN(K290-H290-430000-J290-0,-3))</f>
        <v/>
      </c>
      <c r="W290" s="18">
        <f>MAX(0,ROUNDDOWN(K290-H290-430000-J290-N290,-3))</f>
        <v/>
      </c>
      <c r="X290" s="18">
        <f>MAX(0,ROUNDDOWN(K290-H290-430000-J290-O290,-3))</f>
        <v/>
      </c>
      <c r="Y290" s="18">
        <f>IF(K290&lt;=450000,0,MAX(0,ROUNDDOWN(V290*0.06-MIN(50000,V290)*0.03,-2))+MAX(0,ROUNDDOWN(V290*0.04-MIN(50000,V290)*0.02,-2)))</f>
        <v/>
      </c>
      <c r="Z290" s="18">
        <f>IF(K290&lt;=450000,0,MAX(0,ROUNDDOWN(W290*0.06-MIN(50000,W290)*0.03,-2))+MAX(0,ROUNDDOWN(W290*0.04-MIN(50000,W290)*0.02,-2)))</f>
        <v/>
      </c>
      <c r="AA290" s="18">
        <f>IF(K290&lt;=450000,0,MAX(0,ROUNDDOWN(X290*0.06-MIN(50000,X290)*0.03,-2))+MAX(0,ROUNDDOWN(X290*0.04-MIN(50000,X290)*0.02,-2)))</f>
        <v/>
      </c>
      <c r="AB290" s="18">
        <f>AE290+Y290-Z290</f>
        <v/>
      </c>
      <c r="AC290" s="18">
        <f>AF290+Y290-AA290</f>
        <v/>
      </c>
      <c r="AD290" s="20">
        <f>AB290-AC290</f>
        <v/>
      </c>
      <c r="AE290" s="18">
        <f>S290-T290</f>
        <v/>
      </c>
      <c r="AF290" s="18">
        <f>S290-U290</f>
        <v/>
      </c>
      <c r="AG290" s="21">
        <f>IF(P290&lt;=0,0,LOOKUP(P290,{0,1950001,3300001,6950001,9000001,18000001,40000001},{0.05,0.1,0.2,0.23,0.33,0.4,0.45}))</f>
        <v/>
      </c>
    </row>
    <row r="291">
      <c r="A291" t="inlineStr">
        <is>
          <t>1万円刻み</t>
        </is>
      </c>
      <c r="B291" s="18">
        <f>'4_1万円刻み'!$A$30</f>
        <v/>
      </c>
      <c r="C291" s="19" t="n">
        <v>2025</v>
      </c>
      <c r="D291" s="18" t="n">
        <v>100000</v>
      </c>
      <c r="E291" s="18" t="n">
        <v>0</v>
      </c>
      <c r="F291" s="18" t="n">
        <v>100000</v>
      </c>
      <c r="G291" t="inlineStr">
        <is>
          <t>はい</t>
        </is>
      </c>
      <c r="H291" s="18">
        <f>ROUND(MIN(B291/12,650000)*12*0.0915+MIN(B291/12,1390000)*12*(0.0504+0)+B291*0.005,0)</f>
        <v/>
      </c>
      <c r="I291" s="18" t="n">
        <v>0</v>
      </c>
      <c r="J291" s="18" t="n">
        <v>0</v>
      </c>
      <c r="K291" s="18">
        <f>ROUND(IF(C291&gt;=2026,IF(B291&lt;741000,0,IF(B291&lt;2191000,B291-740000,IF(B291&lt;2193000,1451000,IF(B291&lt;2196000,1453000,IF(B291&lt;2200000,1456000,IF(B291&lt;3600000,ROUNDDOWN(B291/4,-3)*2.8-80000,IF(B291&lt;6600000,ROUNDDOWN(B291/4,-3)*3.2-440000,IF(B291&lt;8500000,ROUNDDOWN(B291*0.9,0)-1100000,B291-1950000)))))))),IF(B291&lt;651000,0,IF(B291&lt;1900000,B291-650000,IF(B291&lt;3600000,ROUNDDOWN(B291/4,-3)*2.8-80000,IF(B291&lt;6600000,ROUNDDOWN(B291/4,-3)*3.2-440000,IF(B291&lt;8500000,ROUNDDOWN(B291*0.9,0)-1100000,B291-1950000)))))),0)</f>
        <v/>
      </c>
      <c r="L291" s="18">
        <f>IF(K291&gt;23500000,NA(),IF(C291&gt;=2026,IF(K291&lt;=4890000,1040000,IF(K291&lt;=6550000,670000,620000)),IF(K291&lt;=1320000,950000,IF(K291&lt;=3360000,880000,IF(K291&lt;=4890000,680000,IF(K291&lt;=6550000,630000,580000))))))</f>
        <v/>
      </c>
      <c r="M291" s="18">
        <f>MIN(100000,ROUNDDOWN(K291*0.05,0))</f>
        <v/>
      </c>
      <c r="N291" s="18">
        <f>MIN(2000000,MAX(0,D291-E291-M291))</f>
        <v/>
      </c>
      <c r="O291" s="18">
        <f>IF(G291="はい",MIN(88000,MAX(0,F291-12000)),0)</f>
        <v/>
      </c>
      <c r="P291" s="18">
        <f>MAX(0,ROUNDDOWN(K291-H291-L291-I291-0,-3))</f>
        <v/>
      </c>
      <c r="Q291" s="18">
        <f>MAX(0,ROUNDDOWN(K291-H291-L291-I291-N291,-3))</f>
        <v/>
      </c>
      <c r="R291" s="18">
        <f>MAX(0,ROUNDDOWN(K291-H291-L291-I291-O291,-3))</f>
        <v/>
      </c>
      <c r="S291" s="18">
        <f>IF(P291&lt;=0,0,ROUNDDOWN((P291*LOOKUP(P291,{0,1950001,3300001,6950001,9000001,18000001,40000001},{0.05,0.1,0.2,0.23,0.33,0.4,0.45})-LOOKUP(P291,{0,1950001,3300001,6950001,9000001,18000001,40000001},{0,97500,427500,636000,1536000,2796000,4796000}))*1.021,-2))</f>
        <v/>
      </c>
      <c r="T291" s="18">
        <f>IF(Q291&lt;=0,0,ROUNDDOWN((Q291*LOOKUP(Q291,{0,1950001,3300001,6950001,9000001,18000001,40000001},{0.05,0.1,0.2,0.23,0.33,0.4,0.45})-LOOKUP(Q291,{0,1950001,3300001,6950001,9000001,18000001,40000001},{0,97500,427500,636000,1536000,2796000,4796000}))*1.021,-2))</f>
        <v/>
      </c>
      <c r="U291" s="18">
        <f>IF(R291&lt;=0,0,ROUNDDOWN((R291*LOOKUP(R291,{0,1950001,3300001,6950001,9000001,18000001,40000001},{0.05,0.1,0.2,0.23,0.33,0.4,0.45})-LOOKUP(R291,{0,1950001,3300001,6950001,9000001,18000001,40000001},{0,97500,427500,636000,1536000,2796000,4796000}))*1.021,-2))</f>
        <v/>
      </c>
      <c r="V291" s="18">
        <f>MAX(0,ROUNDDOWN(K291-H291-430000-J291-0,-3))</f>
        <v/>
      </c>
      <c r="W291" s="18">
        <f>MAX(0,ROUNDDOWN(K291-H291-430000-J291-N291,-3))</f>
        <v/>
      </c>
      <c r="X291" s="18">
        <f>MAX(0,ROUNDDOWN(K291-H291-430000-J291-O291,-3))</f>
        <v/>
      </c>
      <c r="Y291" s="18">
        <f>IF(K291&lt;=450000,0,MAX(0,ROUNDDOWN(V291*0.06-MIN(50000,V291)*0.03,-2))+MAX(0,ROUNDDOWN(V291*0.04-MIN(50000,V291)*0.02,-2)))</f>
        <v/>
      </c>
      <c r="Z291" s="18">
        <f>IF(K291&lt;=450000,0,MAX(0,ROUNDDOWN(W291*0.06-MIN(50000,W291)*0.03,-2))+MAX(0,ROUNDDOWN(W291*0.04-MIN(50000,W291)*0.02,-2)))</f>
        <v/>
      </c>
      <c r="AA291" s="18">
        <f>IF(K291&lt;=450000,0,MAX(0,ROUNDDOWN(X291*0.06-MIN(50000,X291)*0.03,-2))+MAX(0,ROUNDDOWN(X291*0.04-MIN(50000,X291)*0.02,-2)))</f>
        <v/>
      </c>
      <c r="AB291" s="18">
        <f>AE291+Y291-Z291</f>
        <v/>
      </c>
      <c r="AC291" s="18">
        <f>AF291+Y291-AA291</f>
        <v/>
      </c>
      <c r="AD291" s="20">
        <f>AB291-AC291</f>
        <v/>
      </c>
      <c r="AE291" s="18">
        <f>S291-T291</f>
        <v/>
      </c>
      <c r="AF291" s="18">
        <f>S291-U291</f>
        <v/>
      </c>
      <c r="AG291" s="21">
        <f>IF(P291&lt;=0,0,LOOKUP(P291,{0,1950001,3300001,6950001,9000001,18000001,40000001},{0.05,0.1,0.2,0.23,0.33,0.4,0.45}))</f>
        <v/>
      </c>
    </row>
    <row r="292">
      <c r="A292" t="inlineStr">
        <is>
          <t>1万円刻み</t>
        </is>
      </c>
      <c r="B292" s="18">
        <f>'4_1万円刻み'!$A$31</f>
        <v/>
      </c>
      <c r="C292" s="19" t="n">
        <v>2026</v>
      </c>
      <c r="D292" s="18" t="n">
        <v>100000</v>
      </c>
      <c r="E292" s="18" t="n">
        <v>0</v>
      </c>
      <c r="F292" s="18" t="n">
        <v>100000</v>
      </c>
      <c r="G292" t="inlineStr">
        <is>
          <t>はい</t>
        </is>
      </c>
      <c r="H292" s="18">
        <f>ROUND(MIN(B292/12,650000)*12*0.0915+MIN(B292/12,1390000)*12*(0.0504+0)+B292*0.005,0)</f>
        <v/>
      </c>
      <c r="I292" s="18" t="n">
        <v>0</v>
      </c>
      <c r="J292" s="18" t="n">
        <v>0</v>
      </c>
      <c r="K292" s="18">
        <f>ROUND(IF(C292&gt;=2026,IF(B292&lt;741000,0,IF(B292&lt;2191000,B292-740000,IF(B292&lt;2193000,1451000,IF(B292&lt;2196000,1453000,IF(B292&lt;2200000,1456000,IF(B292&lt;3600000,ROUNDDOWN(B292/4,-3)*2.8-80000,IF(B292&lt;6600000,ROUNDDOWN(B292/4,-3)*3.2-440000,IF(B292&lt;8500000,ROUNDDOWN(B292*0.9,0)-1100000,B292-1950000)))))))),IF(B292&lt;651000,0,IF(B292&lt;1900000,B292-650000,IF(B292&lt;3600000,ROUNDDOWN(B292/4,-3)*2.8-80000,IF(B292&lt;6600000,ROUNDDOWN(B292/4,-3)*3.2-440000,IF(B292&lt;8500000,ROUNDDOWN(B292*0.9,0)-1100000,B292-1950000)))))),0)</f>
        <v/>
      </c>
      <c r="L292" s="18">
        <f>IF(K292&gt;23500000,NA(),IF(C292&gt;=2026,IF(K292&lt;=4890000,1040000,IF(K292&lt;=6550000,670000,620000)),IF(K292&lt;=1320000,950000,IF(K292&lt;=3360000,880000,IF(K292&lt;=4890000,680000,IF(K292&lt;=6550000,630000,580000))))))</f>
        <v/>
      </c>
      <c r="M292" s="18">
        <f>MIN(100000,ROUNDDOWN(K292*0.05,0))</f>
        <v/>
      </c>
      <c r="N292" s="18">
        <f>MIN(2000000,MAX(0,D292-E292-M292))</f>
        <v/>
      </c>
      <c r="O292" s="18">
        <f>IF(G292="はい",MIN(88000,MAX(0,F292-12000)),0)</f>
        <v/>
      </c>
      <c r="P292" s="18">
        <f>MAX(0,ROUNDDOWN(K292-H292-L292-I292-0,-3))</f>
        <v/>
      </c>
      <c r="Q292" s="18">
        <f>MAX(0,ROUNDDOWN(K292-H292-L292-I292-N292,-3))</f>
        <v/>
      </c>
      <c r="R292" s="18">
        <f>MAX(0,ROUNDDOWN(K292-H292-L292-I292-O292,-3))</f>
        <v/>
      </c>
      <c r="S292" s="18">
        <f>IF(P292&lt;=0,0,ROUNDDOWN((P292*LOOKUP(P292,{0,1950001,3300001,6950001,9000001,18000001,40000001},{0.05,0.1,0.2,0.23,0.33,0.4,0.45})-LOOKUP(P292,{0,1950001,3300001,6950001,9000001,18000001,40000001},{0,97500,427500,636000,1536000,2796000,4796000}))*1.021,-2))</f>
        <v/>
      </c>
      <c r="T292" s="18">
        <f>IF(Q292&lt;=0,0,ROUNDDOWN((Q292*LOOKUP(Q292,{0,1950001,3300001,6950001,9000001,18000001,40000001},{0.05,0.1,0.2,0.23,0.33,0.4,0.45})-LOOKUP(Q292,{0,1950001,3300001,6950001,9000001,18000001,40000001},{0,97500,427500,636000,1536000,2796000,4796000}))*1.021,-2))</f>
        <v/>
      </c>
      <c r="U292" s="18">
        <f>IF(R292&lt;=0,0,ROUNDDOWN((R292*LOOKUP(R292,{0,1950001,3300001,6950001,9000001,18000001,40000001},{0.05,0.1,0.2,0.23,0.33,0.4,0.45})-LOOKUP(R292,{0,1950001,3300001,6950001,9000001,18000001,40000001},{0,97500,427500,636000,1536000,2796000,4796000}))*1.021,-2))</f>
        <v/>
      </c>
      <c r="V292" s="18">
        <f>MAX(0,ROUNDDOWN(K292-H292-430000-J292-0,-3))</f>
        <v/>
      </c>
      <c r="W292" s="18">
        <f>MAX(0,ROUNDDOWN(K292-H292-430000-J292-N292,-3))</f>
        <v/>
      </c>
      <c r="X292" s="18">
        <f>MAX(0,ROUNDDOWN(K292-H292-430000-J292-O292,-3))</f>
        <v/>
      </c>
      <c r="Y292" s="18">
        <f>IF(K292&lt;=450000,0,MAX(0,ROUNDDOWN(V292*0.06-MIN(50000,V292)*0.03,-2))+MAX(0,ROUNDDOWN(V292*0.04-MIN(50000,V292)*0.02,-2)))</f>
        <v/>
      </c>
      <c r="Z292" s="18">
        <f>IF(K292&lt;=450000,0,MAX(0,ROUNDDOWN(W292*0.06-MIN(50000,W292)*0.03,-2))+MAX(0,ROUNDDOWN(W292*0.04-MIN(50000,W292)*0.02,-2)))</f>
        <v/>
      </c>
      <c r="AA292" s="18">
        <f>IF(K292&lt;=450000,0,MAX(0,ROUNDDOWN(X292*0.06-MIN(50000,X292)*0.03,-2))+MAX(0,ROUNDDOWN(X292*0.04-MIN(50000,X292)*0.02,-2)))</f>
        <v/>
      </c>
      <c r="AB292" s="18">
        <f>AE292+Y292-Z292</f>
        <v/>
      </c>
      <c r="AC292" s="18">
        <f>AF292+Y292-AA292</f>
        <v/>
      </c>
      <c r="AD292" s="20">
        <f>AB292-AC292</f>
        <v/>
      </c>
      <c r="AE292" s="18">
        <f>S292-T292</f>
        <v/>
      </c>
      <c r="AF292" s="18">
        <f>S292-U292</f>
        <v/>
      </c>
      <c r="AG292" s="21">
        <f>IF(P292&lt;=0,0,LOOKUP(P292,{0,1950001,3300001,6950001,9000001,18000001,40000001},{0.05,0.1,0.2,0.23,0.33,0.4,0.45}))</f>
        <v/>
      </c>
    </row>
    <row r="293">
      <c r="A293" t="inlineStr">
        <is>
          <t>1万円刻み</t>
        </is>
      </c>
      <c r="B293" s="18">
        <f>'4_1万円刻み'!$A$31</f>
        <v/>
      </c>
      <c r="C293" s="19" t="n">
        <v>2025</v>
      </c>
      <c r="D293" s="18" t="n">
        <v>100000</v>
      </c>
      <c r="E293" s="18" t="n">
        <v>0</v>
      </c>
      <c r="F293" s="18" t="n">
        <v>100000</v>
      </c>
      <c r="G293" t="inlineStr">
        <is>
          <t>はい</t>
        </is>
      </c>
      <c r="H293" s="18">
        <f>ROUND(MIN(B293/12,650000)*12*0.0915+MIN(B293/12,1390000)*12*(0.0504+0)+B293*0.005,0)</f>
        <v/>
      </c>
      <c r="I293" s="18" t="n">
        <v>0</v>
      </c>
      <c r="J293" s="18" t="n">
        <v>0</v>
      </c>
      <c r="K293" s="18">
        <f>ROUND(IF(C293&gt;=2026,IF(B293&lt;741000,0,IF(B293&lt;2191000,B293-740000,IF(B293&lt;2193000,1451000,IF(B293&lt;2196000,1453000,IF(B293&lt;2200000,1456000,IF(B293&lt;3600000,ROUNDDOWN(B293/4,-3)*2.8-80000,IF(B293&lt;6600000,ROUNDDOWN(B293/4,-3)*3.2-440000,IF(B293&lt;8500000,ROUNDDOWN(B293*0.9,0)-1100000,B293-1950000)))))))),IF(B293&lt;651000,0,IF(B293&lt;1900000,B293-650000,IF(B293&lt;3600000,ROUNDDOWN(B293/4,-3)*2.8-80000,IF(B293&lt;6600000,ROUNDDOWN(B293/4,-3)*3.2-440000,IF(B293&lt;8500000,ROUNDDOWN(B293*0.9,0)-1100000,B293-1950000)))))),0)</f>
        <v/>
      </c>
      <c r="L293" s="18">
        <f>IF(K293&gt;23500000,NA(),IF(C293&gt;=2026,IF(K293&lt;=4890000,1040000,IF(K293&lt;=6550000,670000,620000)),IF(K293&lt;=1320000,950000,IF(K293&lt;=3360000,880000,IF(K293&lt;=4890000,680000,IF(K293&lt;=6550000,630000,580000))))))</f>
        <v/>
      </c>
      <c r="M293" s="18">
        <f>MIN(100000,ROUNDDOWN(K293*0.05,0))</f>
        <v/>
      </c>
      <c r="N293" s="18">
        <f>MIN(2000000,MAX(0,D293-E293-M293))</f>
        <v/>
      </c>
      <c r="O293" s="18">
        <f>IF(G293="はい",MIN(88000,MAX(0,F293-12000)),0)</f>
        <v/>
      </c>
      <c r="P293" s="18">
        <f>MAX(0,ROUNDDOWN(K293-H293-L293-I293-0,-3))</f>
        <v/>
      </c>
      <c r="Q293" s="18">
        <f>MAX(0,ROUNDDOWN(K293-H293-L293-I293-N293,-3))</f>
        <v/>
      </c>
      <c r="R293" s="18">
        <f>MAX(0,ROUNDDOWN(K293-H293-L293-I293-O293,-3))</f>
        <v/>
      </c>
      <c r="S293" s="18">
        <f>IF(P293&lt;=0,0,ROUNDDOWN((P293*LOOKUP(P293,{0,1950001,3300001,6950001,9000001,18000001,40000001},{0.05,0.1,0.2,0.23,0.33,0.4,0.45})-LOOKUP(P293,{0,1950001,3300001,6950001,9000001,18000001,40000001},{0,97500,427500,636000,1536000,2796000,4796000}))*1.021,-2))</f>
        <v/>
      </c>
      <c r="T293" s="18">
        <f>IF(Q293&lt;=0,0,ROUNDDOWN((Q293*LOOKUP(Q293,{0,1950001,3300001,6950001,9000001,18000001,40000001},{0.05,0.1,0.2,0.23,0.33,0.4,0.45})-LOOKUP(Q293,{0,1950001,3300001,6950001,9000001,18000001,40000001},{0,97500,427500,636000,1536000,2796000,4796000}))*1.021,-2))</f>
        <v/>
      </c>
      <c r="U293" s="18">
        <f>IF(R293&lt;=0,0,ROUNDDOWN((R293*LOOKUP(R293,{0,1950001,3300001,6950001,9000001,18000001,40000001},{0.05,0.1,0.2,0.23,0.33,0.4,0.45})-LOOKUP(R293,{0,1950001,3300001,6950001,9000001,18000001,40000001},{0,97500,427500,636000,1536000,2796000,4796000}))*1.021,-2))</f>
        <v/>
      </c>
      <c r="V293" s="18">
        <f>MAX(0,ROUNDDOWN(K293-H293-430000-J293-0,-3))</f>
        <v/>
      </c>
      <c r="W293" s="18">
        <f>MAX(0,ROUNDDOWN(K293-H293-430000-J293-N293,-3))</f>
        <v/>
      </c>
      <c r="X293" s="18">
        <f>MAX(0,ROUNDDOWN(K293-H293-430000-J293-O293,-3))</f>
        <v/>
      </c>
      <c r="Y293" s="18">
        <f>IF(K293&lt;=450000,0,MAX(0,ROUNDDOWN(V293*0.06-MIN(50000,V293)*0.03,-2))+MAX(0,ROUNDDOWN(V293*0.04-MIN(50000,V293)*0.02,-2)))</f>
        <v/>
      </c>
      <c r="Z293" s="18">
        <f>IF(K293&lt;=450000,0,MAX(0,ROUNDDOWN(W293*0.06-MIN(50000,W293)*0.03,-2))+MAX(0,ROUNDDOWN(W293*0.04-MIN(50000,W293)*0.02,-2)))</f>
        <v/>
      </c>
      <c r="AA293" s="18">
        <f>IF(K293&lt;=450000,0,MAX(0,ROUNDDOWN(X293*0.06-MIN(50000,X293)*0.03,-2))+MAX(0,ROUNDDOWN(X293*0.04-MIN(50000,X293)*0.02,-2)))</f>
        <v/>
      </c>
      <c r="AB293" s="18">
        <f>AE293+Y293-Z293</f>
        <v/>
      </c>
      <c r="AC293" s="18">
        <f>AF293+Y293-AA293</f>
        <v/>
      </c>
      <c r="AD293" s="20">
        <f>AB293-AC293</f>
        <v/>
      </c>
      <c r="AE293" s="18">
        <f>S293-T293</f>
        <v/>
      </c>
      <c r="AF293" s="18">
        <f>S293-U293</f>
        <v/>
      </c>
      <c r="AG293" s="21">
        <f>IF(P293&lt;=0,0,LOOKUP(P293,{0,1950001,3300001,6950001,9000001,18000001,40000001},{0.05,0.1,0.2,0.23,0.33,0.4,0.45}))</f>
        <v/>
      </c>
    </row>
    <row r="294">
      <c r="A294" t="inlineStr">
        <is>
          <t>1万円刻み</t>
        </is>
      </c>
      <c r="B294" s="18">
        <f>'4_1万円刻み'!$A$32</f>
        <v/>
      </c>
      <c r="C294" s="19" t="n">
        <v>2026</v>
      </c>
      <c r="D294" s="18" t="n">
        <v>100000</v>
      </c>
      <c r="E294" s="18" t="n">
        <v>0</v>
      </c>
      <c r="F294" s="18" t="n">
        <v>100000</v>
      </c>
      <c r="G294" t="inlineStr">
        <is>
          <t>はい</t>
        </is>
      </c>
      <c r="H294" s="18">
        <f>ROUND(MIN(B294/12,650000)*12*0.0915+MIN(B294/12,1390000)*12*(0.0504+0)+B294*0.005,0)</f>
        <v/>
      </c>
      <c r="I294" s="18" t="n">
        <v>0</v>
      </c>
      <c r="J294" s="18" t="n">
        <v>0</v>
      </c>
      <c r="K294" s="18">
        <f>ROUND(IF(C294&gt;=2026,IF(B294&lt;741000,0,IF(B294&lt;2191000,B294-740000,IF(B294&lt;2193000,1451000,IF(B294&lt;2196000,1453000,IF(B294&lt;2200000,1456000,IF(B294&lt;3600000,ROUNDDOWN(B294/4,-3)*2.8-80000,IF(B294&lt;6600000,ROUNDDOWN(B294/4,-3)*3.2-440000,IF(B294&lt;8500000,ROUNDDOWN(B294*0.9,0)-1100000,B294-1950000)))))))),IF(B294&lt;651000,0,IF(B294&lt;1900000,B294-650000,IF(B294&lt;3600000,ROUNDDOWN(B294/4,-3)*2.8-80000,IF(B294&lt;6600000,ROUNDDOWN(B294/4,-3)*3.2-440000,IF(B294&lt;8500000,ROUNDDOWN(B294*0.9,0)-1100000,B294-1950000)))))),0)</f>
        <v/>
      </c>
      <c r="L294" s="18">
        <f>IF(K294&gt;23500000,NA(),IF(C294&gt;=2026,IF(K294&lt;=4890000,1040000,IF(K294&lt;=6550000,670000,620000)),IF(K294&lt;=1320000,950000,IF(K294&lt;=3360000,880000,IF(K294&lt;=4890000,680000,IF(K294&lt;=6550000,630000,580000))))))</f>
        <v/>
      </c>
      <c r="M294" s="18">
        <f>MIN(100000,ROUNDDOWN(K294*0.05,0))</f>
        <v/>
      </c>
      <c r="N294" s="18">
        <f>MIN(2000000,MAX(0,D294-E294-M294))</f>
        <v/>
      </c>
      <c r="O294" s="18">
        <f>IF(G294="はい",MIN(88000,MAX(0,F294-12000)),0)</f>
        <v/>
      </c>
      <c r="P294" s="18">
        <f>MAX(0,ROUNDDOWN(K294-H294-L294-I294-0,-3))</f>
        <v/>
      </c>
      <c r="Q294" s="18">
        <f>MAX(0,ROUNDDOWN(K294-H294-L294-I294-N294,-3))</f>
        <v/>
      </c>
      <c r="R294" s="18">
        <f>MAX(0,ROUNDDOWN(K294-H294-L294-I294-O294,-3))</f>
        <v/>
      </c>
      <c r="S294" s="18">
        <f>IF(P294&lt;=0,0,ROUNDDOWN((P294*LOOKUP(P294,{0,1950001,3300001,6950001,9000001,18000001,40000001},{0.05,0.1,0.2,0.23,0.33,0.4,0.45})-LOOKUP(P294,{0,1950001,3300001,6950001,9000001,18000001,40000001},{0,97500,427500,636000,1536000,2796000,4796000}))*1.021,-2))</f>
        <v/>
      </c>
      <c r="T294" s="18">
        <f>IF(Q294&lt;=0,0,ROUNDDOWN((Q294*LOOKUP(Q294,{0,1950001,3300001,6950001,9000001,18000001,40000001},{0.05,0.1,0.2,0.23,0.33,0.4,0.45})-LOOKUP(Q294,{0,1950001,3300001,6950001,9000001,18000001,40000001},{0,97500,427500,636000,1536000,2796000,4796000}))*1.021,-2))</f>
        <v/>
      </c>
      <c r="U294" s="18">
        <f>IF(R294&lt;=0,0,ROUNDDOWN((R294*LOOKUP(R294,{0,1950001,3300001,6950001,9000001,18000001,40000001},{0.05,0.1,0.2,0.23,0.33,0.4,0.45})-LOOKUP(R294,{0,1950001,3300001,6950001,9000001,18000001,40000001},{0,97500,427500,636000,1536000,2796000,4796000}))*1.021,-2))</f>
        <v/>
      </c>
      <c r="V294" s="18">
        <f>MAX(0,ROUNDDOWN(K294-H294-430000-J294-0,-3))</f>
        <v/>
      </c>
      <c r="W294" s="18">
        <f>MAX(0,ROUNDDOWN(K294-H294-430000-J294-N294,-3))</f>
        <v/>
      </c>
      <c r="X294" s="18">
        <f>MAX(0,ROUNDDOWN(K294-H294-430000-J294-O294,-3))</f>
        <v/>
      </c>
      <c r="Y294" s="18">
        <f>IF(K294&lt;=450000,0,MAX(0,ROUNDDOWN(V294*0.06-MIN(50000,V294)*0.03,-2))+MAX(0,ROUNDDOWN(V294*0.04-MIN(50000,V294)*0.02,-2)))</f>
        <v/>
      </c>
      <c r="Z294" s="18">
        <f>IF(K294&lt;=450000,0,MAX(0,ROUNDDOWN(W294*0.06-MIN(50000,W294)*0.03,-2))+MAX(0,ROUNDDOWN(W294*0.04-MIN(50000,W294)*0.02,-2)))</f>
        <v/>
      </c>
      <c r="AA294" s="18">
        <f>IF(K294&lt;=450000,0,MAX(0,ROUNDDOWN(X294*0.06-MIN(50000,X294)*0.03,-2))+MAX(0,ROUNDDOWN(X294*0.04-MIN(50000,X294)*0.02,-2)))</f>
        <v/>
      </c>
      <c r="AB294" s="18">
        <f>AE294+Y294-Z294</f>
        <v/>
      </c>
      <c r="AC294" s="18">
        <f>AF294+Y294-AA294</f>
        <v/>
      </c>
      <c r="AD294" s="20">
        <f>AB294-AC294</f>
        <v/>
      </c>
      <c r="AE294" s="18">
        <f>S294-T294</f>
        <v/>
      </c>
      <c r="AF294" s="18">
        <f>S294-U294</f>
        <v/>
      </c>
      <c r="AG294" s="21">
        <f>IF(P294&lt;=0,0,LOOKUP(P294,{0,1950001,3300001,6950001,9000001,18000001,40000001},{0.05,0.1,0.2,0.23,0.33,0.4,0.45}))</f>
        <v/>
      </c>
    </row>
    <row r="295">
      <c r="A295" t="inlineStr">
        <is>
          <t>1万円刻み</t>
        </is>
      </c>
      <c r="B295" s="18">
        <f>'4_1万円刻み'!$A$32</f>
        <v/>
      </c>
      <c r="C295" s="19" t="n">
        <v>2025</v>
      </c>
      <c r="D295" s="18" t="n">
        <v>100000</v>
      </c>
      <c r="E295" s="18" t="n">
        <v>0</v>
      </c>
      <c r="F295" s="18" t="n">
        <v>100000</v>
      </c>
      <c r="G295" t="inlineStr">
        <is>
          <t>はい</t>
        </is>
      </c>
      <c r="H295" s="18">
        <f>ROUND(MIN(B295/12,650000)*12*0.0915+MIN(B295/12,1390000)*12*(0.0504+0)+B295*0.005,0)</f>
        <v/>
      </c>
      <c r="I295" s="18" t="n">
        <v>0</v>
      </c>
      <c r="J295" s="18" t="n">
        <v>0</v>
      </c>
      <c r="K295" s="18">
        <f>ROUND(IF(C295&gt;=2026,IF(B295&lt;741000,0,IF(B295&lt;2191000,B295-740000,IF(B295&lt;2193000,1451000,IF(B295&lt;2196000,1453000,IF(B295&lt;2200000,1456000,IF(B295&lt;3600000,ROUNDDOWN(B295/4,-3)*2.8-80000,IF(B295&lt;6600000,ROUNDDOWN(B295/4,-3)*3.2-440000,IF(B295&lt;8500000,ROUNDDOWN(B295*0.9,0)-1100000,B295-1950000)))))))),IF(B295&lt;651000,0,IF(B295&lt;1900000,B295-650000,IF(B295&lt;3600000,ROUNDDOWN(B295/4,-3)*2.8-80000,IF(B295&lt;6600000,ROUNDDOWN(B295/4,-3)*3.2-440000,IF(B295&lt;8500000,ROUNDDOWN(B295*0.9,0)-1100000,B295-1950000)))))),0)</f>
        <v/>
      </c>
      <c r="L295" s="18">
        <f>IF(K295&gt;23500000,NA(),IF(C295&gt;=2026,IF(K295&lt;=4890000,1040000,IF(K295&lt;=6550000,670000,620000)),IF(K295&lt;=1320000,950000,IF(K295&lt;=3360000,880000,IF(K295&lt;=4890000,680000,IF(K295&lt;=6550000,630000,580000))))))</f>
        <v/>
      </c>
      <c r="M295" s="18">
        <f>MIN(100000,ROUNDDOWN(K295*0.05,0))</f>
        <v/>
      </c>
      <c r="N295" s="18">
        <f>MIN(2000000,MAX(0,D295-E295-M295))</f>
        <v/>
      </c>
      <c r="O295" s="18">
        <f>IF(G295="はい",MIN(88000,MAX(0,F295-12000)),0)</f>
        <v/>
      </c>
      <c r="P295" s="18">
        <f>MAX(0,ROUNDDOWN(K295-H295-L295-I295-0,-3))</f>
        <v/>
      </c>
      <c r="Q295" s="18">
        <f>MAX(0,ROUNDDOWN(K295-H295-L295-I295-N295,-3))</f>
        <v/>
      </c>
      <c r="R295" s="18">
        <f>MAX(0,ROUNDDOWN(K295-H295-L295-I295-O295,-3))</f>
        <v/>
      </c>
      <c r="S295" s="18">
        <f>IF(P295&lt;=0,0,ROUNDDOWN((P295*LOOKUP(P295,{0,1950001,3300001,6950001,9000001,18000001,40000001},{0.05,0.1,0.2,0.23,0.33,0.4,0.45})-LOOKUP(P295,{0,1950001,3300001,6950001,9000001,18000001,40000001},{0,97500,427500,636000,1536000,2796000,4796000}))*1.021,-2))</f>
        <v/>
      </c>
      <c r="T295" s="18">
        <f>IF(Q295&lt;=0,0,ROUNDDOWN((Q295*LOOKUP(Q295,{0,1950001,3300001,6950001,9000001,18000001,40000001},{0.05,0.1,0.2,0.23,0.33,0.4,0.45})-LOOKUP(Q295,{0,1950001,3300001,6950001,9000001,18000001,40000001},{0,97500,427500,636000,1536000,2796000,4796000}))*1.021,-2))</f>
        <v/>
      </c>
      <c r="U295" s="18">
        <f>IF(R295&lt;=0,0,ROUNDDOWN((R295*LOOKUP(R295,{0,1950001,3300001,6950001,9000001,18000001,40000001},{0.05,0.1,0.2,0.23,0.33,0.4,0.45})-LOOKUP(R295,{0,1950001,3300001,6950001,9000001,18000001,40000001},{0,97500,427500,636000,1536000,2796000,4796000}))*1.021,-2))</f>
        <v/>
      </c>
      <c r="V295" s="18">
        <f>MAX(0,ROUNDDOWN(K295-H295-430000-J295-0,-3))</f>
        <v/>
      </c>
      <c r="W295" s="18">
        <f>MAX(0,ROUNDDOWN(K295-H295-430000-J295-N295,-3))</f>
        <v/>
      </c>
      <c r="X295" s="18">
        <f>MAX(0,ROUNDDOWN(K295-H295-430000-J295-O295,-3))</f>
        <v/>
      </c>
      <c r="Y295" s="18">
        <f>IF(K295&lt;=450000,0,MAX(0,ROUNDDOWN(V295*0.06-MIN(50000,V295)*0.03,-2))+MAX(0,ROUNDDOWN(V295*0.04-MIN(50000,V295)*0.02,-2)))</f>
        <v/>
      </c>
      <c r="Z295" s="18">
        <f>IF(K295&lt;=450000,0,MAX(0,ROUNDDOWN(W295*0.06-MIN(50000,W295)*0.03,-2))+MAX(0,ROUNDDOWN(W295*0.04-MIN(50000,W295)*0.02,-2)))</f>
        <v/>
      </c>
      <c r="AA295" s="18">
        <f>IF(K295&lt;=450000,0,MAX(0,ROUNDDOWN(X295*0.06-MIN(50000,X295)*0.03,-2))+MAX(0,ROUNDDOWN(X295*0.04-MIN(50000,X295)*0.02,-2)))</f>
        <v/>
      </c>
      <c r="AB295" s="18">
        <f>AE295+Y295-Z295</f>
        <v/>
      </c>
      <c r="AC295" s="18">
        <f>AF295+Y295-AA295</f>
        <v/>
      </c>
      <c r="AD295" s="20">
        <f>AB295-AC295</f>
        <v/>
      </c>
      <c r="AE295" s="18">
        <f>S295-T295</f>
        <v/>
      </c>
      <c r="AF295" s="18">
        <f>S295-U295</f>
        <v/>
      </c>
      <c r="AG295" s="21">
        <f>IF(P295&lt;=0,0,LOOKUP(P295,{0,1950001,3300001,6950001,9000001,18000001,40000001},{0.05,0.1,0.2,0.23,0.33,0.4,0.45}))</f>
        <v/>
      </c>
    </row>
    <row r="296">
      <c r="A296" t="inlineStr">
        <is>
          <t>1万円刻み</t>
        </is>
      </c>
      <c r="B296" s="18">
        <f>'4_1万円刻み'!$A$33</f>
        <v/>
      </c>
      <c r="C296" s="19" t="n">
        <v>2026</v>
      </c>
      <c r="D296" s="18" t="n">
        <v>100000</v>
      </c>
      <c r="E296" s="18" t="n">
        <v>0</v>
      </c>
      <c r="F296" s="18" t="n">
        <v>100000</v>
      </c>
      <c r="G296" t="inlineStr">
        <is>
          <t>はい</t>
        </is>
      </c>
      <c r="H296" s="18">
        <f>ROUND(MIN(B296/12,650000)*12*0.0915+MIN(B296/12,1390000)*12*(0.0504+0)+B296*0.005,0)</f>
        <v/>
      </c>
      <c r="I296" s="18" t="n">
        <v>0</v>
      </c>
      <c r="J296" s="18" t="n">
        <v>0</v>
      </c>
      <c r="K296" s="18">
        <f>ROUND(IF(C296&gt;=2026,IF(B296&lt;741000,0,IF(B296&lt;2191000,B296-740000,IF(B296&lt;2193000,1451000,IF(B296&lt;2196000,1453000,IF(B296&lt;2200000,1456000,IF(B296&lt;3600000,ROUNDDOWN(B296/4,-3)*2.8-80000,IF(B296&lt;6600000,ROUNDDOWN(B296/4,-3)*3.2-440000,IF(B296&lt;8500000,ROUNDDOWN(B296*0.9,0)-1100000,B296-1950000)))))))),IF(B296&lt;651000,0,IF(B296&lt;1900000,B296-650000,IF(B296&lt;3600000,ROUNDDOWN(B296/4,-3)*2.8-80000,IF(B296&lt;6600000,ROUNDDOWN(B296/4,-3)*3.2-440000,IF(B296&lt;8500000,ROUNDDOWN(B296*0.9,0)-1100000,B296-1950000)))))),0)</f>
        <v/>
      </c>
      <c r="L296" s="18">
        <f>IF(K296&gt;23500000,NA(),IF(C296&gt;=2026,IF(K296&lt;=4890000,1040000,IF(K296&lt;=6550000,670000,620000)),IF(K296&lt;=1320000,950000,IF(K296&lt;=3360000,880000,IF(K296&lt;=4890000,680000,IF(K296&lt;=6550000,630000,580000))))))</f>
        <v/>
      </c>
      <c r="M296" s="18">
        <f>MIN(100000,ROUNDDOWN(K296*0.05,0))</f>
        <v/>
      </c>
      <c r="N296" s="18">
        <f>MIN(2000000,MAX(0,D296-E296-M296))</f>
        <v/>
      </c>
      <c r="O296" s="18">
        <f>IF(G296="はい",MIN(88000,MAX(0,F296-12000)),0)</f>
        <v/>
      </c>
      <c r="P296" s="18">
        <f>MAX(0,ROUNDDOWN(K296-H296-L296-I296-0,-3))</f>
        <v/>
      </c>
      <c r="Q296" s="18">
        <f>MAX(0,ROUNDDOWN(K296-H296-L296-I296-N296,-3))</f>
        <v/>
      </c>
      <c r="R296" s="18">
        <f>MAX(0,ROUNDDOWN(K296-H296-L296-I296-O296,-3))</f>
        <v/>
      </c>
      <c r="S296" s="18">
        <f>IF(P296&lt;=0,0,ROUNDDOWN((P296*LOOKUP(P296,{0,1950001,3300001,6950001,9000001,18000001,40000001},{0.05,0.1,0.2,0.23,0.33,0.4,0.45})-LOOKUP(P296,{0,1950001,3300001,6950001,9000001,18000001,40000001},{0,97500,427500,636000,1536000,2796000,4796000}))*1.021,-2))</f>
        <v/>
      </c>
      <c r="T296" s="18">
        <f>IF(Q296&lt;=0,0,ROUNDDOWN((Q296*LOOKUP(Q296,{0,1950001,3300001,6950001,9000001,18000001,40000001},{0.05,0.1,0.2,0.23,0.33,0.4,0.45})-LOOKUP(Q296,{0,1950001,3300001,6950001,9000001,18000001,40000001},{0,97500,427500,636000,1536000,2796000,4796000}))*1.021,-2))</f>
        <v/>
      </c>
      <c r="U296" s="18">
        <f>IF(R296&lt;=0,0,ROUNDDOWN((R296*LOOKUP(R296,{0,1950001,3300001,6950001,9000001,18000001,40000001},{0.05,0.1,0.2,0.23,0.33,0.4,0.45})-LOOKUP(R296,{0,1950001,3300001,6950001,9000001,18000001,40000001},{0,97500,427500,636000,1536000,2796000,4796000}))*1.021,-2))</f>
        <v/>
      </c>
      <c r="V296" s="18">
        <f>MAX(0,ROUNDDOWN(K296-H296-430000-J296-0,-3))</f>
        <v/>
      </c>
      <c r="W296" s="18">
        <f>MAX(0,ROUNDDOWN(K296-H296-430000-J296-N296,-3))</f>
        <v/>
      </c>
      <c r="X296" s="18">
        <f>MAX(0,ROUNDDOWN(K296-H296-430000-J296-O296,-3))</f>
        <v/>
      </c>
      <c r="Y296" s="18">
        <f>IF(K296&lt;=450000,0,MAX(0,ROUNDDOWN(V296*0.06-MIN(50000,V296)*0.03,-2))+MAX(0,ROUNDDOWN(V296*0.04-MIN(50000,V296)*0.02,-2)))</f>
        <v/>
      </c>
      <c r="Z296" s="18">
        <f>IF(K296&lt;=450000,0,MAX(0,ROUNDDOWN(W296*0.06-MIN(50000,W296)*0.03,-2))+MAX(0,ROUNDDOWN(W296*0.04-MIN(50000,W296)*0.02,-2)))</f>
        <v/>
      </c>
      <c r="AA296" s="18">
        <f>IF(K296&lt;=450000,0,MAX(0,ROUNDDOWN(X296*0.06-MIN(50000,X296)*0.03,-2))+MAX(0,ROUNDDOWN(X296*0.04-MIN(50000,X296)*0.02,-2)))</f>
        <v/>
      </c>
      <c r="AB296" s="18">
        <f>AE296+Y296-Z296</f>
        <v/>
      </c>
      <c r="AC296" s="18">
        <f>AF296+Y296-AA296</f>
        <v/>
      </c>
      <c r="AD296" s="20">
        <f>AB296-AC296</f>
        <v/>
      </c>
      <c r="AE296" s="18">
        <f>S296-T296</f>
        <v/>
      </c>
      <c r="AF296" s="18">
        <f>S296-U296</f>
        <v/>
      </c>
      <c r="AG296" s="21">
        <f>IF(P296&lt;=0,0,LOOKUP(P296,{0,1950001,3300001,6950001,9000001,18000001,40000001},{0.05,0.1,0.2,0.23,0.33,0.4,0.45}))</f>
        <v/>
      </c>
    </row>
    <row r="297">
      <c r="A297" t="inlineStr">
        <is>
          <t>1万円刻み</t>
        </is>
      </c>
      <c r="B297" s="18">
        <f>'4_1万円刻み'!$A$33</f>
        <v/>
      </c>
      <c r="C297" s="19" t="n">
        <v>2025</v>
      </c>
      <c r="D297" s="18" t="n">
        <v>100000</v>
      </c>
      <c r="E297" s="18" t="n">
        <v>0</v>
      </c>
      <c r="F297" s="18" t="n">
        <v>100000</v>
      </c>
      <c r="G297" t="inlineStr">
        <is>
          <t>はい</t>
        </is>
      </c>
      <c r="H297" s="18">
        <f>ROUND(MIN(B297/12,650000)*12*0.0915+MIN(B297/12,1390000)*12*(0.0504+0)+B297*0.005,0)</f>
        <v/>
      </c>
      <c r="I297" s="18" t="n">
        <v>0</v>
      </c>
      <c r="J297" s="18" t="n">
        <v>0</v>
      </c>
      <c r="K297" s="18">
        <f>ROUND(IF(C297&gt;=2026,IF(B297&lt;741000,0,IF(B297&lt;2191000,B297-740000,IF(B297&lt;2193000,1451000,IF(B297&lt;2196000,1453000,IF(B297&lt;2200000,1456000,IF(B297&lt;3600000,ROUNDDOWN(B297/4,-3)*2.8-80000,IF(B297&lt;6600000,ROUNDDOWN(B297/4,-3)*3.2-440000,IF(B297&lt;8500000,ROUNDDOWN(B297*0.9,0)-1100000,B297-1950000)))))))),IF(B297&lt;651000,0,IF(B297&lt;1900000,B297-650000,IF(B297&lt;3600000,ROUNDDOWN(B297/4,-3)*2.8-80000,IF(B297&lt;6600000,ROUNDDOWN(B297/4,-3)*3.2-440000,IF(B297&lt;8500000,ROUNDDOWN(B297*0.9,0)-1100000,B297-1950000)))))),0)</f>
        <v/>
      </c>
      <c r="L297" s="18">
        <f>IF(K297&gt;23500000,NA(),IF(C297&gt;=2026,IF(K297&lt;=4890000,1040000,IF(K297&lt;=6550000,670000,620000)),IF(K297&lt;=1320000,950000,IF(K297&lt;=3360000,880000,IF(K297&lt;=4890000,680000,IF(K297&lt;=6550000,630000,580000))))))</f>
        <v/>
      </c>
      <c r="M297" s="18">
        <f>MIN(100000,ROUNDDOWN(K297*0.05,0))</f>
        <v/>
      </c>
      <c r="N297" s="18">
        <f>MIN(2000000,MAX(0,D297-E297-M297))</f>
        <v/>
      </c>
      <c r="O297" s="18">
        <f>IF(G297="はい",MIN(88000,MAX(0,F297-12000)),0)</f>
        <v/>
      </c>
      <c r="P297" s="18">
        <f>MAX(0,ROUNDDOWN(K297-H297-L297-I297-0,-3))</f>
        <v/>
      </c>
      <c r="Q297" s="18">
        <f>MAX(0,ROUNDDOWN(K297-H297-L297-I297-N297,-3))</f>
        <v/>
      </c>
      <c r="R297" s="18">
        <f>MAX(0,ROUNDDOWN(K297-H297-L297-I297-O297,-3))</f>
        <v/>
      </c>
      <c r="S297" s="18">
        <f>IF(P297&lt;=0,0,ROUNDDOWN((P297*LOOKUP(P297,{0,1950001,3300001,6950001,9000001,18000001,40000001},{0.05,0.1,0.2,0.23,0.33,0.4,0.45})-LOOKUP(P297,{0,1950001,3300001,6950001,9000001,18000001,40000001},{0,97500,427500,636000,1536000,2796000,4796000}))*1.021,-2))</f>
        <v/>
      </c>
      <c r="T297" s="18">
        <f>IF(Q297&lt;=0,0,ROUNDDOWN((Q297*LOOKUP(Q297,{0,1950001,3300001,6950001,9000001,18000001,40000001},{0.05,0.1,0.2,0.23,0.33,0.4,0.45})-LOOKUP(Q297,{0,1950001,3300001,6950001,9000001,18000001,40000001},{0,97500,427500,636000,1536000,2796000,4796000}))*1.021,-2))</f>
        <v/>
      </c>
      <c r="U297" s="18">
        <f>IF(R297&lt;=0,0,ROUNDDOWN((R297*LOOKUP(R297,{0,1950001,3300001,6950001,9000001,18000001,40000001},{0.05,0.1,0.2,0.23,0.33,0.4,0.45})-LOOKUP(R297,{0,1950001,3300001,6950001,9000001,18000001,40000001},{0,97500,427500,636000,1536000,2796000,4796000}))*1.021,-2))</f>
        <v/>
      </c>
      <c r="V297" s="18">
        <f>MAX(0,ROUNDDOWN(K297-H297-430000-J297-0,-3))</f>
        <v/>
      </c>
      <c r="W297" s="18">
        <f>MAX(0,ROUNDDOWN(K297-H297-430000-J297-N297,-3))</f>
        <v/>
      </c>
      <c r="X297" s="18">
        <f>MAX(0,ROUNDDOWN(K297-H297-430000-J297-O297,-3))</f>
        <v/>
      </c>
      <c r="Y297" s="18">
        <f>IF(K297&lt;=450000,0,MAX(0,ROUNDDOWN(V297*0.06-MIN(50000,V297)*0.03,-2))+MAX(0,ROUNDDOWN(V297*0.04-MIN(50000,V297)*0.02,-2)))</f>
        <v/>
      </c>
      <c r="Z297" s="18">
        <f>IF(K297&lt;=450000,0,MAX(0,ROUNDDOWN(W297*0.06-MIN(50000,W297)*0.03,-2))+MAX(0,ROUNDDOWN(W297*0.04-MIN(50000,W297)*0.02,-2)))</f>
        <v/>
      </c>
      <c r="AA297" s="18">
        <f>IF(K297&lt;=450000,0,MAX(0,ROUNDDOWN(X297*0.06-MIN(50000,X297)*0.03,-2))+MAX(0,ROUNDDOWN(X297*0.04-MIN(50000,X297)*0.02,-2)))</f>
        <v/>
      </c>
      <c r="AB297" s="18">
        <f>AE297+Y297-Z297</f>
        <v/>
      </c>
      <c r="AC297" s="18">
        <f>AF297+Y297-AA297</f>
        <v/>
      </c>
      <c r="AD297" s="20">
        <f>AB297-AC297</f>
        <v/>
      </c>
      <c r="AE297" s="18">
        <f>S297-T297</f>
        <v/>
      </c>
      <c r="AF297" s="18">
        <f>S297-U297</f>
        <v/>
      </c>
      <c r="AG297" s="21">
        <f>IF(P297&lt;=0,0,LOOKUP(P297,{0,1950001,3300001,6950001,9000001,18000001,40000001},{0.05,0.1,0.2,0.23,0.33,0.4,0.45}))</f>
        <v/>
      </c>
    </row>
    <row r="298">
      <c r="A298" t="inlineStr">
        <is>
          <t>1万円刻み</t>
        </is>
      </c>
      <c r="B298" s="18">
        <f>'4_1万円刻み'!$A$34</f>
        <v/>
      </c>
      <c r="C298" s="19" t="n">
        <v>2026</v>
      </c>
      <c r="D298" s="18" t="n">
        <v>100000</v>
      </c>
      <c r="E298" s="18" t="n">
        <v>0</v>
      </c>
      <c r="F298" s="18" t="n">
        <v>100000</v>
      </c>
      <c r="G298" t="inlineStr">
        <is>
          <t>はい</t>
        </is>
      </c>
      <c r="H298" s="18">
        <f>ROUND(MIN(B298/12,650000)*12*0.0915+MIN(B298/12,1390000)*12*(0.0504+0)+B298*0.005,0)</f>
        <v/>
      </c>
      <c r="I298" s="18" t="n">
        <v>0</v>
      </c>
      <c r="J298" s="18" t="n">
        <v>0</v>
      </c>
      <c r="K298" s="18">
        <f>ROUND(IF(C298&gt;=2026,IF(B298&lt;741000,0,IF(B298&lt;2191000,B298-740000,IF(B298&lt;2193000,1451000,IF(B298&lt;2196000,1453000,IF(B298&lt;2200000,1456000,IF(B298&lt;3600000,ROUNDDOWN(B298/4,-3)*2.8-80000,IF(B298&lt;6600000,ROUNDDOWN(B298/4,-3)*3.2-440000,IF(B298&lt;8500000,ROUNDDOWN(B298*0.9,0)-1100000,B298-1950000)))))))),IF(B298&lt;651000,0,IF(B298&lt;1900000,B298-650000,IF(B298&lt;3600000,ROUNDDOWN(B298/4,-3)*2.8-80000,IF(B298&lt;6600000,ROUNDDOWN(B298/4,-3)*3.2-440000,IF(B298&lt;8500000,ROUNDDOWN(B298*0.9,0)-1100000,B298-1950000)))))),0)</f>
        <v/>
      </c>
      <c r="L298" s="18">
        <f>IF(K298&gt;23500000,NA(),IF(C298&gt;=2026,IF(K298&lt;=4890000,1040000,IF(K298&lt;=6550000,670000,620000)),IF(K298&lt;=1320000,950000,IF(K298&lt;=3360000,880000,IF(K298&lt;=4890000,680000,IF(K298&lt;=6550000,630000,580000))))))</f>
        <v/>
      </c>
      <c r="M298" s="18">
        <f>MIN(100000,ROUNDDOWN(K298*0.05,0))</f>
        <v/>
      </c>
      <c r="N298" s="18">
        <f>MIN(2000000,MAX(0,D298-E298-M298))</f>
        <v/>
      </c>
      <c r="O298" s="18">
        <f>IF(G298="はい",MIN(88000,MAX(0,F298-12000)),0)</f>
        <v/>
      </c>
      <c r="P298" s="18">
        <f>MAX(0,ROUNDDOWN(K298-H298-L298-I298-0,-3))</f>
        <v/>
      </c>
      <c r="Q298" s="18">
        <f>MAX(0,ROUNDDOWN(K298-H298-L298-I298-N298,-3))</f>
        <v/>
      </c>
      <c r="R298" s="18">
        <f>MAX(0,ROUNDDOWN(K298-H298-L298-I298-O298,-3))</f>
        <v/>
      </c>
      <c r="S298" s="18">
        <f>IF(P298&lt;=0,0,ROUNDDOWN((P298*LOOKUP(P298,{0,1950001,3300001,6950001,9000001,18000001,40000001},{0.05,0.1,0.2,0.23,0.33,0.4,0.45})-LOOKUP(P298,{0,1950001,3300001,6950001,9000001,18000001,40000001},{0,97500,427500,636000,1536000,2796000,4796000}))*1.021,-2))</f>
        <v/>
      </c>
      <c r="T298" s="18">
        <f>IF(Q298&lt;=0,0,ROUNDDOWN((Q298*LOOKUP(Q298,{0,1950001,3300001,6950001,9000001,18000001,40000001},{0.05,0.1,0.2,0.23,0.33,0.4,0.45})-LOOKUP(Q298,{0,1950001,3300001,6950001,9000001,18000001,40000001},{0,97500,427500,636000,1536000,2796000,4796000}))*1.021,-2))</f>
        <v/>
      </c>
      <c r="U298" s="18">
        <f>IF(R298&lt;=0,0,ROUNDDOWN((R298*LOOKUP(R298,{0,1950001,3300001,6950001,9000001,18000001,40000001},{0.05,0.1,0.2,0.23,0.33,0.4,0.45})-LOOKUP(R298,{0,1950001,3300001,6950001,9000001,18000001,40000001},{0,97500,427500,636000,1536000,2796000,4796000}))*1.021,-2))</f>
        <v/>
      </c>
      <c r="V298" s="18">
        <f>MAX(0,ROUNDDOWN(K298-H298-430000-J298-0,-3))</f>
        <v/>
      </c>
      <c r="W298" s="18">
        <f>MAX(0,ROUNDDOWN(K298-H298-430000-J298-N298,-3))</f>
        <v/>
      </c>
      <c r="X298" s="18">
        <f>MAX(0,ROUNDDOWN(K298-H298-430000-J298-O298,-3))</f>
        <v/>
      </c>
      <c r="Y298" s="18">
        <f>IF(K298&lt;=450000,0,MAX(0,ROUNDDOWN(V298*0.06-MIN(50000,V298)*0.03,-2))+MAX(0,ROUNDDOWN(V298*0.04-MIN(50000,V298)*0.02,-2)))</f>
        <v/>
      </c>
      <c r="Z298" s="18">
        <f>IF(K298&lt;=450000,0,MAX(0,ROUNDDOWN(W298*0.06-MIN(50000,W298)*0.03,-2))+MAX(0,ROUNDDOWN(W298*0.04-MIN(50000,W298)*0.02,-2)))</f>
        <v/>
      </c>
      <c r="AA298" s="18">
        <f>IF(K298&lt;=450000,0,MAX(0,ROUNDDOWN(X298*0.06-MIN(50000,X298)*0.03,-2))+MAX(0,ROUNDDOWN(X298*0.04-MIN(50000,X298)*0.02,-2)))</f>
        <v/>
      </c>
      <c r="AB298" s="18">
        <f>AE298+Y298-Z298</f>
        <v/>
      </c>
      <c r="AC298" s="18">
        <f>AF298+Y298-AA298</f>
        <v/>
      </c>
      <c r="AD298" s="20">
        <f>AB298-AC298</f>
        <v/>
      </c>
      <c r="AE298" s="18">
        <f>S298-T298</f>
        <v/>
      </c>
      <c r="AF298" s="18">
        <f>S298-U298</f>
        <v/>
      </c>
      <c r="AG298" s="21">
        <f>IF(P298&lt;=0,0,LOOKUP(P298,{0,1950001,3300001,6950001,9000001,18000001,40000001},{0.05,0.1,0.2,0.23,0.33,0.4,0.45}))</f>
        <v/>
      </c>
    </row>
    <row r="299">
      <c r="A299" t="inlineStr">
        <is>
          <t>1万円刻み</t>
        </is>
      </c>
      <c r="B299" s="18">
        <f>'4_1万円刻み'!$A$34</f>
        <v/>
      </c>
      <c r="C299" s="19" t="n">
        <v>2025</v>
      </c>
      <c r="D299" s="18" t="n">
        <v>100000</v>
      </c>
      <c r="E299" s="18" t="n">
        <v>0</v>
      </c>
      <c r="F299" s="18" t="n">
        <v>100000</v>
      </c>
      <c r="G299" t="inlineStr">
        <is>
          <t>はい</t>
        </is>
      </c>
      <c r="H299" s="18">
        <f>ROUND(MIN(B299/12,650000)*12*0.0915+MIN(B299/12,1390000)*12*(0.0504+0)+B299*0.005,0)</f>
        <v/>
      </c>
      <c r="I299" s="18" t="n">
        <v>0</v>
      </c>
      <c r="J299" s="18" t="n">
        <v>0</v>
      </c>
      <c r="K299" s="18">
        <f>ROUND(IF(C299&gt;=2026,IF(B299&lt;741000,0,IF(B299&lt;2191000,B299-740000,IF(B299&lt;2193000,1451000,IF(B299&lt;2196000,1453000,IF(B299&lt;2200000,1456000,IF(B299&lt;3600000,ROUNDDOWN(B299/4,-3)*2.8-80000,IF(B299&lt;6600000,ROUNDDOWN(B299/4,-3)*3.2-440000,IF(B299&lt;8500000,ROUNDDOWN(B299*0.9,0)-1100000,B299-1950000)))))))),IF(B299&lt;651000,0,IF(B299&lt;1900000,B299-650000,IF(B299&lt;3600000,ROUNDDOWN(B299/4,-3)*2.8-80000,IF(B299&lt;6600000,ROUNDDOWN(B299/4,-3)*3.2-440000,IF(B299&lt;8500000,ROUNDDOWN(B299*0.9,0)-1100000,B299-1950000)))))),0)</f>
        <v/>
      </c>
      <c r="L299" s="18">
        <f>IF(K299&gt;23500000,NA(),IF(C299&gt;=2026,IF(K299&lt;=4890000,1040000,IF(K299&lt;=6550000,670000,620000)),IF(K299&lt;=1320000,950000,IF(K299&lt;=3360000,880000,IF(K299&lt;=4890000,680000,IF(K299&lt;=6550000,630000,580000))))))</f>
        <v/>
      </c>
      <c r="M299" s="18">
        <f>MIN(100000,ROUNDDOWN(K299*0.05,0))</f>
        <v/>
      </c>
      <c r="N299" s="18">
        <f>MIN(2000000,MAX(0,D299-E299-M299))</f>
        <v/>
      </c>
      <c r="O299" s="18">
        <f>IF(G299="はい",MIN(88000,MAX(0,F299-12000)),0)</f>
        <v/>
      </c>
      <c r="P299" s="18">
        <f>MAX(0,ROUNDDOWN(K299-H299-L299-I299-0,-3))</f>
        <v/>
      </c>
      <c r="Q299" s="18">
        <f>MAX(0,ROUNDDOWN(K299-H299-L299-I299-N299,-3))</f>
        <v/>
      </c>
      <c r="R299" s="18">
        <f>MAX(0,ROUNDDOWN(K299-H299-L299-I299-O299,-3))</f>
        <v/>
      </c>
      <c r="S299" s="18">
        <f>IF(P299&lt;=0,0,ROUNDDOWN((P299*LOOKUP(P299,{0,1950001,3300001,6950001,9000001,18000001,40000001},{0.05,0.1,0.2,0.23,0.33,0.4,0.45})-LOOKUP(P299,{0,1950001,3300001,6950001,9000001,18000001,40000001},{0,97500,427500,636000,1536000,2796000,4796000}))*1.021,-2))</f>
        <v/>
      </c>
      <c r="T299" s="18">
        <f>IF(Q299&lt;=0,0,ROUNDDOWN((Q299*LOOKUP(Q299,{0,1950001,3300001,6950001,9000001,18000001,40000001},{0.05,0.1,0.2,0.23,0.33,0.4,0.45})-LOOKUP(Q299,{0,1950001,3300001,6950001,9000001,18000001,40000001},{0,97500,427500,636000,1536000,2796000,4796000}))*1.021,-2))</f>
        <v/>
      </c>
      <c r="U299" s="18">
        <f>IF(R299&lt;=0,0,ROUNDDOWN((R299*LOOKUP(R299,{0,1950001,3300001,6950001,9000001,18000001,40000001},{0.05,0.1,0.2,0.23,0.33,0.4,0.45})-LOOKUP(R299,{0,1950001,3300001,6950001,9000001,18000001,40000001},{0,97500,427500,636000,1536000,2796000,4796000}))*1.021,-2))</f>
        <v/>
      </c>
      <c r="V299" s="18">
        <f>MAX(0,ROUNDDOWN(K299-H299-430000-J299-0,-3))</f>
        <v/>
      </c>
      <c r="W299" s="18">
        <f>MAX(0,ROUNDDOWN(K299-H299-430000-J299-N299,-3))</f>
        <v/>
      </c>
      <c r="X299" s="18">
        <f>MAX(0,ROUNDDOWN(K299-H299-430000-J299-O299,-3))</f>
        <v/>
      </c>
      <c r="Y299" s="18">
        <f>IF(K299&lt;=450000,0,MAX(0,ROUNDDOWN(V299*0.06-MIN(50000,V299)*0.03,-2))+MAX(0,ROUNDDOWN(V299*0.04-MIN(50000,V299)*0.02,-2)))</f>
        <v/>
      </c>
      <c r="Z299" s="18">
        <f>IF(K299&lt;=450000,0,MAX(0,ROUNDDOWN(W299*0.06-MIN(50000,W299)*0.03,-2))+MAX(0,ROUNDDOWN(W299*0.04-MIN(50000,W299)*0.02,-2)))</f>
        <v/>
      </c>
      <c r="AA299" s="18">
        <f>IF(K299&lt;=450000,0,MAX(0,ROUNDDOWN(X299*0.06-MIN(50000,X299)*0.03,-2))+MAX(0,ROUNDDOWN(X299*0.04-MIN(50000,X299)*0.02,-2)))</f>
        <v/>
      </c>
      <c r="AB299" s="18">
        <f>AE299+Y299-Z299</f>
        <v/>
      </c>
      <c r="AC299" s="18">
        <f>AF299+Y299-AA299</f>
        <v/>
      </c>
      <c r="AD299" s="20">
        <f>AB299-AC299</f>
        <v/>
      </c>
      <c r="AE299" s="18">
        <f>S299-T299</f>
        <v/>
      </c>
      <c r="AF299" s="18">
        <f>S299-U299</f>
        <v/>
      </c>
      <c r="AG299" s="21">
        <f>IF(P299&lt;=0,0,LOOKUP(P299,{0,1950001,3300001,6950001,9000001,18000001,40000001},{0.05,0.1,0.2,0.23,0.33,0.4,0.45}))</f>
        <v/>
      </c>
    </row>
    <row r="300">
      <c r="A300" t="inlineStr">
        <is>
          <t>1万円刻み</t>
        </is>
      </c>
      <c r="B300" s="18">
        <f>'4_1万円刻み'!$A$35</f>
        <v/>
      </c>
      <c r="C300" s="19" t="n">
        <v>2026</v>
      </c>
      <c r="D300" s="18" t="n">
        <v>100000</v>
      </c>
      <c r="E300" s="18" t="n">
        <v>0</v>
      </c>
      <c r="F300" s="18" t="n">
        <v>100000</v>
      </c>
      <c r="G300" t="inlineStr">
        <is>
          <t>はい</t>
        </is>
      </c>
      <c r="H300" s="18">
        <f>ROUND(MIN(B300/12,650000)*12*0.0915+MIN(B300/12,1390000)*12*(0.0504+0)+B300*0.005,0)</f>
        <v/>
      </c>
      <c r="I300" s="18" t="n">
        <v>0</v>
      </c>
      <c r="J300" s="18" t="n">
        <v>0</v>
      </c>
      <c r="K300" s="18">
        <f>ROUND(IF(C300&gt;=2026,IF(B300&lt;741000,0,IF(B300&lt;2191000,B300-740000,IF(B300&lt;2193000,1451000,IF(B300&lt;2196000,1453000,IF(B300&lt;2200000,1456000,IF(B300&lt;3600000,ROUNDDOWN(B300/4,-3)*2.8-80000,IF(B300&lt;6600000,ROUNDDOWN(B300/4,-3)*3.2-440000,IF(B300&lt;8500000,ROUNDDOWN(B300*0.9,0)-1100000,B300-1950000)))))))),IF(B300&lt;651000,0,IF(B300&lt;1900000,B300-650000,IF(B300&lt;3600000,ROUNDDOWN(B300/4,-3)*2.8-80000,IF(B300&lt;6600000,ROUNDDOWN(B300/4,-3)*3.2-440000,IF(B300&lt;8500000,ROUNDDOWN(B300*0.9,0)-1100000,B300-1950000)))))),0)</f>
        <v/>
      </c>
      <c r="L300" s="18">
        <f>IF(K300&gt;23500000,NA(),IF(C300&gt;=2026,IF(K300&lt;=4890000,1040000,IF(K300&lt;=6550000,670000,620000)),IF(K300&lt;=1320000,950000,IF(K300&lt;=3360000,880000,IF(K300&lt;=4890000,680000,IF(K300&lt;=6550000,630000,580000))))))</f>
        <v/>
      </c>
      <c r="M300" s="18">
        <f>MIN(100000,ROUNDDOWN(K300*0.05,0))</f>
        <v/>
      </c>
      <c r="N300" s="18">
        <f>MIN(2000000,MAX(0,D300-E300-M300))</f>
        <v/>
      </c>
      <c r="O300" s="18">
        <f>IF(G300="はい",MIN(88000,MAX(0,F300-12000)),0)</f>
        <v/>
      </c>
      <c r="P300" s="18">
        <f>MAX(0,ROUNDDOWN(K300-H300-L300-I300-0,-3))</f>
        <v/>
      </c>
      <c r="Q300" s="18">
        <f>MAX(0,ROUNDDOWN(K300-H300-L300-I300-N300,-3))</f>
        <v/>
      </c>
      <c r="R300" s="18">
        <f>MAX(0,ROUNDDOWN(K300-H300-L300-I300-O300,-3))</f>
        <v/>
      </c>
      <c r="S300" s="18">
        <f>IF(P300&lt;=0,0,ROUNDDOWN((P300*LOOKUP(P300,{0,1950001,3300001,6950001,9000001,18000001,40000001},{0.05,0.1,0.2,0.23,0.33,0.4,0.45})-LOOKUP(P300,{0,1950001,3300001,6950001,9000001,18000001,40000001},{0,97500,427500,636000,1536000,2796000,4796000}))*1.021,-2))</f>
        <v/>
      </c>
      <c r="T300" s="18">
        <f>IF(Q300&lt;=0,0,ROUNDDOWN((Q300*LOOKUP(Q300,{0,1950001,3300001,6950001,9000001,18000001,40000001},{0.05,0.1,0.2,0.23,0.33,0.4,0.45})-LOOKUP(Q300,{0,1950001,3300001,6950001,9000001,18000001,40000001},{0,97500,427500,636000,1536000,2796000,4796000}))*1.021,-2))</f>
        <v/>
      </c>
      <c r="U300" s="18">
        <f>IF(R300&lt;=0,0,ROUNDDOWN((R300*LOOKUP(R300,{0,1950001,3300001,6950001,9000001,18000001,40000001},{0.05,0.1,0.2,0.23,0.33,0.4,0.45})-LOOKUP(R300,{0,1950001,3300001,6950001,9000001,18000001,40000001},{0,97500,427500,636000,1536000,2796000,4796000}))*1.021,-2))</f>
        <v/>
      </c>
      <c r="V300" s="18">
        <f>MAX(0,ROUNDDOWN(K300-H300-430000-J300-0,-3))</f>
        <v/>
      </c>
      <c r="W300" s="18">
        <f>MAX(0,ROUNDDOWN(K300-H300-430000-J300-N300,-3))</f>
        <v/>
      </c>
      <c r="X300" s="18">
        <f>MAX(0,ROUNDDOWN(K300-H300-430000-J300-O300,-3))</f>
        <v/>
      </c>
      <c r="Y300" s="18">
        <f>IF(K300&lt;=450000,0,MAX(0,ROUNDDOWN(V300*0.06-MIN(50000,V300)*0.03,-2))+MAX(0,ROUNDDOWN(V300*0.04-MIN(50000,V300)*0.02,-2)))</f>
        <v/>
      </c>
      <c r="Z300" s="18">
        <f>IF(K300&lt;=450000,0,MAX(0,ROUNDDOWN(W300*0.06-MIN(50000,W300)*0.03,-2))+MAX(0,ROUNDDOWN(W300*0.04-MIN(50000,W300)*0.02,-2)))</f>
        <v/>
      </c>
      <c r="AA300" s="18">
        <f>IF(K300&lt;=450000,0,MAX(0,ROUNDDOWN(X300*0.06-MIN(50000,X300)*0.03,-2))+MAX(0,ROUNDDOWN(X300*0.04-MIN(50000,X300)*0.02,-2)))</f>
        <v/>
      </c>
      <c r="AB300" s="18">
        <f>AE300+Y300-Z300</f>
        <v/>
      </c>
      <c r="AC300" s="18">
        <f>AF300+Y300-AA300</f>
        <v/>
      </c>
      <c r="AD300" s="20">
        <f>AB300-AC300</f>
        <v/>
      </c>
      <c r="AE300" s="18">
        <f>S300-T300</f>
        <v/>
      </c>
      <c r="AF300" s="18">
        <f>S300-U300</f>
        <v/>
      </c>
      <c r="AG300" s="21">
        <f>IF(P300&lt;=0,0,LOOKUP(P300,{0,1950001,3300001,6950001,9000001,18000001,40000001},{0.05,0.1,0.2,0.23,0.33,0.4,0.45}))</f>
        <v/>
      </c>
    </row>
    <row r="301">
      <c r="A301" t="inlineStr">
        <is>
          <t>1万円刻み</t>
        </is>
      </c>
      <c r="B301" s="18">
        <f>'4_1万円刻み'!$A$35</f>
        <v/>
      </c>
      <c r="C301" s="19" t="n">
        <v>2025</v>
      </c>
      <c r="D301" s="18" t="n">
        <v>100000</v>
      </c>
      <c r="E301" s="18" t="n">
        <v>0</v>
      </c>
      <c r="F301" s="18" t="n">
        <v>100000</v>
      </c>
      <c r="G301" t="inlineStr">
        <is>
          <t>はい</t>
        </is>
      </c>
      <c r="H301" s="18">
        <f>ROUND(MIN(B301/12,650000)*12*0.0915+MIN(B301/12,1390000)*12*(0.0504+0)+B301*0.005,0)</f>
        <v/>
      </c>
      <c r="I301" s="18" t="n">
        <v>0</v>
      </c>
      <c r="J301" s="18" t="n">
        <v>0</v>
      </c>
      <c r="K301" s="18">
        <f>ROUND(IF(C301&gt;=2026,IF(B301&lt;741000,0,IF(B301&lt;2191000,B301-740000,IF(B301&lt;2193000,1451000,IF(B301&lt;2196000,1453000,IF(B301&lt;2200000,1456000,IF(B301&lt;3600000,ROUNDDOWN(B301/4,-3)*2.8-80000,IF(B301&lt;6600000,ROUNDDOWN(B301/4,-3)*3.2-440000,IF(B301&lt;8500000,ROUNDDOWN(B301*0.9,0)-1100000,B301-1950000)))))))),IF(B301&lt;651000,0,IF(B301&lt;1900000,B301-650000,IF(B301&lt;3600000,ROUNDDOWN(B301/4,-3)*2.8-80000,IF(B301&lt;6600000,ROUNDDOWN(B301/4,-3)*3.2-440000,IF(B301&lt;8500000,ROUNDDOWN(B301*0.9,0)-1100000,B301-1950000)))))),0)</f>
        <v/>
      </c>
      <c r="L301" s="18">
        <f>IF(K301&gt;23500000,NA(),IF(C301&gt;=2026,IF(K301&lt;=4890000,1040000,IF(K301&lt;=6550000,670000,620000)),IF(K301&lt;=1320000,950000,IF(K301&lt;=3360000,880000,IF(K301&lt;=4890000,680000,IF(K301&lt;=6550000,630000,580000))))))</f>
        <v/>
      </c>
      <c r="M301" s="18">
        <f>MIN(100000,ROUNDDOWN(K301*0.05,0))</f>
        <v/>
      </c>
      <c r="N301" s="18">
        <f>MIN(2000000,MAX(0,D301-E301-M301))</f>
        <v/>
      </c>
      <c r="O301" s="18">
        <f>IF(G301="はい",MIN(88000,MAX(0,F301-12000)),0)</f>
        <v/>
      </c>
      <c r="P301" s="18">
        <f>MAX(0,ROUNDDOWN(K301-H301-L301-I301-0,-3))</f>
        <v/>
      </c>
      <c r="Q301" s="18">
        <f>MAX(0,ROUNDDOWN(K301-H301-L301-I301-N301,-3))</f>
        <v/>
      </c>
      <c r="R301" s="18">
        <f>MAX(0,ROUNDDOWN(K301-H301-L301-I301-O301,-3))</f>
        <v/>
      </c>
      <c r="S301" s="18">
        <f>IF(P301&lt;=0,0,ROUNDDOWN((P301*LOOKUP(P301,{0,1950001,3300001,6950001,9000001,18000001,40000001},{0.05,0.1,0.2,0.23,0.33,0.4,0.45})-LOOKUP(P301,{0,1950001,3300001,6950001,9000001,18000001,40000001},{0,97500,427500,636000,1536000,2796000,4796000}))*1.021,-2))</f>
        <v/>
      </c>
      <c r="T301" s="18">
        <f>IF(Q301&lt;=0,0,ROUNDDOWN((Q301*LOOKUP(Q301,{0,1950001,3300001,6950001,9000001,18000001,40000001},{0.05,0.1,0.2,0.23,0.33,0.4,0.45})-LOOKUP(Q301,{0,1950001,3300001,6950001,9000001,18000001,40000001},{0,97500,427500,636000,1536000,2796000,4796000}))*1.021,-2))</f>
        <v/>
      </c>
      <c r="U301" s="18">
        <f>IF(R301&lt;=0,0,ROUNDDOWN((R301*LOOKUP(R301,{0,1950001,3300001,6950001,9000001,18000001,40000001},{0.05,0.1,0.2,0.23,0.33,0.4,0.45})-LOOKUP(R301,{0,1950001,3300001,6950001,9000001,18000001,40000001},{0,97500,427500,636000,1536000,2796000,4796000}))*1.021,-2))</f>
        <v/>
      </c>
      <c r="V301" s="18">
        <f>MAX(0,ROUNDDOWN(K301-H301-430000-J301-0,-3))</f>
        <v/>
      </c>
      <c r="W301" s="18">
        <f>MAX(0,ROUNDDOWN(K301-H301-430000-J301-N301,-3))</f>
        <v/>
      </c>
      <c r="X301" s="18">
        <f>MAX(0,ROUNDDOWN(K301-H301-430000-J301-O301,-3))</f>
        <v/>
      </c>
      <c r="Y301" s="18">
        <f>IF(K301&lt;=450000,0,MAX(0,ROUNDDOWN(V301*0.06-MIN(50000,V301)*0.03,-2))+MAX(0,ROUNDDOWN(V301*0.04-MIN(50000,V301)*0.02,-2)))</f>
        <v/>
      </c>
      <c r="Z301" s="18">
        <f>IF(K301&lt;=450000,0,MAX(0,ROUNDDOWN(W301*0.06-MIN(50000,W301)*0.03,-2))+MAX(0,ROUNDDOWN(W301*0.04-MIN(50000,W301)*0.02,-2)))</f>
        <v/>
      </c>
      <c r="AA301" s="18">
        <f>IF(K301&lt;=450000,0,MAX(0,ROUNDDOWN(X301*0.06-MIN(50000,X301)*0.03,-2))+MAX(0,ROUNDDOWN(X301*0.04-MIN(50000,X301)*0.02,-2)))</f>
        <v/>
      </c>
      <c r="AB301" s="18">
        <f>AE301+Y301-Z301</f>
        <v/>
      </c>
      <c r="AC301" s="18">
        <f>AF301+Y301-AA301</f>
        <v/>
      </c>
      <c r="AD301" s="20">
        <f>AB301-AC301</f>
        <v/>
      </c>
      <c r="AE301" s="18">
        <f>S301-T301</f>
        <v/>
      </c>
      <c r="AF301" s="18">
        <f>S301-U301</f>
        <v/>
      </c>
      <c r="AG301" s="21">
        <f>IF(P301&lt;=0,0,LOOKUP(P301,{0,1950001,3300001,6950001,9000001,18000001,40000001},{0.05,0.1,0.2,0.23,0.33,0.4,0.45}))</f>
        <v/>
      </c>
    </row>
    <row r="302">
      <c r="A302" t="inlineStr">
        <is>
          <t>1万円刻み</t>
        </is>
      </c>
      <c r="B302" s="18">
        <f>'4_1万円刻み'!$A$36</f>
        <v/>
      </c>
      <c r="C302" s="19" t="n">
        <v>2026</v>
      </c>
      <c r="D302" s="18" t="n">
        <v>100000</v>
      </c>
      <c r="E302" s="18" t="n">
        <v>0</v>
      </c>
      <c r="F302" s="18" t="n">
        <v>100000</v>
      </c>
      <c r="G302" t="inlineStr">
        <is>
          <t>はい</t>
        </is>
      </c>
      <c r="H302" s="18">
        <f>ROUND(MIN(B302/12,650000)*12*0.0915+MIN(B302/12,1390000)*12*(0.0504+0)+B302*0.005,0)</f>
        <v/>
      </c>
      <c r="I302" s="18" t="n">
        <v>0</v>
      </c>
      <c r="J302" s="18" t="n">
        <v>0</v>
      </c>
      <c r="K302" s="18">
        <f>ROUND(IF(C302&gt;=2026,IF(B302&lt;741000,0,IF(B302&lt;2191000,B302-740000,IF(B302&lt;2193000,1451000,IF(B302&lt;2196000,1453000,IF(B302&lt;2200000,1456000,IF(B302&lt;3600000,ROUNDDOWN(B302/4,-3)*2.8-80000,IF(B302&lt;6600000,ROUNDDOWN(B302/4,-3)*3.2-440000,IF(B302&lt;8500000,ROUNDDOWN(B302*0.9,0)-1100000,B302-1950000)))))))),IF(B302&lt;651000,0,IF(B302&lt;1900000,B302-650000,IF(B302&lt;3600000,ROUNDDOWN(B302/4,-3)*2.8-80000,IF(B302&lt;6600000,ROUNDDOWN(B302/4,-3)*3.2-440000,IF(B302&lt;8500000,ROUNDDOWN(B302*0.9,0)-1100000,B302-1950000)))))),0)</f>
        <v/>
      </c>
      <c r="L302" s="18">
        <f>IF(K302&gt;23500000,NA(),IF(C302&gt;=2026,IF(K302&lt;=4890000,1040000,IF(K302&lt;=6550000,670000,620000)),IF(K302&lt;=1320000,950000,IF(K302&lt;=3360000,880000,IF(K302&lt;=4890000,680000,IF(K302&lt;=6550000,630000,580000))))))</f>
        <v/>
      </c>
      <c r="M302" s="18">
        <f>MIN(100000,ROUNDDOWN(K302*0.05,0))</f>
        <v/>
      </c>
      <c r="N302" s="18">
        <f>MIN(2000000,MAX(0,D302-E302-M302))</f>
        <v/>
      </c>
      <c r="O302" s="18">
        <f>IF(G302="はい",MIN(88000,MAX(0,F302-12000)),0)</f>
        <v/>
      </c>
      <c r="P302" s="18">
        <f>MAX(0,ROUNDDOWN(K302-H302-L302-I302-0,-3))</f>
        <v/>
      </c>
      <c r="Q302" s="18">
        <f>MAX(0,ROUNDDOWN(K302-H302-L302-I302-N302,-3))</f>
        <v/>
      </c>
      <c r="R302" s="18">
        <f>MAX(0,ROUNDDOWN(K302-H302-L302-I302-O302,-3))</f>
        <v/>
      </c>
      <c r="S302" s="18">
        <f>IF(P302&lt;=0,0,ROUNDDOWN((P302*LOOKUP(P302,{0,1950001,3300001,6950001,9000001,18000001,40000001},{0.05,0.1,0.2,0.23,0.33,0.4,0.45})-LOOKUP(P302,{0,1950001,3300001,6950001,9000001,18000001,40000001},{0,97500,427500,636000,1536000,2796000,4796000}))*1.021,-2))</f>
        <v/>
      </c>
      <c r="T302" s="18">
        <f>IF(Q302&lt;=0,0,ROUNDDOWN((Q302*LOOKUP(Q302,{0,1950001,3300001,6950001,9000001,18000001,40000001},{0.05,0.1,0.2,0.23,0.33,0.4,0.45})-LOOKUP(Q302,{0,1950001,3300001,6950001,9000001,18000001,40000001},{0,97500,427500,636000,1536000,2796000,4796000}))*1.021,-2))</f>
        <v/>
      </c>
      <c r="U302" s="18">
        <f>IF(R302&lt;=0,0,ROUNDDOWN((R302*LOOKUP(R302,{0,1950001,3300001,6950001,9000001,18000001,40000001},{0.05,0.1,0.2,0.23,0.33,0.4,0.45})-LOOKUP(R302,{0,1950001,3300001,6950001,9000001,18000001,40000001},{0,97500,427500,636000,1536000,2796000,4796000}))*1.021,-2))</f>
        <v/>
      </c>
      <c r="V302" s="18">
        <f>MAX(0,ROUNDDOWN(K302-H302-430000-J302-0,-3))</f>
        <v/>
      </c>
      <c r="W302" s="18">
        <f>MAX(0,ROUNDDOWN(K302-H302-430000-J302-N302,-3))</f>
        <v/>
      </c>
      <c r="X302" s="18">
        <f>MAX(0,ROUNDDOWN(K302-H302-430000-J302-O302,-3))</f>
        <v/>
      </c>
      <c r="Y302" s="18">
        <f>IF(K302&lt;=450000,0,MAX(0,ROUNDDOWN(V302*0.06-MIN(50000,V302)*0.03,-2))+MAX(0,ROUNDDOWN(V302*0.04-MIN(50000,V302)*0.02,-2)))</f>
        <v/>
      </c>
      <c r="Z302" s="18">
        <f>IF(K302&lt;=450000,0,MAX(0,ROUNDDOWN(W302*0.06-MIN(50000,W302)*0.03,-2))+MAX(0,ROUNDDOWN(W302*0.04-MIN(50000,W302)*0.02,-2)))</f>
        <v/>
      </c>
      <c r="AA302" s="18">
        <f>IF(K302&lt;=450000,0,MAX(0,ROUNDDOWN(X302*0.06-MIN(50000,X302)*0.03,-2))+MAX(0,ROUNDDOWN(X302*0.04-MIN(50000,X302)*0.02,-2)))</f>
        <v/>
      </c>
      <c r="AB302" s="18">
        <f>AE302+Y302-Z302</f>
        <v/>
      </c>
      <c r="AC302" s="18">
        <f>AF302+Y302-AA302</f>
        <v/>
      </c>
      <c r="AD302" s="20">
        <f>AB302-AC302</f>
        <v/>
      </c>
      <c r="AE302" s="18">
        <f>S302-T302</f>
        <v/>
      </c>
      <c r="AF302" s="18">
        <f>S302-U302</f>
        <v/>
      </c>
      <c r="AG302" s="21">
        <f>IF(P302&lt;=0,0,LOOKUP(P302,{0,1950001,3300001,6950001,9000001,18000001,40000001},{0.05,0.1,0.2,0.23,0.33,0.4,0.45}))</f>
        <v/>
      </c>
    </row>
    <row r="303">
      <c r="A303" t="inlineStr">
        <is>
          <t>1万円刻み</t>
        </is>
      </c>
      <c r="B303" s="18">
        <f>'4_1万円刻み'!$A$36</f>
        <v/>
      </c>
      <c r="C303" s="19" t="n">
        <v>2025</v>
      </c>
      <c r="D303" s="18" t="n">
        <v>100000</v>
      </c>
      <c r="E303" s="18" t="n">
        <v>0</v>
      </c>
      <c r="F303" s="18" t="n">
        <v>100000</v>
      </c>
      <c r="G303" t="inlineStr">
        <is>
          <t>はい</t>
        </is>
      </c>
      <c r="H303" s="18">
        <f>ROUND(MIN(B303/12,650000)*12*0.0915+MIN(B303/12,1390000)*12*(0.0504+0)+B303*0.005,0)</f>
        <v/>
      </c>
      <c r="I303" s="18" t="n">
        <v>0</v>
      </c>
      <c r="J303" s="18" t="n">
        <v>0</v>
      </c>
      <c r="K303" s="18">
        <f>ROUND(IF(C303&gt;=2026,IF(B303&lt;741000,0,IF(B303&lt;2191000,B303-740000,IF(B303&lt;2193000,1451000,IF(B303&lt;2196000,1453000,IF(B303&lt;2200000,1456000,IF(B303&lt;3600000,ROUNDDOWN(B303/4,-3)*2.8-80000,IF(B303&lt;6600000,ROUNDDOWN(B303/4,-3)*3.2-440000,IF(B303&lt;8500000,ROUNDDOWN(B303*0.9,0)-1100000,B303-1950000)))))))),IF(B303&lt;651000,0,IF(B303&lt;1900000,B303-650000,IF(B303&lt;3600000,ROUNDDOWN(B303/4,-3)*2.8-80000,IF(B303&lt;6600000,ROUNDDOWN(B303/4,-3)*3.2-440000,IF(B303&lt;8500000,ROUNDDOWN(B303*0.9,0)-1100000,B303-1950000)))))),0)</f>
        <v/>
      </c>
      <c r="L303" s="18">
        <f>IF(K303&gt;23500000,NA(),IF(C303&gt;=2026,IF(K303&lt;=4890000,1040000,IF(K303&lt;=6550000,670000,620000)),IF(K303&lt;=1320000,950000,IF(K303&lt;=3360000,880000,IF(K303&lt;=4890000,680000,IF(K303&lt;=6550000,630000,580000))))))</f>
        <v/>
      </c>
      <c r="M303" s="18">
        <f>MIN(100000,ROUNDDOWN(K303*0.05,0))</f>
        <v/>
      </c>
      <c r="N303" s="18">
        <f>MIN(2000000,MAX(0,D303-E303-M303))</f>
        <v/>
      </c>
      <c r="O303" s="18">
        <f>IF(G303="はい",MIN(88000,MAX(0,F303-12000)),0)</f>
        <v/>
      </c>
      <c r="P303" s="18">
        <f>MAX(0,ROUNDDOWN(K303-H303-L303-I303-0,-3))</f>
        <v/>
      </c>
      <c r="Q303" s="18">
        <f>MAX(0,ROUNDDOWN(K303-H303-L303-I303-N303,-3))</f>
        <v/>
      </c>
      <c r="R303" s="18">
        <f>MAX(0,ROUNDDOWN(K303-H303-L303-I303-O303,-3))</f>
        <v/>
      </c>
      <c r="S303" s="18">
        <f>IF(P303&lt;=0,0,ROUNDDOWN((P303*LOOKUP(P303,{0,1950001,3300001,6950001,9000001,18000001,40000001},{0.05,0.1,0.2,0.23,0.33,0.4,0.45})-LOOKUP(P303,{0,1950001,3300001,6950001,9000001,18000001,40000001},{0,97500,427500,636000,1536000,2796000,4796000}))*1.021,-2))</f>
        <v/>
      </c>
      <c r="T303" s="18">
        <f>IF(Q303&lt;=0,0,ROUNDDOWN((Q303*LOOKUP(Q303,{0,1950001,3300001,6950001,9000001,18000001,40000001},{0.05,0.1,0.2,0.23,0.33,0.4,0.45})-LOOKUP(Q303,{0,1950001,3300001,6950001,9000001,18000001,40000001},{0,97500,427500,636000,1536000,2796000,4796000}))*1.021,-2))</f>
        <v/>
      </c>
      <c r="U303" s="18">
        <f>IF(R303&lt;=0,0,ROUNDDOWN((R303*LOOKUP(R303,{0,1950001,3300001,6950001,9000001,18000001,40000001},{0.05,0.1,0.2,0.23,0.33,0.4,0.45})-LOOKUP(R303,{0,1950001,3300001,6950001,9000001,18000001,40000001},{0,97500,427500,636000,1536000,2796000,4796000}))*1.021,-2))</f>
        <v/>
      </c>
      <c r="V303" s="18">
        <f>MAX(0,ROUNDDOWN(K303-H303-430000-J303-0,-3))</f>
        <v/>
      </c>
      <c r="W303" s="18">
        <f>MAX(0,ROUNDDOWN(K303-H303-430000-J303-N303,-3))</f>
        <v/>
      </c>
      <c r="X303" s="18">
        <f>MAX(0,ROUNDDOWN(K303-H303-430000-J303-O303,-3))</f>
        <v/>
      </c>
      <c r="Y303" s="18">
        <f>IF(K303&lt;=450000,0,MAX(0,ROUNDDOWN(V303*0.06-MIN(50000,V303)*0.03,-2))+MAX(0,ROUNDDOWN(V303*0.04-MIN(50000,V303)*0.02,-2)))</f>
        <v/>
      </c>
      <c r="Z303" s="18">
        <f>IF(K303&lt;=450000,0,MAX(0,ROUNDDOWN(W303*0.06-MIN(50000,W303)*0.03,-2))+MAX(0,ROUNDDOWN(W303*0.04-MIN(50000,W303)*0.02,-2)))</f>
        <v/>
      </c>
      <c r="AA303" s="18">
        <f>IF(K303&lt;=450000,0,MAX(0,ROUNDDOWN(X303*0.06-MIN(50000,X303)*0.03,-2))+MAX(0,ROUNDDOWN(X303*0.04-MIN(50000,X303)*0.02,-2)))</f>
        <v/>
      </c>
      <c r="AB303" s="18">
        <f>AE303+Y303-Z303</f>
        <v/>
      </c>
      <c r="AC303" s="18">
        <f>AF303+Y303-AA303</f>
        <v/>
      </c>
      <c r="AD303" s="20">
        <f>AB303-AC303</f>
        <v/>
      </c>
      <c r="AE303" s="18">
        <f>S303-T303</f>
        <v/>
      </c>
      <c r="AF303" s="18">
        <f>S303-U303</f>
        <v/>
      </c>
      <c r="AG303" s="21">
        <f>IF(P303&lt;=0,0,LOOKUP(P303,{0,1950001,3300001,6950001,9000001,18000001,40000001},{0.05,0.1,0.2,0.23,0.33,0.4,0.45}))</f>
        <v/>
      </c>
    </row>
    <row r="304">
      <c r="A304" t="inlineStr">
        <is>
          <t>1万円刻み</t>
        </is>
      </c>
      <c r="B304" s="18">
        <f>'4_1万円刻み'!$A$37</f>
        <v/>
      </c>
      <c r="C304" s="19" t="n">
        <v>2026</v>
      </c>
      <c r="D304" s="18" t="n">
        <v>100000</v>
      </c>
      <c r="E304" s="18" t="n">
        <v>0</v>
      </c>
      <c r="F304" s="18" t="n">
        <v>100000</v>
      </c>
      <c r="G304" t="inlineStr">
        <is>
          <t>はい</t>
        </is>
      </c>
      <c r="H304" s="18">
        <f>ROUND(MIN(B304/12,650000)*12*0.0915+MIN(B304/12,1390000)*12*(0.0504+0)+B304*0.005,0)</f>
        <v/>
      </c>
      <c r="I304" s="18" t="n">
        <v>0</v>
      </c>
      <c r="J304" s="18" t="n">
        <v>0</v>
      </c>
      <c r="K304" s="18">
        <f>ROUND(IF(C304&gt;=2026,IF(B304&lt;741000,0,IF(B304&lt;2191000,B304-740000,IF(B304&lt;2193000,1451000,IF(B304&lt;2196000,1453000,IF(B304&lt;2200000,1456000,IF(B304&lt;3600000,ROUNDDOWN(B304/4,-3)*2.8-80000,IF(B304&lt;6600000,ROUNDDOWN(B304/4,-3)*3.2-440000,IF(B304&lt;8500000,ROUNDDOWN(B304*0.9,0)-1100000,B304-1950000)))))))),IF(B304&lt;651000,0,IF(B304&lt;1900000,B304-650000,IF(B304&lt;3600000,ROUNDDOWN(B304/4,-3)*2.8-80000,IF(B304&lt;6600000,ROUNDDOWN(B304/4,-3)*3.2-440000,IF(B304&lt;8500000,ROUNDDOWN(B304*0.9,0)-1100000,B304-1950000)))))),0)</f>
        <v/>
      </c>
      <c r="L304" s="18">
        <f>IF(K304&gt;23500000,NA(),IF(C304&gt;=2026,IF(K304&lt;=4890000,1040000,IF(K304&lt;=6550000,670000,620000)),IF(K304&lt;=1320000,950000,IF(K304&lt;=3360000,880000,IF(K304&lt;=4890000,680000,IF(K304&lt;=6550000,630000,580000))))))</f>
        <v/>
      </c>
      <c r="M304" s="18">
        <f>MIN(100000,ROUNDDOWN(K304*0.05,0))</f>
        <v/>
      </c>
      <c r="N304" s="18">
        <f>MIN(2000000,MAX(0,D304-E304-M304))</f>
        <v/>
      </c>
      <c r="O304" s="18">
        <f>IF(G304="はい",MIN(88000,MAX(0,F304-12000)),0)</f>
        <v/>
      </c>
      <c r="P304" s="18">
        <f>MAX(0,ROUNDDOWN(K304-H304-L304-I304-0,-3))</f>
        <v/>
      </c>
      <c r="Q304" s="18">
        <f>MAX(0,ROUNDDOWN(K304-H304-L304-I304-N304,-3))</f>
        <v/>
      </c>
      <c r="R304" s="18">
        <f>MAX(0,ROUNDDOWN(K304-H304-L304-I304-O304,-3))</f>
        <v/>
      </c>
      <c r="S304" s="18">
        <f>IF(P304&lt;=0,0,ROUNDDOWN((P304*LOOKUP(P304,{0,1950001,3300001,6950001,9000001,18000001,40000001},{0.05,0.1,0.2,0.23,0.33,0.4,0.45})-LOOKUP(P304,{0,1950001,3300001,6950001,9000001,18000001,40000001},{0,97500,427500,636000,1536000,2796000,4796000}))*1.021,-2))</f>
        <v/>
      </c>
      <c r="T304" s="18">
        <f>IF(Q304&lt;=0,0,ROUNDDOWN((Q304*LOOKUP(Q304,{0,1950001,3300001,6950001,9000001,18000001,40000001},{0.05,0.1,0.2,0.23,0.33,0.4,0.45})-LOOKUP(Q304,{0,1950001,3300001,6950001,9000001,18000001,40000001},{0,97500,427500,636000,1536000,2796000,4796000}))*1.021,-2))</f>
        <v/>
      </c>
      <c r="U304" s="18">
        <f>IF(R304&lt;=0,0,ROUNDDOWN((R304*LOOKUP(R304,{0,1950001,3300001,6950001,9000001,18000001,40000001},{0.05,0.1,0.2,0.23,0.33,0.4,0.45})-LOOKUP(R304,{0,1950001,3300001,6950001,9000001,18000001,40000001},{0,97500,427500,636000,1536000,2796000,4796000}))*1.021,-2))</f>
        <v/>
      </c>
      <c r="V304" s="18">
        <f>MAX(0,ROUNDDOWN(K304-H304-430000-J304-0,-3))</f>
        <v/>
      </c>
      <c r="W304" s="18">
        <f>MAX(0,ROUNDDOWN(K304-H304-430000-J304-N304,-3))</f>
        <v/>
      </c>
      <c r="X304" s="18">
        <f>MAX(0,ROUNDDOWN(K304-H304-430000-J304-O304,-3))</f>
        <v/>
      </c>
      <c r="Y304" s="18">
        <f>IF(K304&lt;=450000,0,MAX(0,ROUNDDOWN(V304*0.06-MIN(50000,V304)*0.03,-2))+MAX(0,ROUNDDOWN(V304*0.04-MIN(50000,V304)*0.02,-2)))</f>
        <v/>
      </c>
      <c r="Z304" s="18">
        <f>IF(K304&lt;=450000,0,MAX(0,ROUNDDOWN(W304*0.06-MIN(50000,W304)*0.03,-2))+MAX(0,ROUNDDOWN(W304*0.04-MIN(50000,W304)*0.02,-2)))</f>
        <v/>
      </c>
      <c r="AA304" s="18">
        <f>IF(K304&lt;=450000,0,MAX(0,ROUNDDOWN(X304*0.06-MIN(50000,X304)*0.03,-2))+MAX(0,ROUNDDOWN(X304*0.04-MIN(50000,X304)*0.02,-2)))</f>
        <v/>
      </c>
      <c r="AB304" s="18">
        <f>AE304+Y304-Z304</f>
        <v/>
      </c>
      <c r="AC304" s="18">
        <f>AF304+Y304-AA304</f>
        <v/>
      </c>
      <c r="AD304" s="20">
        <f>AB304-AC304</f>
        <v/>
      </c>
      <c r="AE304" s="18">
        <f>S304-T304</f>
        <v/>
      </c>
      <c r="AF304" s="18">
        <f>S304-U304</f>
        <v/>
      </c>
      <c r="AG304" s="21">
        <f>IF(P304&lt;=0,0,LOOKUP(P304,{0,1950001,3300001,6950001,9000001,18000001,40000001},{0.05,0.1,0.2,0.23,0.33,0.4,0.45}))</f>
        <v/>
      </c>
    </row>
    <row r="305">
      <c r="A305" t="inlineStr">
        <is>
          <t>1万円刻み</t>
        </is>
      </c>
      <c r="B305" s="18">
        <f>'4_1万円刻み'!$A$37</f>
        <v/>
      </c>
      <c r="C305" s="19" t="n">
        <v>2025</v>
      </c>
      <c r="D305" s="18" t="n">
        <v>100000</v>
      </c>
      <c r="E305" s="18" t="n">
        <v>0</v>
      </c>
      <c r="F305" s="18" t="n">
        <v>100000</v>
      </c>
      <c r="G305" t="inlineStr">
        <is>
          <t>はい</t>
        </is>
      </c>
      <c r="H305" s="18">
        <f>ROUND(MIN(B305/12,650000)*12*0.0915+MIN(B305/12,1390000)*12*(0.0504+0)+B305*0.005,0)</f>
        <v/>
      </c>
      <c r="I305" s="18" t="n">
        <v>0</v>
      </c>
      <c r="J305" s="18" t="n">
        <v>0</v>
      </c>
      <c r="K305" s="18">
        <f>ROUND(IF(C305&gt;=2026,IF(B305&lt;741000,0,IF(B305&lt;2191000,B305-740000,IF(B305&lt;2193000,1451000,IF(B305&lt;2196000,1453000,IF(B305&lt;2200000,1456000,IF(B305&lt;3600000,ROUNDDOWN(B305/4,-3)*2.8-80000,IF(B305&lt;6600000,ROUNDDOWN(B305/4,-3)*3.2-440000,IF(B305&lt;8500000,ROUNDDOWN(B305*0.9,0)-1100000,B305-1950000)))))))),IF(B305&lt;651000,0,IF(B305&lt;1900000,B305-650000,IF(B305&lt;3600000,ROUNDDOWN(B305/4,-3)*2.8-80000,IF(B305&lt;6600000,ROUNDDOWN(B305/4,-3)*3.2-440000,IF(B305&lt;8500000,ROUNDDOWN(B305*0.9,0)-1100000,B305-1950000)))))),0)</f>
        <v/>
      </c>
      <c r="L305" s="18">
        <f>IF(K305&gt;23500000,NA(),IF(C305&gt;=2026,IF(K305&lt;=4890000,1040000,IF(K305&lt;=6550000,670000,620000)),IF(K305&lt;=1320000,950000,IF(K305&lt;=3360000,880000,IF(K305&lt;=4890000,680000,IF(K305&lt;=6550000,630000,580000))))))</f>
        <v/>
      </c>
      <c r="M305" s="18">
        <f>MIN(100000,ROUNDDOWN(K305*0.05,0))</f>
        <v/>
      </c>
      <c r="N305" s="18">
        <f>MIN(2000000,MAX(0,D305-E305-M305))</f>
        <v/>
      </c>
      <c r="O305" s="18">
        <f>IF(G305="はい",MIN(88000,MAX(0,F305-12000)),0)</f>
        <v/>
      </c>
      <c r="P305" s="18">
        <f>MAX(0,ROUNDDOWN(K305-H305-L305-I305-0,-3))</f>
        <v/>
      </c>
      <c r="Q305" s="18">
        <f>MAX(0,ROUNDDOWN(K305-H305-L305-I305-N305,-3))</f>
        <v/>
      </c>
      <c r="R305" s="18">
        <f>MAX(0,ROUNDDOWN(K305-H305-L305-I305-O305,-3))</f>
        <v/>
      </c>
      <c r="S305" s="18">
        <f>IF(P305&lt;=0,0,ROUNDDOWN((P305*LOOKUP(P305,{0,1950001,3300001,6950001,9000001,18000001,40000001},{0.05,0.1,0.2,0.23,0.33,0.4,0.45})-LOOKUP(P305,{0,1950001,3300001,6950001,9000001,18000001,40000001},{0,97500,427500,636000,1536000,2796000,4796000}))*1.021,-2))</f>
        <v/>
      </c>
      <c r="T305" s="18">
        <f>IF(Q305&lt;=0,0,ROUNDDOWN((Q305*LOOKUP(Q305,{0,1950001,3300001,6950001,9000001,18000001,40000001},{0.05,0.1,0.2,0.23,0.33,0.4,0.45})-LOOKUP(Q305,{0,1950001,3300001,6950001,9000001,18000001,40000001},{0,97500,427500,636000,1536000,2796000,4796000}))*1.021,-2))</f>
        <v/>
      </c>
      <c r="U305" s="18">
        <f>IF(R305&lt;=0,0,ROUNDDOWN((R305*LOOKUP(R305,{0,1950001,3300001,6950001,9000001,18000001,40000001},{0.05,0.1,0.2,0.23,0.33,0.4,0.45})-LOOKUP(R305,{0,1950001,3300001,6950001,9000001,18000001,40000001},{0,97500,427500,636000,1536000,2796000,4796000}))*1.021,-2))</f>
        <v/>
      </c>
      <c r="V305" s="18">
        <f>MAX(0,ROUNDDOWN(K305-H305-430000-J305-0,-3))</f>
        <v/>
      </c>
      <c r="W305" s="18">
        <f>MAX(0,ROUNDDOWN(K305-H305-430000-J305-N305,-3))</f>
        <v/>
      </c>
      <c r="X305" s="18">
        <f>MAX(0,ROUNDDOWN(K305-H305-430000-J305-O305,-3))</f>
        <v/>
      </c>
      <c r="Y305" s="18">
        <f>IF(K305&lt;=450000,0,MAX(0,ROUNDDOWN(V305*0.06-MIN(50000,V305)*0.03,-2))+MAX(0,ROUNDDOWN(V305*0.04-MIN(50000,V305)*0.02,-2)))</f>
        <v/>
      </c>
      <c r="Z305" s="18">
        <f>IF(K305&lt;=450000,0,MAX(0,ROUNDDOWN(W305*0.06-MIN(50000,W305)*0.03,-2))+MAX(0,ROUNDDOWN(W305*0.04-MIN(50000,W305)*0.02,-2)))</f>
        <v/>
      </c>
      <c r="AA305" s="18">
        <f>IF(K305&lt;=450000,0,MAX(0,ROUNDDOWN(X305*0.06-MIN(50000,X305)*0.03,-2))+MAX(0,ROUNDDOWN(X305*0.04-MIN(50000,X305)*0.02,-2)))</f>
        <v/>
      </c>
      <c r="AB305" s="18">
        <f>AE305+Y305-Z305</f>
        <v/>
      </c>
      <c r="AC305" s="18">
        <f>AF305+Y305-AA305</f>
        <v/>
      </c>
      <c r="AD305" s="20">
        <f>AB305-AC305</f>
        <v/>
      </c>
      <c r="AE305" s="18">
        <f>S305-T305</f>
        <v/>
      </c>
      <c r="AF305" s="18">
        <f>S305-U305</f>
        <v/>
      </c>
      <c r="AG305" s="21">
        <f>IF(P305&lt;=0,0,LOOKUP(P305,{0,1950001,3300001,6950001,9000001,18000001,40000001},{0.05,0.1,0.2,0.23,0.33,0.4,0.45}))</f>
        <v/>
      </c>
    </row>
    <row r="306">
      <c r="A306" t="inlineStr">
        <is>
          <t>1万円刻み</t>
        </is>
      </c>
      <c r="B306" s="18">
        <f>'4_1万円刻み'!$A$38</f>
        <v/>
      </c>
      <c r="C306" s="19" t="n">
        <v>2026</v>
      </c>
      <c r="D306" s="18" t="n">
        <v>100000</v>
      </c>
      <c r="E306" s="18" t="n">
        <v>0</v>
      </c>
      <c r="F306" s="18" t="n">
        <v>100000</v>
      </c>
      <c r="G306" t="inlineStr">
        <is>
          <t>はい</t>
        </is>
      </c>
      <c r="H306" s="18">
        <f>ROUND(MIN(B306/12,650000)*12*0.0915+MIN(B306/12,1390000)*12*(0.0504+0)+B306*0.005,0)</f>
        <v/>
      </c>
      <c r="I306" s="18" t="n">
        <v>0</v>
      </c>
      <c r="J306" s="18" t="n">
        <v>0</v>
      </c>
      <c r="K306" s="18">
        <f>ROUND(IF(C306&gt;=2026,IF(B306&lt;741000,0,IF(B306&lt;2191000,B306-740000,IF(B306&lt;2193000,1451000,IF(B306&lt;2196000,1453000,IF(B306&lt;2200000,1456000,IF(B306&lt;3600000,ROUNDDOWN(B306/4,-3)*2.8-80000,IF(B306&lt;6600000,ROUNDDOWN(B306/4,-3)*3.2-440000,IF(B306&lt;8500000,ROUNDDOWN(B306*0.9,0)-1100000,B306-1950000)))))))),IF(B306&lt;651000,0,IF(B306&lt;1900000,B306-650000,IF(B306&lt;3600000,ROUNDDOWN(B306/4,-3)*2.8-80000,IF(B306&lt;6600000,ROUNDDOWN(B306/4,-3)*3.2-440000,IF(B306&lt;8500000,ROUNDDOWN(B306*0.9,0)-1100000,B306-1950000)))))),0)</f>
        <v/>
      </c>
      <c r="L306" s="18">
        <f>IF(K306&gt;23500000,NA(),IF(C306&gt;=2026,IF(K306&lt;=4890000,1040000,IF(K306&lt;=6550000,670000,620000)),IF(K306&lt;=1320000,950000,IF(K306&lt;=3360000,880000,IF(K306&lt;=4890000,680000,IF(K306&lt;=6550000,630000,580000))))))</f>
        <v/>
      </c>
      <c r="M306" s="18">
        <f>MIN(100000,ROUNDDOWN(K306*0.05,0))</f>
        <v/>
      </c>
      <c r="N306" s="18">
        <f>MIN(2000000,MAX(0,D306-E306-M306))</f>
        <v/>
      </c>
      <c r="O306" s="18">
        <f>IF(G306="はい",MIN(88000,MAX(0,F306-12000)),0)</f>
        <v/>
      </c>
      <c r="P306" s="18">
        <f>MAX(0,ROUNDDOWN(K306-H306-L306-I306-0,-3))</f>
        <v/>
      </c>
      <c r="Q306" s="18">
        <f>MAX(0,ROUNDDOWN(K306-H306-L306-I306-N306,-3))</f>
        <v/>
      </c>
      <c r="R306" s="18">
        <f>MAX(0,ROUNDDOWN(K306-H306-L306-I306-O306,-3))</f>
        <v/>
      </c>
      <c r="S306" s="18">
        <f>IF(P306&lt;=0,0,ROUNDDOWN((P306*LOOKUP(P306,{0,1950001,3300001,6950001,9000001,18000001,40000001},{0.05,0.1,0.2,0.23,0.33,0.4,0.45})-LOOKUP(P306,{0,1950001,3300001,6950001,9000001,18000001,40000001},{0,97500,427500,636000,1536000,2796000,4796000}))*1.021,-2))</f>
        <v/>
      </c>
      <c r="T306" s="18">
        <f>IF(Q306&lt;=0,0,ROUNDDOWN((Q306*LOOKUP(Q306,{0,1950001,3300001,6950001,9000001,18000001,40000001},{0.05,0.1,0.2,0.23,0.33,0.4,0.45})-LOOKUP(Q306,{0,1950001,3300001,6950001,9000001,18000001,40000001},{0,97500,427500,636000,1536000,2796000,4796000}))*1.021,-2))</f>
        <v/>
      </c>
      <c r="U306" s="18">
        <f>IF(R306&lt;=0,0,ROUNDDOWN((R306*LOOKUP(R306,{0,1950001,3300001,6950001,9000001,18000001,40000001},{0.05,0.1,0.2,0.23,0.33,0.4,0.45})-LOOKUP(R306,{0,1950001,3300001,6950001,9000001,18000001,40000001},{0,97500,427500,636000,1536000,2796000,4796000}))*1.021,-2))</f>
        <v/>
      </c>
      <c r="V306" s="18">
        <f>MAX(0,ROUNDDOWN(K306-H306-430000-J306-0,-3))</f>
        <v/>
      </c>
      <c r="W306" s="18">
        <f>MAX(0,ROUNDDOWN(K306-H306-430000-J306-N306,-3))</f>
        <v/>
      </c>
      <c r="X306" s="18">
        <f>MAX(0,ROUNDDOWN(K306-H306-430000-J306-O306,-3))</f>
        <v/>
      </c>
      <c r="Y306" s="18">
        <f>IF(K306&lt;=450000,0,MAX(0,ROUNDDOWN(V306*0.06-MIN(50000,V306)*0.03,-2))+MAX(0,ROUNDDOWN(V306*0.04-MIN(50000,V306)*0.02,-2)))</f>
        <v/>
      </c>
      <c r="Z306" s="18">
        <f>IF(K306&lt;=450000,0,MAX(0,ROUNDDOWN(W306*0.06-MIN(50000,W306)*0.03,-2))+MAX(0,ROUNDDOWN(W306*0.04-MIN(50000,W306)*0.02,-2)))</f>
        <v/>
      </c>
      <c r="AA306" s="18">
        <f>IF(K306&lt;=450000,0,MAX(0,ROUNDDOWN(X306*0.06-MIN(50000,X306)*0.03,-2))+MAX(0,ROUNDDOWN(X306*0.04-MIN(50000,X306)*0.02,-2)))</f>
        <v/>
      </c>
      <c r="AB306" s="18">
        <f>AE306+Y306-Z306</f>
        <v/>
      </c>
      <c r="AC306" s="18">
        <f>AF306+Y306-AA306</f>
        <v/>
      </c>
      <c r="AD306" s="20">
        <f>AB306-AC306</f>
        <v/>
      </c>
      <c r="AE306" s="18">
        <f>S306-T306</f>
        <v/>
      </c>
      <c r="AF306" s="18">
        <f>S306-U306</f>
        <v/>
      </c>
      <c r="AG306" s="21">
        <f>IF(P306&lt;=0,0,LOOKUP(P306,{0,1950001,3300001,6950001,9000001,18000001,40000001},{0.05,0.1,0.2,0.23,0.33,0.4,0.45}))</f>
        <v/>
      </c>
    </row>
    <row r="307">
      <c r="A307" t="inlineStr">
        <is>
          <t>1万円刻み</t>
        </is>
      </c>
      <c r="B307" s="18">
        <f>'4_1万円刻み'!$A$38</f>
        <v/>
      </c>
      <c r="C307" s="19" t="n">
        <v>2025</v>
      </c>
      <c r="D307" s="18" t="n">
        <v>100000</v>
      </c>
      <c r="E307" s="18" t="n">
        <v>0</v>
      </c>
      <c r="F307" s="18" t="n">
        <v>100000</v>
      </c>
      <c r="G307" t="inlineStr">
        <is>
          <t>はい</t>
        </is>
      </c>
      <c r="H307" s="18">
        <f>ROUND(MIN(B307/12,650000)*12*0.0915+MIN(B307/12,1390000)*12*(0.0504+0)+B307*0.005,0)</f>
        <v/>
      </c>
      <c r="I307" s="18" t="n">
        <v>0</v>
      </c>
      <c r="J307" s="18" t="n">
        <v>0</v>
      </c>
      <c r="K307" s="18">
        <f>ROUND(IF(C307&gt;=2026,IF(B307&lt;741000,0,IF(B307&lt;2191000,B307-740000,IF(B307&lt;2193000,1451000,IF(B307&lt;2196000,1453000,IF(B307&lt;2200000,1456000,IF(B307&lt;3600000,ROUNDDOWN(B307/4,-3)*2.8-80000,IF(B307&lt;6600000,ROUNDDOWN(B307/4,-3)*3.2-440000,IF(B307&lt;8500000,ROUNDDOWN(B307*0.9,0)-1100000,B307-1950000)))))))),IF(B307&lt;651000,0,IF(B307&lt;1900000,B307-650000,IF(B307&lt;3600000,ROUNDDOWN(B307/4,-3)*2.8-80000,IF(B307&lt;6600000,ROUNDDOWN(B307/4,-3)*3.2-440000,IF(B307&lt;8500000,ROUNDDOWN(B307*0.9,0)-1100000,B307-1950000)))))),0)</f>
        <v/>
      </c>
      <c r="L307" s="18">
        <f>IF(K307&gt;23500000,NA(),IF(C307&gt;=2026,IF(K307&lt;=4890000,1040000,IF(K307&lt;=6550000,670000,620000)),IF(K307&lt;=1320000,950000,IF(K307&lt;=3360000,880000,IF(K307&lt;=4890000,680000,IF(K307&lt;=6550000,630000,580000))))))</f>
        <v/>
      </c>
      <c r="M307" s="18">
        <f>MIN(100000,ROUNDDOWN(K307*0.05,0))</f>
        <v/>
      </c>
      <c r="N307" s="18">
        <f>MIN(2000000,MAX(0,D307-E307-M307))</f>
        <v/>
      </c>
      <c r="O307" s="18">
        <f>IF(G307="はい",MIN(88000,MAX(0,F307-12000)),0)</f>
        <v/>
      </c>
      <c r="P307" s="18">
        <f>MAX(0,ROUNDDOWN(K307-H307-L307-I307-0,-3))</f>
        <v/>
      </c>
      <c r="Q307" s="18">
        <f>MAX(0,ROUNDDOWN(K307-H307-L307-I307-N307,-3))</f>
        <v/>
      </c>
      <c r="R307" s="18">
        <f>MAX(0,ROUNDDOWN(K307-H307-L307-I307-O307,-3))</f>
        <v/>
      </c>
      <c r="S307" s="18">
        <f>IF(P307&lt;=0,0,ROUNDDOWN((P307*LOOKUP(P307,{0,1950001,3300001,6950001,9000001,18000001,40000001},{0.05,0.1,0.2,0.23,0.33,0.4,0.45})-LOOKUP(P307,{0,1950001,3300001,6950001,9000001,18000001,40000001},{0,97500,427500,636000,1536000,2796000,4796000}))*1.021,-2))</f>
        <v/>
      </c>
      <c r="T307" s="18">
        <f>IF(Q307&lt;=0,0,ROUNDDOWN((Q307*LOOKUP(Q307,{0,1950001,3300001,6950001,9000001,18000001,40000001},{0.05,0.1,0.2,0.23,0.33,0.4,0.45})-LOOKUP(Q307,{0,1950001,3300001,6950001,9000001,18000001,40000001},{0,97500,427500,636000,1536000,2796000,4796000}))*1.021,-2))</f>
        <v/>
      </c>
      <c r="U307" s="18">
        <f>IF(R307&lt;=0,0,ROUNDDOWN((R307*LOOKUP(R307,{0,1950001,3300001,6950001,9000001,18000001,40000001},{0.05,0.1,0.2,0.23,0.33,0.4,0.45})-LOOKUP(R307,{0,1950001,3300001,6950001,9000001,18000001,40000001},{0,97500,427500,636000,1536000,2796000,4796000}))*1.021,-2))</f>
        <v/>
      </c>
      <c r="V307" s="18">
        <f>MAX(0,ROUNDDOWN(K307-H307-430000-J307-0,-3))</f>
        <v/>
      </c>
      <c r="W307" s="18">
        <f>MAX(0,ROUNDDOWN(K307-H307-430000-J307-N307,-3))</f>
        <v/>
      </c>
      <c r="X307" s="18">
        <f>MAX(0,ROUNDDOWN(K307-H307-430000-J307-O307,-3))</f>
        <v/>
      </c>
      <c r="Y307" s="18">
        <f>IF(K307&lt;=450000,0,MAX(0,ROUNDDOWN(V307*0.06-MIN(50000,V307)*0.03,-2))+MAX(0,ROUNDDOWN(V307*0.04-MIN(50000,V307)*0.02,-2)))</f>
        <v/>
      </c>
      <c r="Z307" s="18">
        <f>IF(K307&lt;=450000,0,MAX(0,ROUNDDOWN(W307*0.06-MIN(50000,W307)*0.03,-2))+MAX(0,ROUNDDOWN(W307*0.04-MIN(50000,W307)*0.02,-2)))</f>
        <v/>
      </c>
      <c r="AA307" s="18">
        <f>IF(K307&lt;=450000,0,MAX(0,ROUNDDOWN(X307*0.06-MIN(50000,X307)*0.03,-2))+MAX(0,ROUNDDOWN(X307*0.04-MIN(50000,X307)*0.02,-2)))</f>
        <v/>
      </c>
      <c r="AB307" s="18">
        <f>AE307+Y307-Z307</f>
        <v/>
      </c>
      <c r="AC307" s="18">
        <f>AF307+Y307-AA307</f>
        <v/>
      </c>
      <c r="AD307" s="20">
        <f>AB307-AC307</f>
        <v/>
      </c>
      <c r="AE307" s="18">
        <f>S307-T307</f>
        <v/>
      </c>
      <c r="AF307" s="18">
        <f>S307-U307</f>
        <v/>
      </c>
      <c r="AG307" s="21">
        <f>IF(P307&lt;=0,0,LOOKUP(P307,{0,1950001,3300001,6950001,9000001,18000001,40000001},{0.05,0.1,0.2,0.23,0.33,0.4,0.45}))</f>
        <v/>
      </c>
    </row>
    <row r="308">
      <c r="A308" t="inlineStr">
        <is>
          <t>1万円刻み</t>
        </is>
      </c>
      <c r="B308" s="18">
        <f>'4_1万円刻み'!$A$39</f>
        <v/>
      </c>
      <c r="C308" s="19" t="n">
        <v>2026</v>
      </c>
      <c r="D308" s="18" t="n">
        <v>100000</v>
      </c>
      <c r="E308" s="18" t="n">
        <v>0</v>
      </c>
      <c r="F308" s="18" t="n">
        <v>100000</v>
      </c>
      <c r="G308" t="inlineStr">
        <is>
          <t>はい</t>
        </is>
      </c>
      <c r="H308" s="18">
        <f>ROUND(MIN(B308/12,650000)*12*0.0915+MIN(B308/12,1390000)*12*(0.0504+0)+B308*0.005,0)</f>
        <v/>
      </c>
      <c r="I308" s="18" t="n">
        <v>0</v>
      </c>
      <c r="J308" s="18" t="n">
        <v>0</v>
      </c>
      <c r="K308" s="18">
        <f>ROUND(IF(C308&gt;=2026,IF(B308&lt;741000,0,IF(B308&lt;2191000,B308-740000,IF(B308&lt;2193000,1451000,IF(B308&lt;2196000,1453000,IF(B308&lt;2200000,1456000,IF(B308&lt;3600000,ROUNDDOWN(B308/4,-3)*2.8-80000,IF(B308&lt;6600000,ROUNDDOWN(B308/4,-3)*3.2-440000,IF(B308&lt;8500000,ROUNDDOWN(B308*0.9,0)-1100000,B308-1950000)))))))),IF(B308&lt;651000,0,IF(B308&lt;1900000,B308-650000,IF(B308&lt;3600000,ROUNDDOWN(B308/4,-3)*2.8-80000,IF(B308&lt;6600000,ROUNDDOWN(B308/4,-3)*3.2-440000,IF(B308&lt;8500000,ROUNDDOWN(B308*0.9,0)-1100000,B308-1950000)))))),0)</f>
        <v/>
      </c>
      <c r="L308" s="18">
        <f>IF(K308&gt;23500000,NA(),IF(C308&gt;=2026,IF(K308&lt;=4890000,1040000,IF(K308&lt;=6550000,670000,620000)),IF(K308&lt;=1320000,950000,IF(K308&lt;=3360000,880000,IF(K308&lt;=4890000,680000,IF(K308&lt;=6550000,630000,580000))))))</f>
        <v/>
      </c>
      <c r="M308" s="18">
        <f>MIN(100000,ROUNDDOWN(K308*0.05,0))</f>
        <v/>
      </c>
      <c r="N308" s="18">
        <f>MIN(2000000,MAX(0,D308-E308-M308))</f>
        <v/>
      </c>
      <c r="O308" s="18">
        <f>IF(G308="はい",MIN(88000,MAX(0,F308-12000)),0)</f>
        <v/>
      </c>
      <c r="P308" s="18">
        <f>MAX(0,ROUNDDOWN(K308-H308-L308-I308-0,-3))</f>
        <v/>
      </c>
      <c r="Q308" s="18">
        <f>MAX(0,ROUNDDOWN(K308-H308-L308-I308-N308,-3))</f>
        <v/>
      </c>
      <c r="R308" s="18">
        <f>MAX(0,ROUNDDOWN(K308-H308-L308-I308-O308,-3))</f>
        <v/>
      </c>
      <c r="S308" s="18">
        <f>IF(P308&lt;=0,0,ROUNDDOWN((P308*LOOKUP(P308,{0,1950001,3300001,6950001,9000001,18000001,40000001},{0.05,0.1,0.2,0.23,0.33,0.4,0.45})-LOOKUP(P308,{0,1950001,3300001,6950001,9000001,18000001,40000001},{0,97500,427500,636000,1536000,2796000,4796000}))*1.021,-2))</f>
        <v/>
      </c>
      <c r="T308" s="18">
        <f>IF(Q308&lt;=0,0,ROUNDDOWN((Q308*LOOKUP(Q308,{0,1950001,3300001,6950001,9000001,18000001,40000001},{0.05,0.1,0.2,0.23,0.33,0.4,0.45})-LOOKUP(Q308,{0,1950001,3300001,6950001,9000001,18000001,40000001},{0,97500,427500,636000,1536000,2796000,4796000}))*1.021,-2))</f>
        <v/>
      </c>
      <c r="U308" s="18">
        <f>IF(R308&lt;=0,0,ROUNDDOWN((R308*LOOKUP(R308,{0,1950001,3300001,6950001,9000001,18000001,40000001},{0.05,0.1,0.2,0.23,0.33,0.4,0.45})-LOOKUP(R308,{0,1950001,3300001,6950001,9000001,18000001,40000001},{0,97500,427500,636000,1536000,2796000,4796000}))*1.021,-2))</f>
        <v/>
      </c>
      <c r="V308" s="18">
        <f>MAX(0,ROUNDDOWN(K308-H308-430000-J308-0,-3))</f>
        <v/>
      </c>
      <c r="W308" s="18">
        <f>MAX(0,ROUNDDOWN(K308-H308-430000-J308-N308,-3))</f>
        <v/>
      </c>
      <c r="X308" s="18">
        <f>MAX(0,ROUNDDOWN(K308-H308-430000-J308-O308,-3))</f>
        <v/>
      </c>
      <c r="Y308" s="18">
        <f>IF(K308&lt;=450000,0,MAX(0,ROUNDDOWN(V308*0.06-MIN(50000,V308)*0.03,-2))+MAX(0,ROUNDDOWN(V308*0.04-MIN(50000,V308)*0.02,-2)))</f>
        <v/>
      </c>
      <c r="Z308" s="18">
        <f>IF(K308&lt;=450000,0,MAX(0,ROUNDDOWN(W308*0.06-MIN(50000,W308)*0.03,-2))+MAX(0,ROUNDDOWN(W308*0.04-MIN(50000,W308)*0.02,-2)))</f>
        <v/>
      </c>
      <c r="AA308" s="18">
        <f>IF(K308&lt;=450000,0,MAX(0,ROUNDDOWN(X308*0.06-MIN(50000,X308)*0.03,-2))+MAX(0,ROUNDDOWN(X308*0.04-MIN(50000,X308)*0.02,-2)))</f>
        <v/>
      </c>
      <c r="AB308" s="18">
        <f>AE308+Y308-Z308</f>
        <v/>
      </c>
      <c r="AC308" s="18">
        <f>AF308+Y308-AA308</f>
        <v/>
      </c>
      <c r="AD308" s="20">
        <f>AB308-AC308</f>
        <v/>
      </c>
      <c r="AE308" s="18">
        <f>S308-T308</f>
        <v/>
      </c>
      <c r="AF308" s="18">
        <f>S308-U308</f>
        <v/>
      </c>
      <c r="AG308" s="21">
        <f>IF(P308&lt;=0,0,LOOKUP(P308,{0,1950001,3300001,6950001,9000001,18000001,40000001},{0.05,0.1,0.2,0.23,0.33,0.4,0.45}))</f>
        <v/>
      </c>
    </row>
    <row r="309">
      <c r="A309" t="inlineStr">
        <is>
          <t>1万円刻み</t>
        </is>
      </c>
      <c r="B309" s="18">
        <f>'4_1万円刻み'!$A$39</f>
        <v/>
      </c>
      <c r="C309" s="19" t="n">
        <v>2025</v>
      </c>
      <c r="D309" s="18" t="n">
        <v>100000</v>
      </c>
      <c r="E309" s="18" t="n">
        <v>0</v>
      </c>
      <c r="F309" s="18" t="n">
        <v>100000</v>
      </c>
      <c r="G309" t="inlineStr">
        <is>
          <t>はい</t>
        </is>
      </c>
      <c r="H309" s="18">
        <f>ROUND(MIN(B309/12,650000)*12*0.0915+MIN(B309/12,1390000)*12*(0.0504+0)+B309*0.005,0)</f>
        <v/>
      </c>
      <c r="I309" s="18" t="n">
        <v>0</v>
      </c>
      <c r="J309" s="18" t="n">
        <v>0</v>
      </c>
      <c r="K309" s="18">
        <f>ROUND(IF(C309&gt;=2026,IF(B309&lt;741000,0,IF(B309&lt;2191000,B309-740000,IF(B309&lt;2193000,1451000,IF(B309&lt;2196000,1453000,IF(B309&lt;2200000,1456000,IF(B309&lt;3600000,ROUNDDOWN(B309/4,-3)*2.8-80000,IF(B309&lt;6600000,ROUNDDOWN(B309/4,-3)*3.2-440000,IF(B309&lt;8500000,ROUNDDOWN(B309*0.9,0)-1100000,B309-1950000)))))))),IF(B309&lt;651000,0,IF(B309&lt;1900000,B309-650000,IF(B309&lt;3600000,ROUNDDOWN(B309/4,-3)*2.8-80000,IF(B309&lt;6600000,ROUNDDOWN(B309/4,-3)*3.2-440000,IF(B309&lt;8500000,ROUNDDOWN(B309*0.9,0)-1100000,B309-1950000)))))),0)</f>
        <v/>
      </c>
      <c r="L309" s="18">
        <f>IF(K309&gt;23500000,NA(),IF(C309&gt;=2026,IF(K309&lt;=4890000,1040000,IF(K309&lt;=6550000,670000,620000)),IF(K309&lt;=1320000,950000,IF(K309&lt;=3360000,880000,IF(K309&lt;=4890000,680000,IF(K309&lt;=6550000,630000,580000))))))</f>
        <v/>
      </c>
      <c r="M309" s="18">
        <f>MIN(100000,ROUNDDOWN(K309*0.05,0))</f>
        <v/>
      </c>
      <c r="N309" s="18">
        <f>MIN(2000000,MAX(0,D309-E309-M309))</f>
        <v/>
      </c>
      <c r="O309" s="18">
        <f>IF(G309="はい",MIN(88000,MAX(0,F309-12000)),0)</f>
        <v/>
      </c>
      <c r="P309" s="18">
        <f>MAX(0,ROUNDDOWN(K309-H309-L309-I309-0,-3))</f>
        <v/>
      </c>
      <c r="Q309" s="18">
        <f>MAX(0,ROUNDDOWN(K309-H309-L309-I309-N309,-3))</f>
        <v/>
      </c>
      <c r="R309" s="18">
        <f>MAX(0,ROUNDDOWN(K309-H309-L309-I309-O309,-3))</f>
        <v/>
      </c>
      <c r="S309" s="18">
        <f>IF(P309&lt;=0,0,ROUNDDOWN((P309*LOOKUP(P309,{0,1950001,3300001,6950001,9000001,18000001,40000001},{0.05,0.1,0.2,0.23,0.33,0.4,0.45})-LOOKUP(P309,{0,1950001,3300001,6950001,9000001,18000001,40000001},{0,97500,427500,636000,1536000,2796000,4796000}))*1.021,-2))</f>
        <v/>
      </c>
      <c r="T309" s="18">
        <f>IF(Q309&lt;=0,0,ROUNDDOWN((Q309*LOOKUP(Q309,{0,1950001,3300001,6950001,9000001,18000001,40000001},{0.05,0.1,0.2,0.23,0.33,0.4,0.45})-LOOKUP(Q309,{0,1950001,3300001,6950001,9000001,18000001,40000001},{0,97500,427500,636000,1536000,2796000,4796000}))*1.021,-2))</f>
        <v/>
      </c>
      <c r="U309" s="18">
        <f>IF(R309&lt;=0,0,ROUNDDOWN((R309*LOOKUP(R309,{0,1950001,3300001,6950001,9000001,18000001,40000001},{0.05,0.1,0.2,0.23,0.33,0.4,0.45})-LOOKUP(R309,{0,1950001,3300001,6950001,9000001,18000001,40000001},{0,97500,427500,636000,1536000,2796000,4796000}))*1.021,-2))</f>
        <v/>
      </c>
      <c r="V309" s="18">
        <f>MAX(0,ROUNDDOWN(K309-H309-430000-J309-0,-3))</f>
        <v/>
      </c>
      <c r="W309" s="18">
        <f>MAX(0,ROUNDDOWN(K309-H309-430000-J309-N309,-3))</f>
        <v/>
      </c>
      <c r="X309" s="18">
        <f>MAX(0,ROUNDDOWN(K309-H309-430000-J309-O309,-3))</f>
        <v/>
      </c>
      <c r="Y309" s="18">
        <f>IF(K309&lt;=450000,0,MAX(0,ROUNDDOWN(V309*0.06-MIN(50000,V309)*0.03,-2))+MAX(0,ROUNDDOWN(V309*0.04-MIN(50000,V309)*0.02,-2)))</f>
        <v/>
      </c>
      <c r="Z309" s="18">
        <f>IF(K309&lt;=450000,0,MAX(0,ROUNDDOWN(W309*0.06-MIN(50000,W309)*0.03,-2))+MAX(0,ROUNDDOWN(W309*0.04-MIN(50000,W309)*0.02,-2)))</f>
        <v/>
      </c>
      <c r="AA309" s="18">
        <f>IF(K309&lt;=450000,0,MAX(0,ROUNDDOWN(X309*0.06-MIN(50000,X309)*0.03,-2))+MAX(0,ROUNDDOWN(X309*0.04-MIN(50000,X309)*0.02,-2)))</f>
        <v/>
      </c>
      <c r="AB309" s="18">
        <f>AE309+Y309-Z309</f>
        <v/>
      </c>
      <c r="AC309" s="18">
        <f>AF309+Y309-AA309</f>
        <v/>
      </c>
      <c r="AD309" s="20">
        <f>AB309-AC309</f>
        <v/>
      </c>
      <c r="AE309" s="18">
        <f>S309-T309</f>
        <v/>
      </c>
      <c r="AF309" s="18">
        <f>S309-U309</f>
        <v/>
      </c>
      <c r="AG309" s="21">
        <f>IF(P309&lt;=0,0,LOOKUP(P309,{0,1950001,3300001,6950001,9000001,18000001,40000001},{0.05,0.1,0.2,0.23,0.33,0.4,0.45}))</f>
        <v/>
      </c>
    </row>
    <row r="310">
      <c r="A310" t="inlineStr">
        <is>
          <t>1万円刻み</t>
        </is>
      </c>
      <c r="B310" s="18">
        <f>'4_1万円刻み'!$A$40</f>
        <v/>
      </c>
      <c r="C310" s="19" t="n">
        <v>2026</v>
      </c>
      <c r="D310" s="18" t="n">
        <v>100000</v>
      </c>
      <c r="E310" s="18" t="n">
        <v>0</v>
      </c>
      <c r="F310" s="18" t="n">
        <v>100000</v>
      </c>
      <c r="G310" t="inlineStr">
        <is>
          <t>はい</t>
        </is>
      </c>
      <c r="H310" s="18">
        <f>ROUND(MIN(B310/12,650000)*12*0.0915+MIN(B310/12,1390000)*12*(0.0504+0)+B310*0.005,0)</f>
        <v/>
      </c>
      <c r="I310" s="18" t="n">
        <v>0</v>
      </c>
      <c r="J310" s="18" t="n">
        <v>0</v>
      </c>
      <c r="K310" s="18">
        <f>ROUND(IF(C310&gt;=2026,IF(B310&lt;741000,0,IF(B310&lt;2191000,B310-740000,IF(B310&lt;2193000,1451000,IF(B310&lt;2196000,1453000,IF(B310&lt;2200000,1456000,IF(B310&lt;3600000,ROUNDDOWN(B310/4,-3)*2.8-80000,IF(B310&lt;6600000,ROUNDDOWN(B310/4,-3)*3.2-440000,IF(B310&lt;8500000,ROUNDDOWN(B310*0.9,0)-1100000,B310-1950000)))))))),IF(B310&lt;651000,0,IF(B310&lt;1900000,B310-650000,IF(B310&lt;3600000,ROUNDDOWN(B310/4,-3)*2.8-80000,IF(B310&lt;6600000,ROUNDDOWN(B310/4,-3)*3.2-440000,IF(B310&lt;8500000,ROUNDDOWN(B310*0.9,0)-1100000,B310-1950000)))))),0)</f>
        <v/>
      </c>
      <c r="L310" s="18">
        <f>IF(K310&gt;23500000,NA(),IF(C310&gt;=2026,IF(K310&lt;=4890000,1040000,IF(K310&lt;=6550000,670000,620000)),IF(K310&lt;=1320000,950000,IF(K310&lt;=3360000,880000,IF(K310&lt;=4890000,680000,IF(K310&lt;=6550000,630000,580000))))))</f>
        <v/>
      </c>
      <c r="M310" s="18">
        <f>MIN(100000,ROUNDDOWN(K310*0.05,0))</f>
        <v/>
      </c>
      <c r="N310" s="18">
        <f>MIN(2000000,MAX(0,D310-E310-M310))</f>
        <v/>
      </c>
      <c r="O310" s="18">
        <f>IF(G310="はい",MIN(88000,MAX(0,F310-12000)),0)</f>
        <v/>
      </c>
      <c r="P310" s="18">
        <f>MAX(0,ROUNDDOWN(K310-H310-L310-I310-0,-3))</f>
        <v/>
      </c>
      <c r="Q310" s="18">
        <f>MAX(0,ROUNDDOWN(K310-H310-L310-I310-N310,-3))</f>
        <v/>
      </c>
      <c r="R310" s="18">
        <f>MAX(0,ROUNDDOWN(K310-H310-L310-I310-O310,-3))</f>
        <v/>
      </c>
      <c r="S310" s="18">
        <f>IF(P310&lt;=0,0,ROUNDDOWN((P310*LOOKUP(P310,{0,1950001,3300001,6950001,9000001,18000001,40000001},{0.05,0.1,0.2,0.23,0.33,0.4,0.45})-LOOKUP(P310,{0,1950001,3300001,6950001,9000001,18000001,40000001},{0,97500,427500,636000,1536000,2796000,4796000}))*1.021,-2))</f>
        <v/>
      </c>
      <c r="T310" s="18">
        <f>IF(Q310&lt;=0,0,ROUNDDOWN((Q310*LOOKUP(Q310,{0,1950001,3300001,6950001,9000001,18000001,40000001},{0.05,0.1,0.2,0.23,0.33,0.4,0.45})-LOOKUP(Q310,{0,1950001,3300001,6950001,9000001,18000001,40000001},{0,97500,427500,636000,1536000,2796000,4796000}))*1.021,-2))</f>
        <v/>
      </c>
      <c r="U310" s="18">
        <f>IF(R310&lt;=0,0,ROUNDDOWN((R310*LOOKUP(R310,{0,1950001,3300001,6950001,9000001,18000001,40000001},{0.05,0.1,0.2,0.23,0.33,0.4,0.45})-LOOKUP(R310,{0,1950001,3300001,6950001,9000001,18000001,40000001},{0,97500,427500,636000,1536000,2796000,4796000}))*1.021,-2))</f>
        <v/>
      </c>
      <c r="V310" s="18">
        <f>MAX(0,ROUNDDOWN(K310-H310-430000-J310-0,-3))</f>
        <v/>
      </c>
      <c r="W310" s="18">
        <f>MAX(0,ROUNDDOWN(K310-H310-430000-J310-N310,-3))</f>
        <v/>
      </c>
      <c r="X310" s="18">
        <f>MAX(0,ROUNDDOWN(K310-H310-430000-J310-O310,-3))</f>
        <v/>
      </c>
      <c r="Y310" s="18">
        <f>IF(K310&lt;=450000,0,MAX(0,ROUNDDOWN(V310*0.06-MIN(50000,V310)*0.03,-2))+MAX(0,ROUNDDOWN(V310*0.04-MIN(50000,V310)*0.02,-2)))</f>
        <v/>
      </c>
      <c r="Z310" s="18">
        <f>IF(K310&lt;=450000,0,MAX(0,ROUNDDOWN(W310*0.06-MIN(50000,W310)*0.03,-2))+MAX(0,ROUNDDOWN(W310*0.04-MIN(50000,W310)*0.02,-2)))</f>
        <v/>
      </c>
      <c r="AA310" s="18">
        <f>IF(K310&lt;=450000,0,MAX(0,ROUNDDOWN(X310*0.06-MIN(50000,X310)*0.03,-2))+MAX(0,ROUNDDOWN(X310*0.04-MIN(50000,X310)*0.02,-2)))</f>
        <v/>
      </c>
      <c r="AB310" s="18">
        <f>AE310+Y310-Z310</f>
        <v/>
      </c>
      <c r="AC310" s="18">
        <f>AF310+Y310-AA310</f>
        <v/>
      </c>
      <c r="AD310" s="20">
        <f>AB310-AC310</f>
        <v/>
      </c>
      <c r="AE310" s="18">
        <f>S310-T310</f>
        <v/>
      </c>
      <c r="AF310" s="18">
        <f>S310-U310</f>
        <v/>
      </c>
      <c r="AG310" s="21">
        <f>IF(P310&lt;=0,0,LOOKUP(P310,{0,1950001,3300001,6950001,9000001,18000001,40000001},{0.05,0.1,0.2,0.23,0.33,0.4,0.45}))</f>
        <v/>
      </c>
    </row>
    <row r="311">
      <c r="A311" t="inlineStr">
        <is>
          <t>1万円刻み</t>
        </is>
      </c>
      <c r="B311" s="18">
        <f>'4_1万円刻み'!$A$40</f>
        <v/>
      </c>
      <c r="C311" s="19" t="n">
        <v>2025</v>
      </c>
      <c r="D311" s="18" t="n">
        <v>100000</v>
      </c>
      <c r="E311" s="18" t="n">
        <v>0</v>
      </c>
      <c r="F311" s="18" t="n">
        <v>100000</v>
      </c>
      <c r="G311" t="inlineStr">
        <is>
          <t>はい</t>
        </is>
      </c>
      <c r="H311" s="18">
        <f>ROUND(MIN(B311/12,650000)*12*0.0915+MIN(B311/12,1390000)*12*(0.0504+0)+B311*0.005,0)</f>
        <v/>
      </c>
      <c r="I311" s="18" t="n">
        <v>0</v>
      </c>
      <c r="J311" s="18" t="n">
        <v>0</v>
      </c>
      <c r="K311" s="18">
        <f>ROUND(IF(C311&gt;=2026,IF(B311&lt;741000,0,IF(B311&lt;2191000,B311-740000,IF(B311&lt;2193000,1451000,IF(B311&lt;2196000,1453000,IF(B311&lt;2200000,1456000,IF(B311&lt;3600000,ROUNDDOWN(B311/4,-3)*2.8-80000,IF(B311&lt;6600000,ROUNDDOWN(B311/4,-3)*3.2-440000,IF(B311&lt;8500000,ROUNDDOWN(B311*0.9,0)-1100000,B311-1950000)))))))),IF(B311&lt;651000,0,IF(B311&lt;1900000,B311-650000,IF(B311&lt;3600000,ROUNDDOWN(B311/4,-3)*2.8-80000,IF(B311&lt;6600000,ROUNDDOWN(B311/4,-3)*3.2-440000,IF(B311&lt;8500000,ROUNDDOWN(B311*0.9,0)-1100000,B311-1950000)))))),0)</f>
        <v/>
      </c>
      <c r="L311" s="18">
        <f>IF(K311&gt;23500000,NA(),IF(C311&gt;=2026,IF(K311&lt;=4890000,1040000,IF(K311&lt;=6550000,670000,620000)),IF(K311&lt;=1320000,950000,IF(K311&lt;=3360000,880000,IF(K311&lt;=4890000,680000,IF(K311&lt;=6550000,630000,580000))))))</f>
        <v/>
      </c>
      <c r="M311" s="18">
        <f>MIN(100000,ROUNDDOWN(K311*0.05,0))</f>
        <v/>
      </c>
      <c r="N311" s="18">
        <f>MIN(2000000,MAX(0,D311-E311-M311))</f>
        <v/>
      </c>
      <c r="O311" s="18">
        <f>IF(G311="はい",MIN(88000,MAX(0,F311-12000)),0)</f>
        <v/>
      </c>
      <c r="P311" s="18">
        <f>MAX(0,ROUNDDOWN(K311-H311-L311-I311-0,-3))</f>
        <v/>
      </c>
      <c r="Q311" s="18">
        <f>MAX(0,ROUNDDOWN(K311-H311-L311-I311-N311,-3))</f>
        <v/>
      </c>
      <c r="R311" s="18">
        <f>MAX(0,ROUNDDOWN(K311-H311-L311-I311-O311,-3))</f>
        <v/>
      </c>
      <c r="S311" s="18">
        <f>IF(P311&lt;=0,0,ROUNDDOWN((P311*LOOKUP(P311,{0,1950001,3300001,6950001,9000001,18000001,40000001},{0.05,0.1,0.2,0.23,0.33,0.4,0.45})-LOOKUP(P311,{0,1950001,3300001,6950001,9000001,18000001,40000001},{0,97500,427500,636000,1536000,2796000,4796000}))*1.021,-2))</f>
        <v/>
      </c>
      <c r="T311" s="18">
        <f>IF(Q311&lt;=0,0,ROUNDDOWN((Q311*LOOKUP(Q311,{0,1950001,3300001,6950001,9000001,18000001,40000001},{0.05,0.1,0.2,0.23,0.33,0.4,0.45})-LOOKUP(Q311,{0,1950001,3300001,6950001,9000001,18000001,40000001},{0,97500,427500,636000,1536000,2796000,4796000}))*1.021,-2))</f>
        <v/>
      </c>
      <c r="U311" s="18">
        <f>IF(R311&lt;=0,0,ROUNDDOWN((R311*LOOKUP(R311,{0,1950001,3300001,6950001,9000001,18000001,40000001},{0.05,0.1,0.2,0.23,0.33,0.4,0.45})-LOOKUP(R311,{0,1950001,3300001,6950001,9000001,18000001,40000001},{0,97500,427500,636000,1536000,2796000,4796000}))*1.021,-2))</f>
        <v/>
      </c>
      <c r="V311" s="18">
        <f>MAX(0,ROUNDDOWN(K311-H311-430000-J311-0,-3))</f>
        <v/>
      </c>
      <c r="W311" s="18">
        <f>MAX(0,ROUNDDOWN(K311-H311-430000-J311-N311,-3))</f>
        <v/>
      </c>
      <c r="X311" s="18">
        <f>MAX(0,ROUNDDOWN(K311-H311-430000-J311-O311,-3))</f>
        <v/>
      </c>
      <c r="Y311" s="18">
        <f>IF(K311&lt;=450000,0,MAX(0,ROUNDDOWN(V311*0.06-MIN(50000,V311)*0.03,-2))+MAX(0,ROUNDDOWN(V311*0.04-MIN(50000,V311)*0.02,-2)))</f>
        <v/>
      </c>
      <c r="Z311" s="18">
        <f>IF(K311&lt;=450000,0,MAX(0,ROUNDDOWN(W311*0.06-MIN(50000,W311)*0.03,-2))+MAX(0,ROUNDDOWN(W311*0.04-MIN(50000,W311)*0.02,-2)))</f>
        <v/>
      </c>
      <c r="AA311" s="18">
        <f>IF(K311&lt;=450000,0,MAX(0,ROUNDDOWN(X311*0.06-MIN(50000,X311)*0.03,-2))+MAX(0,ROUNDDOWN(X311*0.04-MIN(50000,X311)*0.02,-2)))</f>
        <v/>
      </c>
      <c r="AB311" s="18">
        <f>AE311+Y311-Z311</f>
        <v/>
      </c>
      <c r="AC311" s="18">
        <f>AF311+Y311-AA311</f>
        <v/>
      </c>
      <c r="AD311" s="20">
        <f>AB311-AC311</f>
        <v/>
      </c>
      <c r="AE311" s="18">
        <f>S311-T311</f>
        <v/>
      </c>
      <c r="AF311" s="18">
        <f>S311-U311</f>
        <v/>
      </c>
      <c r="AG311" s="21">
        <f>IF(P311&lt;=0,0,LOOKUP(P311,{0,1950001,3300001,6950001,9000001,18000001,40000001},{0.05,0.1,0.2,0.23,0.33,0.4,0.45}))</f>
        <v/>
      </c>
    </row>
    <row r="312">
      <c r="A312" t="inlineStr">
        <is>
          <t>1万円刻み</t>
        </is>
      </c>
      <c r="B312" s="18">
        <f>'4_1万円刻み'!$A$41</f>
        <v/>
      </c>
      <c r="C312" s="19" t="n">
        <v>2026</v>
      </c>
      <c r="D312" s="18" t="n">
        <v>100000</v>
      </c>
      <c r="E312" s="18" t="n">
        <v>0</v>
      </c>
      <c r="F312" s="18" t="n">
        <v>100000</v>
      </c>
      <c r="G312" t="inlineStr">
        <is>
          <t>はい</t>
        </is>
      </c>
      <c r="H312" s="18">
        <f>ROUND(MIN(B312/12,650000)*12*0.0915+MIN(B312/12,1390000)*12*(0.0504+0)+B312*0.005,0)</f>
        <v/>
      </c>
      <c r="I312" s="18" t="n">
        <v>0</v>
      </c>
      <c r="J312" s="18" t="n">
        <v>0</v>
      </c>
      <c r="K312" s="18">
        <f>ROUND(IF(C312&gt;=2026,IF(B312&lt;741000,0,IF(B312&lt;2191000,B312-740000,IF(B312&lt;2193000,1451000,IF(B312&lt;2196000,1453000,IF(B312&lt;2200000,1456000,IF(B312&lt;3600000,ROUNDDOWN(B312/4,-3)*2.8-80000,IF(B312&lt;6600000,ROUNDDOWN(B312/4,-3)*3.2-440000,IF(B312&lt;8500000,ROUNDDOWN(B312*0.9,0)-1100000,B312-1950000)))))))),IF(B312&lt;651000,0,IF(B312&lt;1900000,B312-650000,IF(B312&lt;3600000,ROUNDDOWN(B312/4,-3)*2.8-80000,IF(B312&lt;6600000,ROUNDDOWN(B312/4,-3)*3.2-440000,IF(B312&lt;8500000,ROUNDDOWN(B312*0.9,0)-1100000,B312-1950000)))))),0)</f>
        <v/>
      </c>
      <c r="L312" s="18">
        <f>IF(K312&gt;23500000,NA(),IF(C312&gt;=2026,IF(K312&lt;=4890000,1040000,IF(K312&lt;=6550000,670000,620000)),IF(K312&lt;=1320000,950000,IF(K312&lt;=3360000,880000,IF(K312&lt;=4890000,680000,IF(K312&lt;=6550000,630000,580000))))))</f>
        <v/>
      </c>
      <c r="M312" s="18">
        <f>MIN(100000,ROUNDDOWN(K312*0.05,0))</f>
        <v/>
      </c>
      <c r="N312" s="18">
        <f>MIN(2000000,MAX(0,D312-E312-M312))</f>
        <v/>
      </c>
      <c r="O312" s="18">
        <f>IF(G312="はい",MIN(88000,MAX(0,F312-12000)),0)</f>
        <v/>
      </c>
      <c r="P312" s="18">
        <f>MAX(0,ROUNDDOWN(K312-H312-L312-I312-0,-3))</f>
        <v/>
      </c>
      <c r="Q312" s="18">
        <f>MAX(0,ROUNDDOWN(K312-H312-L312-I312-N312,-3))</f>
        <v/>
      </c>
      <c r="R312" s="18">
        <f>MAX(0,ROUNDDOWN(K312-H312-L312-I312-O312,-3))</f>
        <v/>
      </c>
      <c r="S312" s="18">
        <f>IF(P312&lt;=0,0,ROUNDDOWN((P312*LOOKUP(P312,{0,1950001,3300001,6950001,9000001,18000001,40000001},{0.05,0.1,0.2,0.23,0.33,0.4,0.45})-LOOKUP(P312,{0,1950001,3300001,6950001,9000001,18000001,40000001},{0,97500,427500,636000,1536000,2796000,4796000}))*1.021,-2))</f>
        <v/>
      </c>
      <c r="T312" s="18">
        <f>IF(Q312&lt;=0,0,ROUNDDOWN((Q312*LOOKUP(Q312,{0,1950001,3300001,6950001,9000001,18000001,40000001},{0.05,0.1,0.2,0.23,0.33,0.4,0.45})-LOOKUP(Q312,{0,1950001,3300001,6950001,9000001,18000001,40000001},{0,97500,427500,636000,1536000,2796000,4796000}))*1.021,-2))</f>
        <v/>
      </c>
      <c r="U312" s="18">
        <f>IF(R312&lt;=0,0,ROUNDDOWN((R312*LOOKUP(R312,{0,1950001,3300001,6950001,9000001,18000001,40000001},{0.05,0.1,0.2,0.23,0.33,0.4,0.45})-LOOKUP(R312,{0,1950001,3300001,6950001,9000001,18000001,40000001},{0,97500,427500,636000,1536000,2796000,4796000}))*1.021,-2))</f>
        <v/>
      </c>
      <c r="V312" s="18">
        <f>MAX(0,ROUNDDOWN(K312-H312-430000-J312-0,-3))</f>
        <v/>
      </c>
      <c r="W312" s="18">
        <f>MAX(0,ROUNDDOWN(K312-H312-430000-J312-N312,-3))</f>
        <v/>
      </c>
      <c r="X312" s="18">
        <f>MAX(0,ROUNDDOWN(K312-H312-430000-J312-O312,-3))</f>
        <v/>
      </c>
      <c r="Y312" s="18">
        <f>IF(K312&lt;=450000,0,MAX(0,ROUNDDOWN(V312*0.06-MIN(50000,V312)*0.03,-2))+MAX(0,ROUNDDOWN(V312*0.04-MIN(50000,V312)*0.02,-2)))</f>
        <v/>
      </c>
      <c r="Z312" s="18">
        <f>IF(K312&lt;=450000,0,MAX(0,ROUNDDOWN(W312*0.06-MIN(50000,W312)*0.03,-2))+MAX(0,ROUNDDOWN(W312*0.04-MIN(50000,W312)*0.02,-2)))</f>
        <v/>
      </c>
      <c r="AA312" s="18">
        <f>IF(K312&lt;=450000,0,MAX(0,ROUNDDOWN(X312*0.06-MIN(50000,X312)*0.03,-2))+MAX(0,ROUNDDOWN(X312*0.04-MIN(50000,X312)*0.02,-2)))</f>
        <v/>
      </c>
      <c r="AB312" s="18">
        <f>AE312+Y312-Z312</f>
        <v/>
      </c>
      <c r="AC312" s="18">
        <f>AF312+Y312-AA312</f>
        <v/>
      </c>
      <c r="AD312" s="20">
        <f>AB312-AC312</f>
        <v/>
      </c>
      <c r="AE312" s="18">
        <f>S312-T312</f>
        <v/>
      </c>
      <c r="AF312" s="18">
        <f>S312-U312</f>
        <v/>
      </c>
      <c r="AG312" s="21">
        <f>IF(P312&lt;=0,0,LOOKUP(P312,{0,1950001,3300001,6950001,9000001,18000001,40000001},{0.05,0.1,0.2,0.23,0.33,0.4,0.45}))</f>
        <v/>
      </c>
    </row>
    <row r="313">
      <c r="A313" t="inlineStr">
        <is>
          <t>1万円刻み</t>
        </is>
      </c>
      <c r="B313" s="18">
        <f>'4_1万円刻み'!$A$41</f>
        <v/>
      </c>
      <c r="C313" s="19" t="n">
        <v>2025</v>
      </c>
      <c r="D313" s="18" t="n">
        <v>100000</v>
      </c>
      <c r="E313" s="18" t="n">
        <v>0</v>
      </c>
      <c r="F313" s="18" t="n">
        <v>100000</v>
      </c>
      <c r="G313" t="inlineStr">
        <is>
          <t>はい</t>
        </is>
      </c>
      <c r="H313" s="18">
        <f>ROUND(MIN(B313/12,650000)*12*0.0915+MIN(B313/12,1390000)*12*(0.0504+0)+B313*0.005,0)</f>
        <v/>
      </c>
      <c r="I313" s="18" t="n">
        <v>0</v>
      </c>
      <c r="J313" s="18" t="n">
        <v>0</v>
      </c>
      <c r="K313" s="18">
        <f>ROUND(IF(C313&gt;=2026,IF(B313&lt;741000,0,IF(B313&lt;2191000,B313-740000,IF(B313&lt;2193000,1451000,IF(B313&lt;2196000,1453000,IF(B313&lt;2200000,1456000,IF(B313&lt;3600000,ROUNDDOWN(B313/4,-3)*2.8-80000,IF(B313&lt;6600000,ROUNDDOWN(B313/4,-3)*3.2-440000,IF(B313&lt;8500000,ROUNDDOWN(B313*0.9,0)-1100000,B313-1950000)))))))),IF(B313&lt;651000,0,IF(B313&lt;1900000,B313-650000,IF(B313&lt;3600000,ROUNDDOWN(B313/4,-3)*2.8-80000,IF(B313&lt;6600000,ROUNDDOWN(B313/4,-3)*3.2-440000,IF(B313&lt;8500000,ROUNDDOWN(B313*0.9,0)-1100000,B313-1950000)))))),0)</f>
        <v/>
      </c>
      <c r="L313" s="18">
        <f>IF(K313&gt;23500000,NA(),IF(C313&gt;=2026,IF(K313&lt;=4890000,1040000,IF(K313&lt;=6550000,670000,620000)),IF(K313&lt;=1320000,950000,IF(K313&lt;=3360000,880000,IF(K313&lt;=4890000,680000,IF(K313&lt;=6550000,630000,580000))))))</f>
        <v/>
      </c>
      <c r="M313" s="18">
        <f>MIN(100000,ROUNDDOWN(K313*0.05,0))</f>
        <v/>
      </c>
      <c r="N313" s="18">
        <f>MIN(2000000,MAX(0,D313-E313-M313))</f>
        <v/>
      </c>
      <c r="O313" s="18">
        <f>IF(G313="はい",MIN(88000,MAX(0,F313-12000)),0)</f>
        <v/>
      </c>
      <c r="P313" s="18">
        <f>MAX(0,ROUNDDOWN(K313-H313-L313-I313-0,-3))</f>
        <v/>
      </c>
      <c r="Q313" s="18">
        <f>MAX(0,ROUNDDOWN(K313-H313-L313-I313-N313,-3))</f>
        <v/>
      </c>
      <c r="R313" s="18">
        <f>MAX(0,ROUNDDOWN(K313-H313-L313-I313-O313,-3))</f>
        <v/>
      </c>
      <c r="S313" s="18">
        <f>IF(P313&lt;=0,0,ROUNDDOWN((P313*LOOKUP(P313,{0,1950001,3300001,6950001,9000001,18000001,40000001},{0.05,0.1,0.2,0.23,0.33,0.4,0.45})-LOOKUP(P313,{0,1950001,3300001,6950001,9000001,18000001,40000001},{0,97500,427500,636000,1536000,2796000,4796000}))*1.021,-2))</f>
        <v/>
      </c>
      <c r="T313" s="18">
        <f>IF(Q313&lt;=0,0,ROUNDDOWN((Q313*LOOKUP(Q313,{0,1950001,3300001,6950001,9000001,18000001,40000001},{0.05,0.1,0.2,0.23,0.33,0.4,0.45})-LOOKUP(Q313,{0,1950001,3300001,6950001,9000001,18000001,40000001},{0,97500,427500,636000,1536000,2796000,4796000}))*1.021,-2))</f>
        <v/>
      </c>
      <c r="U313" s="18">
        <f>IF(R313&lt;=0,0,ROUNDDOWN((R313*LOOKUP(R313,{0,1950001,3300001,6950001,9000001,18000001,40000001},{0.05,0.1,0.2,0.23,0.33,0.4,0.45})-LOOKUP(R313,{0,1950001,3300001,6950001,9000001,18000001,40000001},{0,97500,427500,636000,1536000,2796000,4796000}))*1.021,-2))</f>
        <v/>
      </c>
      <c r="V313" s="18">
        <f>MAX(0,ROUNDDOWN(K313-H313-430000-J313-0,-3))</f>
        <v/>
      </c>
      <c r="W313" s="18">
        <f>MAX(0,ROUNDDOWN(K313-H313-430000-J313-N313,-3))</f>
        <v/>
      </c>
      <c r="X313" s="18">
        <f>MAX(0,ROUNDDOWN(K313-H313-430000-J313-O313,-3))</f>
        <v/>
      </c>
      <c r="Y313" s="18">
        <f>IF(K313&lt;=450000,0,MAX(0,ROUNDDOWN(V313*0.06-MIN(50000,V313)*0.03,-2))+MAX(0,ROUNDDOWN(V313*0.04-MIN(50000,V313)*0.02,-2)))</f>
        <v/>
      </c>
      <c r="Z313" s="18">
        <f>IF(K313&lt;=450000,0,MAX(0,ROUNDDOWN(W313*0.06-MIN(50000,W313)*0.03,-2))+MAX(0,ROUNDDOWN(W313*0.04-MIN(50000,W313)*0.02,-2)))</f>
        <v/>
      </c>
      <c r="AA313" s="18">
        <f>IF(K313&lt;=450000,0,MAX(0,ROUNDDOWN(X313*0.06-MIN(50000,X313)*0.03,-2))+MAX(0,ROUNDDOWN(X313*0.04-MIN(50000,X313)*0.02,-2)))</f>
        <v/>
      </c>
      <c r="AB313" s="18">
        <f>AE313+Y313-Z313</f>
        <v/>
      </c>
      <c r="AC313" s="18">
        <f>AF313+Y313-AA313</f>
        <v/>
      </c>
      <c r="AD313" s="20">
        <f>AB313-AC313</f>
        <v/>
      </c>
      <c r="AE313" s="18">
        <f>S313-T313</f>
        <v/>
      </c>
      <c r="AF313" s="18">
        <f>S313-U313</f>
        <v/>
      </c>
      <c r="AG313" s="21">
        <f>IF(P313&lt;=0,0,LOOKUP(P313,{0,1950001,3300001,6950001,9000001,18000001,40000001},{0.05,0.1,0.2,0.23,0.33,0.4,0.45}))</f>
        <v/>
      </c>
    </row>
    <row r="314">
      <c r="A314" t="inlineStr">
        <is>
          <t>1万円刻み</t>
        </is>
      </c>
      <c r="B314" s="18">
        <f>'4_1万円刻み'!$A$42</f>
        <v/>
      </c>
      <c r="C314" s="19" t="n">
        <v>2026</v>
      </c>
      <c r="D314" s="18" t="n">
        <v>100000</v>
      </c>
      <c r="E314" s="18" t="n">
        <v>0</v>
      </c>
      <c r="F314" s="18" t="n">
        <v>100000</v>
      </c>
      <c r="G314" t="inlineStr">
        <is>
          <t>はい</t>
        </is>
      </c>
      <c r="H314" s="18">
        <f>ROUND(MIN(B314/12,650000)*12*0.0915+MIN(B314/12,1390000)*12*(0.0504+0)+B314*0.005,0)</f>
        <v/>
      </c>
      <c r="I314" s="18" t="n">
        <v>0</v>
      </c>
      <c r="J314" s="18" t="n">
        <v>0</v>
      </c>
      <c r="K314" s="18">
        <f>ROUND(IF(C314&gt;=2026,IF(B314&lt;741000,0,IF(B314&lt;2191000,B314-740000,IF(B314&lt;2193000,1451000,IF(B314&lt;2196000,1453000,IF(B314&lt;2200000,1456000,IF(B314&lt;3600000,ROUNDDOWN(B314/4,-3)*2.8-80000,IF(B314&lt;6600000,ROUNDDOWN(B314/4,-3)*3.2-440000,IF(B314&lt;8500000,ROUNDDOWN(B314*0.9,0)-1100000,B314-1950000)))))))),IF(B314&lt;651000,0,IF(B314&lt;1900000,B314-650000,IF(B314&lt;3600000,ROUNDDOWN(B314/4,-3)*2.8-80000,IF(B314&lt;6600000,ROUNDDOWN(B314/4,-3)*3.2-440000,IF(B314&lt;8500000,ROUNDDOWN(B314*0.9,0)-1100000,B314-1950000)))))),0)</f>
        <v/>
      </c>
      <c r="L314" s="18">
        <f>IF(K314&gt;23500000,NA(),IF(C314&gt;=2026,IF(K314&lt;=4890000,1040000,IF(K314&lt;=6550000,670000,620000)),IF(K314&lt;=1320000,950000,IF(K314&lt;=3360000,880000,IF(K314&lt;=4890000,680000,IF(K314&lt;=6550000,630000,580000))))))</f>
        <v/>
      </c>
      <c r="M314" s="18">
        <f>MIN(100000,ROUNDDOWN(K314*0.05,0))</f>
        <v/>
      </c>
      <c r="N314" s="18">
        <f>MIN(2000000,MAX(0,D314-E314-M314))</f>
        <v/>
      </c>
      <c r="O314" s="18">
        <f>IF(G314="はい",MIN(88000,MAX(0,F314-12000)),0)</f>
        <v/>
      </c>
      <c r="P314" s="18">
        <f>MAX(0,ROUNDDOWN(K314-H314-L314-I314-0,-3))</f>
        <v/>
      </c>
      <c r="Q314" s="18">
        <f>MAX(0,ROUNDDOWN(K314-H314-L314-I314-N314,-3))</f>
        <v/>
      </c>
      <c r="R314" s="18">
        <f>MAX(0,ROUNDDOWN(K314-H314-L314-I314-O314,-3))</f>
        <v/>
      </c>
      <c r="S314" s="18">
        <f>IF(P314&lt;=0,0,ROUNDDOWN((P314*LOOKUP(P314,{0,1950001,3300001,6950001,9000001,18000001,40000001},{0.05,0.1,0.2,0.23,0.33,0.4,0.45})-LOOKUP(P314,{0,1950001,3300001,6950001,9000001,18000001,40000001},{0,97500,427500,636000,1536000,2796000,4796000}))*1.021,-2))</f>
        <v/>
      </c>
      <c r="T314" s="18">
        <f>IF(Q314&lt;=0,0,ROUNDDOWN((Q314*LOOKUP(Q314,{0,1950001,3300001,6950001,9000001,18000001,40000001},{0.05,0.1,0.2,0.23,0.33,0.4,0.45})-LOOKUP(Q314,{0,1950001,3300001,6950001,9000001,18000001,40000001},{0,97500,427500,636000,1536000,2796000,4796000}))*1.021,-2))</f>
        <v/>
      </c>
      <c r="U314" s="18">
        <f>IF(R314&lt;=0,0,ROUNDDOWN((R314*LOOKUP(R314,{0,1950001,3300001,6950001,9000001,18000001,40000001},{0.05,0.1,0.2,0.23,0.33,0.4,0.45})-LOOKUP(R314,{0,1950001,3300001,6950001,9000001,18000001,40000001},{0,97500,427500,636000,1536000,2796000,4796000}))*1.021,-2))</f>
        <v/>
      </c>
      <c r="V314" s="18">
        <f>MAX(0,ROUNDDOWN(K314-H314-430000-J314-0,-3))</f>
        <v/>
      </c>
      <c r="W314" s="18">
        <f>MAX(0,ROUNDDOWN(K314-H314-430000-J314-N314,-3))</f>
        <v/>
      </c>
      <c r="X314" s="18">
        <f>MAX(0,ROUNDDOWN(K314-H314-430000-J314-O314,-3))</f>
        <v/>
      </c>
      <c r="Y314" s="18">
        <f>IF(K314&lt;=450000,0,MAX(0,ROUNDDOWN(V314*0.06-MIN(50000,V314)*0.03,-2))+MAX(0,ROUNDDOWN(V314*0.04-MIN(50000,V314)*0.02,-2)))</f>
        <v/>
      </c>
      <c r="Z314" s="18">
        <f>IF(K314&lt;=450000,0,MAX(0,ROUNDDOWN(W314*0.06-MIN(50000,W314)*0.03,-2))+MAX(0,ROUNDDOWN(W314*0.04-MIN(50000,W314)*0.02,-2)))</f>
        <v/>
      </c>
      <c r="AA314" s="18">
        <f>IF(K314&lt;=450000,0,MAX(0,ROUNDDOWN(X314*0.06-MIN(50000,X314)*0.03,-2))+MAX(0,ROUNDDOWN(X314*0.04-MIN(50000,X314)*0.02,-2)))</f>
        <v/>
      </c>
      <c r="AB314" s="18">
        <f>AE314+Y314-Z314</f>
        <v/>
      </c>
      <c r="AC314" s="18">
        <f>AF314+Y314-AA314</f>
        <v/>
      </c>
      <c r="AD314" s="20">
        <f>AB314-AC314</f>
        <v/>
      </c>
      <c r="AE314" s="18">
        <f>S314-T314</f>
        <v/>
      </c>
      <c r="AF314" s="18">
        <f>S314-U314</f>
        <v/>
      </c>
      <c r="AG314" s="21">
        <f>IF(P314&lt;=0,0,LOOKUP(P314,{0,1950001,3300001,6950001,9000001,18000001,40000001},{0.05,0.1,0.2,0.23,0.33,0.4,0.45}))</f>
        <v/>
      </c>
    </row>
    <row r="315">
      <c r="A315" t="inlineStr">
        <is>
          <t>1万円刻み</t>
        </is>
      </c>
      <c r="B315" s="18">
        <f>'4_1万円刻み'!$A$42</f>
        <v/>
      </c>
      <c r="C315" s="19" t="n">
        <v>2025</v>
      </c>
      <c r="D315" s="18" t="n">
        <v>100000</v>
      </c>
      <c r="E315" s="18" t="n">
        <v>0</v>
      </c>
      <c r="F315" s="18" t="n">
        <v>100000</v>
      </c>
      <c r="G315" t="inlineStr">
        <is>
          <t>はい</t>
        </is>
      </c>
      <c r="H315" s="18">
        <f>ROUND(MIN(B315/12,650000)*12*0.0915+MIN(B315/12,1390000)*12*(0.0504+0)+B315*0.005,0)</f>
        <v/>
      </c>
      <c r="I315" s="18" t="n">
        <v>0</v>
      </c>
      <c r="J315" s="18" t="n">
        <v>0</v>
      </c>
      <c r="K315" s="18">
        <f>ROUND(IF(C315&gt;=2026,IF(B315&lt;741000,0,IF(B315&lt;2191000,B315-740000,IF(B315&lt;2193000,1451000,IF(B315&lt;2196000,1453000,IF(B315&lt;2200000,1456000,IF(B315&lt;3600000,ROUNDDOWN(B315/4,-3)*2.8-80000,IF(B315&lt;6600000,ROUNDDOWN(B315/4,-3)*3.2-440000,IF(B315&lt;8500000,ROUNDDOWN(B315*0.9,0)-1100000,B315-1950000)))))))),IF(B315&lt;651000,0,IF(B315&lt;1900000,B315-650000,IF(B315&lt;3600000,ROUNDDOWN(B315/4,-3)*2.8-80000,IF(B315&lt;6600000,ROUNDDOWN(B315/4,-3)*3.2-440000,IF(B315&lt;8500000,ROUNDDOWN(B315*0.9,0)-1100000,B315-1950000)))))),0)</f>
        <v/>
      </c>
      <c r="L315" s="18">
        <f>IF(K315&gt;23500000,NA(),IF(C315&gt;=2026,IF(K315&lt;=4890000,1040000,IF(K315&lt;=6550000,670000,620000)),IF(K315&lt;=1320000,950000,IF(K315&lt;=3360000,880000,IF(K315&lt;=4890000,680000,IF(K315&lt;=6550000,630000,580000))))))</f>
        <v/>
      </c>
      <c r="M315" s="18">
        <f>MIN(100000,ROUNDDOWN(K315*0.05,0))</f>
        <v/>
      </c>
      <c r="N315" s="18">
        <f>MIN(2000000,MAX(0,D315-E315-M315))</f>
        <v/>
      </c>
      <c r="O315" s="18">
        <f>IF(G315="はい",MIN(88000,MAX(0,F315-12000)),0)</f>
        <v/>
      </c>
      <c r="P315" s="18">
        <f>MAX(0,ROUNDDOWN(K315-H315-L315-I315-0,-3))</f>
        <v/>
      </c>
      <c r="Q315" s="18">
        <f>MAX(0,ROUNDDOWN(K315-H315-L315-I315-N315,-3))</f>
        <v/>
      </c>
      <c r="R315" s="18">
        <f>MAX(0,ROUNDDOWN(K315-H315-L315-I315-O315,-3))</f>
        <v/>
      </c>
      <c r="S315" s="18">
        <f>IF(P315&lt;=0,0,ROUNDDOWN((P315*LOOKUP(P315,{0,1950001,3300001,6950001,9000001,18000001,40000001},{0.05,0.1,0.2,0.23,0.33,0.4,0.45})-LOOKUP(P315,{0,1950001,3300001,6950001,9000001,18000001,40000001},{0,97500,427500,636000,1536000,2796000,4796000}))*1.021,-2))</f>
        <v/>
      </c>
      <c r="T315" s="18">
        <f>IF(Q315&lt;=0,0,ROUNDDOWN((Q315*LOOKUP(Q315,{0,1950001,3300001,6950001,9000001,18000001,40000001},{0.05,0.1,0.2,0.23,0.33,0.4,0.45})-LOOKUP(Q315,{0,1950001,3300001,6950001,9000001,18000001,40000001},{0,97500,427500,636000,1536000,2796000,4796000}))*1.021,-2))</f>
        <v/>
      </c>
      <c r="U315" s="18">
        <f>IF(R315&lt;=0,0,ROUNDDOWN((R315*LOOKUP(R315,{0,1950001,3300001,6950001,9000001,18000001,40000001},{0.05,0.1,0.2,0.23,0.33,0.4,0.45})-LOOKUP(R315,{0,1950001,3300001,6950001,9000001,18000001,40000001},{0,97500,427500,636000,1536000,2796000,4796000}))*1.021,-2))</f>
        <v/>
      </c>
      <c r="V315" s="18">
        <f>MAX(0,ROUNDDOWN(K315-H315-430000-J315-0,-3))</f>
        <v/>
      </c>
      <c r="W315" s="18">
        <f>MAX(0,ROUNDDOWN(K315-H315-430000-J315-N315,-3))</f>
        <v/>
      </c>
      <c r="X315" s="18">
        <f>MAX(0,ROUNDDOWN(K315-H315-430000-J315-O315,-3))</f>
        <v/>
      </c>
      <c r="Y315" s="18">
        <f>IF(K315&lt;=450000,0,MAX(0,ROUNDDOWN(V315*0.06-MIN(50000,V315)*0.03,-2))+MAX(0,ROUNDDOWN(V315*0.04-MIN(50000,V315)*0.02,-2)))</f>
        <v/>
      </c>
      <c r="Z315" s="18">
        <f>IF(K315&lt;=450000,0,MAX(0,ROUNDDOWN(W315*0.06-MIN(50000,W315)*0.03,-2))+MAX(0,ROUNDDOWN(W315*0.04-MIN(50000,W315)*0.02,-2)))</f>
        <v/>
      </c>
      <c r="AA315" s="18">
        <f>IF(K315&lt;=450000,0,MAX(0,ROUNDDOWN(X315*0.06-MIN(50000,X315)*0.03,-2))+MAX(0,ROUNDDOWN(X315*0.04-MIN(50000,X315)*0.02,-2)))</f>
        <v/>
      </c>
      <c r="AB315" s="18">
        <f>AE315+Y315-Z315</f>
        <v/>
      </c>
      <c r="AC315" s="18">
        <f>AF315+Y315-AA315</f>
        <v/>
      </c>
      <c r="AD315" s="20">
        <f>AB315-AC315</f>
        <v/>
      </c>
      <c r="AE315" s="18">
        <f>S315-T315</f>
        <v/>
      </c>
      <c r="AF315" s="18">
        <f>S315-U315</f>
        <v/>
      </c>
      <c r="AG315" s="21">
        <f>IF(P315&lt;=0,0,LOOKUP(P315,{0,1950001,3300001,6950001,9000001,18000001,40000001},{0.05,0.1,0.2,0.23,0.33,0.4,0.45}))</f>
        <v/>
      </c>
    </row>
    <row r="316">
      <c r="A316" t="inlineStr">
        <is>
          <t>1万円刻み</t>
        </is>
      </c>
      <c r="B316" s="18">
        <f>'4_1万円刻み'!$A$43</f>
        <v/>
      </c>
      <c r="C316" s="19" t="n">
        <v>2026</v>
      </c>
      <c r="D316" s="18" t="n">
        <v>100000</v>
      </c>
      <c r="E316" s="18" t="n">
        <v>0</v>
      </c>
      <c r="F316" s="18" t="n">
        <v>100000</v>
      </c>
      <c r="G316" t="inlineStr">
        <is>
          <t>はい</t>
        </is>
      </c>
      <c r="H316" s="18">
        <f>ROUND(MIN(B316/12,650000)*12*0.0915+MIN(B316/12,1390000)*12*(0.0504+0)+B316*0.005,0)</f>
        <v/>
      </c>
      <c r="I316" s="18" t="n">
        <v>0</v>
      </c>
      <c r="J316" s="18" t="n">
        <v>0</v>
      </c>
      <c r="K316" s="18">
        <f>ROUND(IF(C316&gt;=2026,IF(B316&lt;741000,0,IF(B316&lt;2191000,B316-740000,IF(B316&lt;2193000,1451000,IF(B316&lt;2196000,1453000,IF(B316&lt;2200000,1456000,IF(B316&lt;3600000,ROUNDDOWN(B316/4,-3)*2.8-80000,IF(B316&lt;6600000,ROUNDDOWN(B316/4,-3)*3.2-440000,IF(B316&lt;8500000,ROUNDDOWN(B316*0.9,0)-1100000,B316-1950000)))))))),IF(B316&lt;651000,0,IF(B316&lt;1900000,B316-650000,IF(B316&lt;3600000,ROUNDDOWN(B316/4,-3)*2.8-80000,IF(B316&lt;6600000,ROUNDDOWN(B316/4,-3)*3.2-440000,IF(B316&lt;8500000,ROUNDDOWN(B316*0.9,0)-1100000,B316-1950000)))))),0)</f>
        <v/>
      </c>
      <c r="L316" s="18">
        <f>IF(K316&gt;23500000,NA(),IF(C316&gt;=2026,IF(K316&lt;=4890000,1040000,IF(K316&lt;=6550000,670000,620000)),IF(K316&lt;=1320000,950000,IF(K316&lt;=3360000,880000,IF(K316&lt;=4890000,680000,IF(K316&lt;=6550000,630000,580000))))))</f>
        <v/>
      </c>
      <c r="M316" s="18">
        <f>MIN(100000,ROUNDDOWN(K316*0.05,0))</f>
        <v/>
      </c>
      <c r="N316" s="18">
        <f>MIN(2000000,MAX(0,D316-E316-M316))</f>
        <v/>
      </c>
      <c r="O316" s="18">
        <f>IF(G316="はい",MIN(88000,MAX(0,F316-12000)),0)</f>
        <v/>
      </c>
      <c r="P316" s="18">
        <f>MAX(0,ROUNDDOWN(K316-H316-L316-I316-0,-3))</f>
        <v/>
      </c>
      <c r="Q316" s="18">
        <f>MAX(0,ROUNDDOWN(K316-H316-L316-I316-N316,-3))</f>
        <v/>
      </c>
      <c r="R316" s="18">
        <f>MAX(0,ROUNDDOWN(K316-H316-L316-I316-O316,-3))</f>
        <v/>
      </c>
      <c r="S316" s="18">
        <f>IF(P316&lt;=0,0,ROUNDDOWN((P316*LOOKUP(P316,{0,1950001,3300001,6950001,9000001,18000001,40000001},{0.05,0.1,0.2,0.23,0.33,0.4,0.45})-LOOKUP(P316,{0,1950001,3300001,6950001,9000001,18000001,40000001},{0,97500,427500,636000,1536000,2796000,4796000}))*1.021,-2))</f>
        <v/>
      </c>
      <c r="T316" s="18">
        <f>IF(Q316&lt;=0,0,ROUNDDOWN((Q316*LOOKUP(Q316,{0,1950001,3300001,6950001,9000001,18000001,40000001},{0.05,0.1,0.2,0.23,0.33,0.4,0.45})-LOOKUP(Q316,{0,1950001,3300001,6950001,9000001,18000001,40000001},{0,97500,427500,636000,1536000,2796000,4796000}))*1.021,-2))</f>
        <v/>
      </c>
      <c r="U316" s="18">
        <f>IF(R316&lt;=0,0,ROUNDDOWN((R316*LOOKUP(R316,{0,1950001,3300001,6950001,9000001,18000001,40000001},{0.05,0.1,0.2,0.23,0.33,0.4,0.45})-LOOKUP(R316,{0,1950001,3300001,6950001,9000001,18000001,40000001},{0,97500,427500,636000,1536000,2796000,4796000}))*1.021,-2))</f>
        <v/>
      </c>
      <c r="V316" s="18">
        <f>MAX(0,ROUNDDOWN(K316-H316-430000-J316-0,-3))</f>
        <v/>
      </c>
      <c r="W316" s="18">
        <f>MAX(0,ROUNDDOWN(K316-H316-430000-J316-N316,-3))</f>
        <v/>
      </c>
      <c r="X316" s="18">
        <f>MAX(0,ROUNDDOWN(K316-H316-430000-J316-O316,-3))</f>
        <v/>
      </c>
      <c r="Y316" s="18">
        <f>IF(K316&lt;=450000,0,MAX(0,ROUNDDOWN(V316*0.06-MIN(50000,V316)*0.03,-2))+MAX(0,ROUNDDOWN(V316*0.04-MIN(50000,V316)*0.02,-2)))</f>
        <v/>
      </c>
      <c r="Z316" s="18">
        <f>IF(K316&lt;=450000,0,MAX(0,ROUNDDOWN(W316*0.06-MIN(50000,W316)*0.03,-2))+MAX(0,ROUNDDOWN(W316*0.04-MIN(50000,W316)*0.02,-2)))</f>
        <v/>
      </c>
      <c r="AA316" s="18">
        <f>IF(K316&lt;=450000,0,MAX(0,ROUNDDOWN(X316*0.06-MIN(50000,X316)*0.03,-2))+MAX(0,ROUNDDOWN(X316*0.04-MIN(50000,X316)*0.02,-2)))</f>
        <v/>
      </c>
      <c r="AB316" s="18">
        <f>AE316+Y316-Z316</f>
        <v/>
      </c>
      <c r="AC316" s="18">
        <f>AF316+Y316-AA316</f>
        <v/>
      </c>
      <c r="AD316" s="20">
        <f>AB316-AC316</f>
        <v/>
      </c>
      <c r="AE316" s="18">
        <f>S316-T316</f>
        <v/>
      </c>
      <c r="AF316" s="18">
        <f>S316-U316</f>
        <v/>
      </c>
      <c r="AG316" s="21">
        <f>IF(P316&lt;=0,0,LOOKUP(P316,{0,1950001,3300001,6950001,9000001,18000001,40000001},{0.05,0.1,0.2,0.23,0.33,0.4,0.45}))</f>
        <v/>
      </c>
    </row>
    <row r="317">
      <c r="A317" t="inlineStr">
        <is>
          <t>1万円刻み</t>
        </is>
      </c>
      <c r="B317" s="18">
        <f>'4_1万円刻み'!$A$43</f>
        <v/>
      </c>
      <c r="C317" s="19" t="n">
        <v>2025</v>
      </c>
      <c r="D317" s="18" t="n">
        <v>100000</v>
      </c>
      <c r="E317" s="18" t="n">
        <v>0</v>
      </c>
      <c r="F317" s="18" t="n">
        <v>100000</v>
      </c>
      <c r="G317" t="inlineStr">
        <is>
          <t>はい</t>
        </is>
      </c>
      <c r="H317" s="18">
        <f>ROUND(MIN(B317/12,650000)*12*0.0915+MIN(B317/12,1390000)*12*(0.0504+0)+B317*0.005,0)</f>
        <v/>
      </c>
      <c r="I317" s="18" t="n">
        <v>0</v>
      </c>
      <c r="J317" s="18" t="n">
        <v>0</v>
      </c>
      <c r="K317" s="18">
        <f>ROUND(IF(C317&gt;=2026,IF(B317&lt;741000,0,IF(B317&lt;2191000,B317-740000,IF(B317&lt;2193000,1451000,IF(B317&lt;2196000,1453000,IF(B317&lt;2200000,1456000,IF(B317&lt;3600000,ROUNDDOWN(B317/4,-3)*2.8-80000,IF(B317&lt;6600000,ROUNDDOWN(B317/4,-3)*3.2-440000,IF(B317&lt;8500000,ROUNDDOWN(B317*0.9,0)-1100000,B317-1950000)))))))),IF(B317&lt;651000,0,IF(B317&lt;1900000,B317-650000,IF(B317&lt;3600000,ROUNDDOWN(B317/4,-3)*2.8-80000,IF(B317&lt;6600000,ROUNDDOWN(B317/4,-3)*3.2-440000,IF(B317&lt;8500000,ROUNDDOWN(B317*0.9,0)-1100000,B317-1950000)))))),0)</f>
        <v/>
      </c>
      <c r="L317" s="18">
        <f>IF(K317&gt;23500000,NA(),IF(C317&gt;=2026,IF(K317&lt;=4890000,1040000,IF(K317&lt;=6550000,670000,620000)),IF(K317&lt;=1320000,950000,IF(K317&lt;=3360000,880000,IF(K317&lt;=4890000,680000,IF(K317&lt;=6550000,630000,580000))))))</f>
        <v/>
      </c>
      <c r="M317" s="18">
        <f>MIN(100000,ROUNDDOWN(K317*0.05,0))</f>
        <v/>
      </c>
      <c r="N317" s="18">
        <f>MIN(2000000,MAX(0,D317-E317-M317))</f>
        <v/>
      </c>
      <c r="O317" s="18">
        <f>IF(G317="はい",MIN(88000,MAX(0,F317-12000)),0)</f>
        <v/>
      </c>
      <c r="P317" s="18">
        <f>MAX(0,ROUNDDOWN(K317-H317-L317-I317-0,-3))</f>
        <v/>
      </c>
      <c r="Q317" s="18">
        <f>MAX(0,ROUNDDOWN(K317-H317-L317-I317-N317,-3))</f>
        <v/>
      </c>
      <c r="R317" s="18">
        <f>MAX(0,ROUNDDOWN(K317-H317-L317-I317-O317,-3))</f>
        <v/>
      </c>
      <c r="S317" s="18">
        <f>IF(P317&lt;=0,0,ROUNDDOWN((P317*LOOKUP(P317,{0,1950001,3300001,6950001,9000001,18000001,40000001},{0.05,0.1,0.2,0.23,0.33,0.4,0.45})-LOOKUP(P317,{0,1950001,3300001,6950001,9000001,18000001,40000001},{0,97500,427500,636000,1536000,2796000,4796000}))*1.021,-2))</f>
        <v/>
      </c>
      <c r="T317" s="18">
        <f>IF(Q317&lt;=0,0,ROUNDDOWN((Q317*LOOKUP(Q317,{0,1950001,3300001,6950001,9000001,18000001,40000001},{0.05,0.1,0.2,0.23,0.33,0.4,0.45})-LOOKUP(Q317,{0,1950001,3300001,6950001,9000001,18000001,40000001},{0,97500,427500,636000,1536000,2796000,4796000}))*1.021,-2))</f>
        <v/>
      </c>
      <c r="U317" s="18">
        <f>IF(R317&lt;=0,0,ROUNDDOWN((R317*LOOKUP(R317,{0,1950001,3300001,6950001,9000001,18000001,40000001},{0.05,0.1,0.2,0.23,0.33,0.4,0.45})-LOOKUP(R317,{0,1950001,3300001,6950001,9000001,18000001,40000001},{0,97500,427500,636000,1536000,2796000,4796000}))*1.021,-2))</f>
        <v/>
      </c>
      <c r="V317" s="18">
        <f>MAX(0,ROUNDDOWN(K317-H317-430000-J317-0,-3))</f>
        <v/>
      </c>
      <c r="W317" s="18">
        <f>MAX(0,ROUNDDOWN(K317-H317-430000-J317-N317,-3))</f>
        <v/>
      </c>
      <c r="X317" s="18">
        <f>MAX(0,ROUNDDOWN(K317-H317-430000-J317-O317,-3))</f>
        <v/>
      </c>
      <c r="Y317" s="18">
        <f>IF(K317&lt;=450000,0,MAX(0,ROUNDDOWN(V317*0.06-MIN(50000,V317)*0.03,-2))+MAX(0,ROUNDDOWN(V317*0.04-MIN(50000,V317)*0.02,-2)))</f>
        <v/>
      </c>
      <c r="Z317" s="18">
        <f>IF(K317&lt;=450000,0,MAX(0,ROUNDDOWN(W317*0.06-MIN(50000,W317)*0.03,-2))+MAX(0,ROUNDDOWN(W317*0.04-MIN(50000,W317)*0.02,-2)))</f>
        <v/>
      </c>
      <c r="AA317" s="18">
        <f>IF(K317&lt;=450000,0,MAX(0,ROUNDDOWN(X317*0.06-MIN(50000,X317)*0.03,-2))+MAX(0,ROUNDDOWN(X317*0.04-MIN(50000,X317)*0.02,-2)))</f>
        <v/>
      </c>
      <c r="AB317" s="18">
        <f>AE317+Y317-Z317</f>
        <v/>
      </c>
      <c r="AC317" s="18">
        <f>AF317+Y317-AA317</f>
        <v/>
      </c>
      <c r="AD317" s="20">
        <f>AB317-AC317</f>
        <v/>
      </c>
      <c r="AE317" s="18">
        <f>S317-T317</f>
        <v/>
      </c>
      <c r="AF317" s="18">
        <f>S317-U317</f>
        <v/>
      </c>
      <c r="AG317" s="21">
        <f>IF(P317&lt;=0,0,LOOKUP(P317,{0,1950001,3300001,6950001,9000001,18000001,40000001},{0.05,0.1,0.2,0.23,0.33,0.4,0.45}))</f>
        <v/>
      </c>
    </row>
    <row r="318">
      <c r="A318" t="inlineStr">
        <is>
          <t>1万円刻み</t>
        </is>
      </c>
      <c r="B318" s="18">
        <f>'4_1万円刻み'!$A$44</f>
        <v/>
      </c>
      <c r="C318" s="19" t="n">
        <v>2026</v>
      </c>
      <c r="D318" s="18" t="n">
        <v>100000</v>
      </c>
      <c r="E318" s="18" t="n">
        <v>0</v>
      </c>
      <c r="F318" s="18" t="n">
        <v>100000</v>
      </c>
      <c r="G318" t="inlineStr">
        <is>
          <t>はい</t>
        </is>
      </c>
      <c r="H318" s="18">
        <f>ROUND(MIN(B318/12,650000)*12*0.0915+MIN(B318/12,1390000)*12*(0.0504+0)+B318*0.005,0)</f>
        <v/>
      </c>
      <c r="I318" s="18" t="n">
        <v>0</v>
      </c>
      <c r="J318" s="18" t="n">
        <v>0</v>
      </c>
      <c r="K318" s="18">
        <f>ROUND(IF(C318&gt;=2026,IF(B318&lt;741000,0,IF(B318&lt;2191000,B318-740000,IF(B318&lt;2193000,1451000,IF(B318&lt;2196000,1453000,IF(B318&lt;2200000,1456000,IF(B318&lt;3600000,ROUNDDOWN(B318/4,-3)*2.8-80000,IF(B318&lt;6600000,ROUNDDOWN(B318/4,-3)*3.2-440000,IF(B318&lt;8500000,ROUNDDOWN(B318*0.9,0)-1100000,B318-1950000)))))))),IF(B318&lt;651000,0,IF(B318&lt;1900000,B318-650000,IF(B318&lt;3600000,ROUNDDOWN(B318/4,-3)*2.8-80000,IF(B318&lt;6600000,ROUNDDOWN(B318/4,-3)*3.2-440000,IF(B318&lt;8500000,ROUNDDOWN(B318*0.9,0)-1100000,B318-1950000)))))),0)</f>
        <v/>
      </c>
      <c r="L318" s="18">
        <f>IF(K318&gt;23500000,NA(),IF(C318&gt;=2026,IF(K318&lt;=4890000,1040000,IF(K318&lt;=6550000,670000,620000)),IF(K318&lt;=1320000,950000,IF(K318&lt;=3360000,880000,IF(K318&lt;=4890000,680000,IF(K318&lt;=6550000,630000,580000))))))</f>
        <v/>
      </c>
      <c r="M318" s="18">
        <f>MIN(100000,ROUNDDOWN(K318*0.05,0))</f>
        <v/>
      </c>
      <c r="N318" s="18">
        <f>MIN(2000000,MAX(0,D318-E318-M318))</f>
        <v/>
      </c>
      <c r="O318" s="18">
        <f>IF(G318="はい",MIN(88000,MAX(0,F318-12000)),0)</f>
        <v/>
      </c>
      <c r="P318" s="18">
        <f>MAX(0,ROUNDDOWN(K318-H318-L318-I318-0,-3))</f>
        <v/>
      </c>
      <c r="Q318" s="18">
        <f>MAX(0,ROUNDDOWN(K318-H318-L318-I318-N318,-3))</f>
        <v/>
      </c>
      <c r="R318" s="18">
        <f>MAX(0,ROUNDDOWN(K318-H318-L318-I318-O318,-3))</f>
        <v/>
      </c>
      <c r="S318" s="18">
        <f>IF(P318&lt;=0,0,ROUNDDOWN((P318*LOOKUP(P318,{0,1950001,3300001,6950001,9000001,18000001,40000001},{0.05,0.1,0.2,0.23,0.33,0.4,0.45})-LOOKUP(P318,{0,1950001,3300001,6950001,9000001,18000001,40000001},{0,97500,427500,636000,1536000,2796000,4796000}))*1.021,-2))</f>
        <v/>
      </c>
      <c r="T318" s="18">
        <f>IF(Q318&lt;=0,0,ROUNDDOWN((Q318*LOOKUP(Q318,{0,1950001,3300001,6950001,9000001,18000001,40000001},{0.05,0.1,0.2,0.23,0.33,0.4,0.45})-LOOKUP(Q318,{0,1950001,3300001,6950001,9000001,18000001,40000001},{0,97500,427500,636000,1536000,2796000,4796000}))*1.021,-2))</f>
        <v/>
      </c>
      <c r="U318" s="18">
        <f>IF(R318&lt;=0,0,ROUNDDOWN((R318*LOOKUP(R318,{0,1950001,3300001,6950001,9000001,18000001,40000001},{0.05,0.1,0.2,0.23,0.33,0.4,0.45})-LOOKUP(R318,{0,1950001,3300001,6950001,9000001,18000001,40000001},{0,97500,427500,636000,1536000,2796000,4796000}))*1.021,-2))</f>
        <v/>
      </c>
      <c r="V318" s="18">
        <f>MAX(0,ROUNDDOWN(K318-H318-430000-J318-0,-3))</f>
        <v/>
      </c>
      <c r="W318" s="18">
        <f>MAX(0,ROUNDDOWN(K318-H318-430000-J318-N318,-3))</f>
        <v/>
      </c>
      <c r="X318" s="18">
        <f>MAX(0,ROUNDDOWN(K318-H318-430000-J318-O318,-3))</f>
        <v/>
      </c>
      <c r="Y318" s="18">
        <f>IF(K318&lt;=450000,0,MAX(0,ROUNDDOWN(V318*0.06-MIN(50000,V318)*0.03,-2))+MAX(0,ROUNDDOWN(V318*0.04-MIN(50000,V318)*0.02,-2)))</f>
        <v/>
      </c>
      <c r="Z318" s="18">
        <f>IF(K318&lt;=450000,0,MAX(0,ROUNDDOWN(W318*0.06-MIN(50000,W318)*0.03,-2))+MAX(0,ROUNDDOWN(W318*0.04-MIN(50000,W318)*0.02,-2)))</f>
        <v/>
      </c>
      <c r="AA318" s="18">
        <f>IF(K318&lt;=450000,0,MAX(0,ROUNDDOWN(X318*0.06-MIN(50000,X318)*0.03,-2))+MAX(0,ROUNDDOWN(X318*0.04-MIN(50000,X318)*0.02,-2)))</f>
        <v/>
      </c>
      <c r="AB318" s="18">
        <f>AE318+Y318-Z318</f>
        <v/>
      </c>
      <c r="AC318" s="18">
        <f>AF318+Y318-AA318</f>
        <v/>
      </c>
      <c r="AD318" s="20">
        <f>AB318-AC318</f>
        <v/>
      </c>
      <c r="AE318" s="18">
        <f>S318-T318</f>
        <v/>
      </c>
      <c r="AF318" s="18">
        <f>S318-U318</f>
        <v/>
      </c>
      <c r="AG318" s="21">
        <f>IF(P318&lt;=0,0,LOOKUP(P318,{0,1950001,3300001,6950001,9000001,18000001,40000001},{0.05,0.1,0.2,0.23,0.33,0.4,0.45}))</f>
        <v/>
      </c>
    </row>
    <row r="319">
      <c r="A319" t="inlineStr">
        <is>
          <t>1万円刻み</t>
        </is>
      </c>
      <c r="B319" s="18">
        <f>'4_1万円刻み'!$A$44</f>
        <v/>
      </c>
      <c r="C319" s="19" t="n">
        <v>2025</v>
      </c>
      <c r="D319" s="18" t="n">
        <v>100000</v>
      </c>
      <c r="E319" s="18" t="n">
        <v>0</v>
      </c>
      <c r="F319" s="18" t="n">
        <v>100000</v>
      </c>
      <c r="G319" t="inlineStr">
        <is>
          <t>はい</t>
        </is>
      </c>
      <c r="H319" s="18">
        <f>ROUND(MIN(B319/12,650000)*12*0.0915+MIN(B319/12,1390000)*12*(0.0504+0)+B319*0.005,0)</f>
        <v/>
      </c>
      <c r="I319" s="18" t="n">
        <v>0</v>
      </c>
      <c r="J319" s="18" t="n">
        <v>0</v>
      </c>
      <c r="K319" s="18">
        <f>ROUND(IF(C319&gt;=2026,IF(B319&lt;741000,0,IF(B319&lt;2191000,B319-740000,IF(B319&lt;2193000,1451000,IF(B319&lt;2196000,1453000,IF(B319&lt;2200000,1456000,IF(B319&lt;3600000,ROUNDDOWN(B319/4,-3)*2.8-80000,IF(B319&lt;6600000,ROUNDDOWN(B319/4,-3)*3.2-440000,IF(B319&lt;8500000,ROUNDDOWN(B319*0.9,0)-1100000,B319-1950000)))))))),IF(B319&lt;651000,0,IF(B319&lt;1900000,B319-650000,IF(B319&lt;3600000,ROUNDDOWN(B319/4,-3)*2.8-80000,IF(B319&lt;6600000,ROUNDDOWN(B319/4,-3)*3.2-440000,IF(B319&lt;8500000,ROUNDDOWN(B319*0.9,0)-1100000,B319-1950000)))))),0)</f>
        <v/>
      </c>
      <c r="L319" s="18">
        <f>IF(K319&gt;23500000,NA(),IF(C319&gt;=2026,IF(K319&lt;=4890000,1040000,IF(K319&lt;=6550000,670000,620000)),IF(K319&lt;=1320000,950000,IF(K319&lt;=3360000,880000,IF(K319&lt;=4890000,680000,IF(K319&lt;=6550000,630000,580000))))))</f>
        <v/>
      </c>
      <c r="M319" s="18">
        <f>MIN(100000,ROUNDDOWN(K319*0.05,0))</f>
        <v/>
      </c>
      <c r="N319" s="18">
        <f>MIN(2000000,MAX(0,D319-E319-M319))</f>
        <v/>
      </c>
      <c r="O319" s="18">
        <f>IF(G319="はい",MIN(88000,MAX(0,F319-12000)),0)</f>
        <v/>
      </c>
      <c r="P319" s="18">
        <f>MAX(0,ROUNDDOWN(K319-H319-L319-I319-0,-3))</f>
        <v/>
      </c>
      <c r="Q319" s="18">
        <f>MAX(0,ROUNDDOWN(K319-H319-L319-I319-N319,-3))</f>
        <v/>
      </c>
      <c r="R319" s="18">
        <f>MAX(0,ROUNDDOWN(K319-H319-L319-I319-O319,-3))</f>
        <v/>
      </c>
      <c r="S319" s="18">
        <f>IF(P319&lt;=0,0,ROUNDDOWN((P319*LOOKUP(P319,{0,1950001,3300001,6950001,9000001,18000001,40000001},{0.05,0.1,0.2,0.23,0.33,0.4,0.45})-LOOKUP(P319,{0,1950001,3300001,6950001,9000001,18000001,40000001},{0,97500,427500,636000,1536000,2796000,4796000}))*1.021,-2))</f>
        <v/>
      </c>
      <c r="T319" s="18">
        <f>IF(Q319&lt;=0,0,ROUNDDOWN((Q319*LOOKUP(Q319,{0,1950001,3300001,6950001,9000001,18000001,40000001},{0.05,0.1,0.2,0.23,0.33,0.4,0.45})-LOOKUP(Q319,{0,1950001,3300001,6950001,9000001,18000001,40000001},{0,97500,427500,636000,1536000,2796000,4796000}))*1.021,-2))</f>
        <v/>
      </c>
      <c r="U319" s="18">
        <f>IF(R319&lt;=0,0,ROUNDDOWN((R319*LOOKUP(R319,{0,1950001,3300001,6950001,9000001,18000001,40000001},{0.05,0.1,0.2,0.23,0.33,0.4,0.45})-LOOKUP(R319,{0,1950001,3300001,6950001,9000001,18000001,40000001},{0,97500,427500,636000,1536000,2796000,4796000}))*1.021,-2))</f>
        <v/>
      </c>
      <c r="V319" s="18">
        <f>MAX(0,ROUNDDOWN(K319-H319-430000-J319-0,-3))</f>
        <v/>
      </c>
      <c r="W319" s="18">
        <f>MAX(0,ROUNDDOWN(K319-H319-430000-J319-N319,-3))</f>
        <v/>
      </c>
      <c r="X319" s="18">
        <f>MAX(0,ROUNDDOWN(K319-H319-430000-J319-O319,-3))</f>
        <v/>
      </c>
      <c r="Y319" s="18">
        <f>IF(K319&lt;=450000,0,MAX(0,ROUNDDOWN(V319*0.06-MIN(50000,V319)*0.03,-2))+MAX(0,ROUNDDOWN(V319*0.04-MIN(50000,V319)*0.02,-2)))</f>
        <v/>
      </c>
      <c r="Z319" s="18">
        <f>IF(K319&lt;=450000,0,MAX(0,ROUNDDOWN(W319*0.06-MIN(50000,W319)*0.03,-2))+MAX(0,ROUNDDOWN(W319*0.04-MIN(50000,W319)*0.02,-2)))</f>
        <v/>
      </c>
      <c r="AA319" s="18">
        <f>IF(K319&lt;=450000,0,MAX(0,ROUNDDOWN(X319*0.06-MIN(50000,X319)*0.03,-2))+MAX(0,ROUNDDOWN(X319*0.04-MIN(50000,X319)*0.02,-2)))</f>
        <v/>
      </c>
      <c r="AB319" s="18">
        <f>AE319+Y319-Z319</f>
        <v/>
      </c>
      <c r="AC319" s="18">
        <f>AF319+Y319-AA319</f>
        <v/>
      </c>
      <c r="AD319" s="20">
        <f>AB319-AC319</f>
        <v/>
      </c>
      <c r="AE319" s="18">
        <f>S319-T319</f>
        <v/>
      </c>
      <c r="AF319" s="18">
        <f>S319-U319</f>
        <v/>
      </c>
      <c r="AG319" s="21">
        <f>IF(P319&lt;=0,0,LOOKUP(P319,{0,1950001,3300001,6950001,9000001,18000001,40000001},{0.05,0.1,0.2,0.23,0.33,0.4,0.45}))</f>
        <v/>
      </c>
    </row>
    <row r="320">
      <c r="A320" t="inlineStr">
        <is>
          <t>1万円刻み</t>
        </is>
      </c>
      <c r="B320" s="18">
        <f>'4_1万円刻み'!$A$45</f>
        <v/>
      </c>
      <c r="C320" s="19" t="n">
        <v>2026</v>
      </c>
      <c r="D320" s="18" t="n">
        <v>100000</v>
      </c>
      <c r="E320" s="18" t="n">
        <v>0</v>
      </c>
      <c r="F320" s="18" t="n">
        <v>100000</v>
      </c>
      <c r="G320" t="inlineStr">
        <is>
          <t>はい</t>
        </is>
      </c>
      <c r="H320" s="18">
        <f>ROUND(MIN(B320/12,650000)*12*0.0915+MIN(B320/12,1390000)*12*(0.0504+0)+B320*0.005,0)</f>
        <v/>
      </c>
      <c r="I320" s="18" t="n">
        <v>0</v>
      </c>
      <c r="J320" s="18" t="n">
        <v>0</v>
      </c>
      <c r="K320" s="18">
        <f>ROUND(IF(C320&gt;=2026,IF(B320&lt;741000,0,IF(B320&lt;2191000,B320-740000,IF(B320&lt;2193000,1451000,IF(B320&lt;2196000,1453000,IF(B320&lt;2200000,1456000,IF(B320&lt;3600000,ROUNDDOWN(B320/4,-3)*2.8-80000,IF(B320&lt;6600000,ROUNDDOWN(B320/4,-3)*3.2-440000,IF(B320&lt;8500000,ROUNDDOWN(B320*0.9,0)-1100000,B320-1950000)))))))),IF(B320&lt;651000,0,IF(B320&lt;1900000,B320-650000,IF(B320&lt;3600000,ROUNDDOWN(B320/4,-3)*2.8-80000,IF(B320&lt;6600000,ROUNDDOWN(B320/4,-3)*3.2-440000,IF(B320&lt;8500000,ROUNDDOWN(B320*0.9,0)-1100000,B320-1950000)))))),0)</f>
        <v/>
      </c>
      <c r="L320" s="18">
        <f>IF(K320&gt;23500000,NA(),IF(C320&gt;=2026,IF(K320&lt;=4890000,1040000,IF(K320&lt;=6550000,670000,620000)),IF(K320&lt;=1320000,950000,IF(K320&lt;=3360000,880000,IF(K320&lt;=4890000,680000,IF(K320&lt;=6550000,630000,580000))))))</f>
        <v/>
      </c>
      <c r="M320" s="18">
        <f>MIN(100000,ROUNDDOWN(K320*0.05,0))</f>
        <v/>
      </c>
      <c r="N320" s="18">
        <f>MIN(2000000,MAX(0,D320-E320-M320))</f>
        <v/>
      </c>
      <c r="O320" s="18">
        <f>IF(G320="はい",MIN(88000,MAX(0,F320-12000)),0)</f>
        <v/>
      </c>
      <c r="P320" s="18">
        <f>MAX(0,ROUNDDOWN(K320-H320-L320-I320-0,-3))</f>
        <v/>
      </c>
      <c r="Q320" s="18">
        <f>MAX(0,ROUNDDOWN(K320-H320-L320-I320-N320,-3))</f>
        <v/>
      </c>
      <c r="R320" s="18">
        <f>MAX(0,ROUNDDOWN(K320-H320-L320-I320-O320,-3))</f>
        <v/>
      </c>
      <c r="S320" s="18">
        <f>IF(P320&lt;=0,0,ROUNDDOWN((P320*LOOKUP(P320,{0,1950001,3300001,6950001,9000001,18000001,40000001},{0.05,0.1,0.2,0.23,0.33,0.4,0.45})-LOOKUP(P320,{0,1950001,3300001,6950001,9000001,18000001,40000001},{0,97500,427500,636000,1536000,2796000,4796000}))*1.021,-2))</f>
        <v/>
      </c>
      <c r="T320" s="18">
        <f>IF(Q320&lt;=0,0,ROUNDDOWN((Q320*LOOKUP(Q320,{0,1950001,3300001,6950001,9000001,18000001,40000001},{0.05,0.1,0.2,0.23,0.33,0.4,0.45})-LOOKUP(Q320,{0,1950001,3300001,6950001,9000001,18000001,40000001},{0,97500,427500,636000,1536000,2796000,4796000}))*1.021,-2))</f>
        <v/>
      </c>
      <c r="U320" s="18">
        <f>IF(R320&lt;=0,0,ROUNDDOWN((R320*LOOKUP(R320,{0,1950001,3300001,6950001,9000001,18000001,40000001},{0.05,0.1,0.2,0.23,0.33,0.4,0.45})-LOOKUP(R320,{0,1950001,3300001,6950001,9000001,18000001,40000001},{0,97500,427500,636000,1536000,2796000,4796000}))*1.021,-2))</f>
        <v/>
      </c>
      <c r="V320" s="18">
        <f>MAX(0,ROUNDDOWN(K320-H320-430000-J320-0,-3))</f>
        <v/>
      </c>
      <c r="W320" s="18">
        <f>MAX(0,ROUNDDOWN(K320-H320-430000-J320-N320,-3))</f>
        <v/>
      </c>
      <c r="X320" s="18">
        <f>MAX(0,ROUNDDOWN(K320-H320-430000-J320-O320,-3))</f>
        <v/>
      </c>
      <c r="Y320" s="18">
        <f>IF(K320&lt;=450000,0,MAX(0,ROUNDDOWN(V320*0.06-MIN(50000,V320)*0.03,-2))+MAX(0,ROUNDDOWN(V320*0.04-MIN(50000,V320)*0.02,-2)))</f>
        <v/>
      </c>
      <c r="Z320" s="18">
        <f>IF(K320&lt;=450000,0,MAX(0,ROUNDDOWN(W320*0.06-MIN(50000,W320)*0.03,-2))+MAX(0,ROUNDDOWN(W320*0.04-MIN(50000,W320)*0.02,-2)))</f>
        <v/>
      </c>
      <c r="AA320" s="18">
        <f>IF(K320&lt;=450000,0,MAX(0,ROUNDDOWN(X320*0.06-MIN(50000,X320)*0.03,-2))+MAX(0,ROUNDDOWN(X320*0.04-MIN(50000,X320)*0.02,-2)))</f>
        <v/>
      </c>
      <c r="AB320" s="18">
        <f>AE320+Y320-Z320</f>
        <v/>
      </c>
      <c r="AC320" s="18">
        <f>AF320+Y320-AA320</f>
        <v/>
      </c>
      <c r="AD320" s="20">
        <f>AB320-AC320</f>
        <v/>
      </c>
      <c r="AE320" s="18">
        <f>S320-T320</f>
        <v/>
      </c>
      <c r="AF320" s="18">
        <f>S320-U320</f>
        <v/>
      </c>
      <c r="AG320" s="21">
        <f>IF(P320&lt;=0,0,LOOKUP(P320,{0,1950001,3300001,6950001,9000001,18000001,40000001},{0.05,0.1,0.2,0.23,0.33,0.4,0.45}))</f>
        <v/>
      </c>
    </row>
    <row r="321">
      <c r="A321" t="inlineStr">
        <is>
          <t>1万円刻み</t>
        </is>
      </c>
      <c r="B321" s="18">
        <f>'4_1万円刻み'!$A$45</f>
        <v/>
      </c>
      <c r="C321" s="19" t="n">
        <v>2025</v>
      </c>
      <c r="D321" s="18" t="n">
        <v>100000</v>
      </c>
      <c r="E321" s="18" t="n">
        <v>0</v>
      </c>
      <c r="F321" s="18" t="n">
        <v>100000</v>
      </c>
      <c r="G321" t="inlineStr">
        <is>
          <t>はい</t>
        </is>
      </c>
      <c r="H321" s="18">
        <f>ROUND(MIN(B321/12,650000)*12*0.0915+MIN(B321/12,1390000)*12*(0.0504+0)+B321*0.005,0)</f>
        <v/>
      </c>
      <c r="I321" s="18" t="n">
        <v>0</v>
      </c>
      <c r="J321" s="18" t="n">
        <v>0</v>
      </c>
      <c r="K321" s="18">
        <f>ROUND(IF(C321&gt;=2026,IF(B321&lt;741000,0,IF(B321&lt;2191000,B321-740000,IF(B321&lt;2193000,1451000,IF(B321&lt;2196000,1453000,IF(B321&lt;2200000,1456000,IF(B321&lt;3600000,ROUNDDOWN(B321/4,-3)*2.8-80000,IF(B321&lt;6600000,ROUNDDOWN(B321/4,-3)*3.2-440000,IF(B321&lt;8500000,ROUNDDOWN(B321*0.9,0)-1100000,B321-1950000)))))))),IF(B321&lt;651000,0,IF(B321&lt;1900000,B321-650000,IF(B321&lt;3600000,ROUNDDOWN(B321/4,-3)*2.8-80000,IF(B321&lt;6600000,ROUNDDOWN(B321/4,-3)*3.2-440000,IF(B321&lt;8500000,ROUNDDOWN(B321*0.9,0)-1100000,B321-1950000)))))),0)</f>
        <v/>
      </c>
      <c r="L321" s="18">
        <f>IF(K321&gt;23500000,NA(),IF(C321&gt;=2026,IF(K321&lt;=4890000,1040000,IF(K321&lt;=6550000,670000,620000)),IF(K321&lt;=1320000,950000,IF(K321&lt;=3360000,880000,IF(K321&lt;=4890000,680000,IF(K321&lt;=6550000,630000,580000))))))</f>
        <v/>
      </c>
      <c r="M321" s="18">
        <f>MIN(100000,ROUNDDOWN(K321*0.05,0))</f>
        <v/>
      </c>
      <c r="N321" s="18">
        <f>MIN(2000000,MAX(0,D321-E321-M321))</f>
        <v/>
      </c>
      <c r="O321" s="18">
        <f>IF(G321="はい",MIN(88000,MAX(0,F321-12000)),0)</f>
        <v/>
      </c>
      <c r="P321" s="18">
        <f>MAX(0,ROUNDDOWN(K321-H321-L321-I321-0,-3))</f>
        <v/>
      </c>
      <c r="Q321" s="18">
        <f>MAX(0,ROUNDDOWN(K321-H321-L321-I321-N321,-3))</f>
        <v/>
      </c>
      <c r="R321" s="18">
        <f>MAX(0,ROUNDDOWN(K321-H321-L321-I321-O321,-3))</f>
        <v/>
      </c>
      <c r="S321" s="18">
        <f>IF(P321&lt;=0,0,ROUNDDOWN((P321*LOOKUP(P321,{0,1950001,3300001,6950001,9000001,18000001,40000001},{0.05,0.1,0.2,0.23,0.33,0.4,0.45})-LOOKUP(P321,{0,1950001,3300001,6950001,9000001,18000001,40000001},{0,97500,427500,636000,1536000,2796000,4796000}))*1.021,-2))</f>
        <v/>
      </c>
      <c r="T321" s="18">
        <f>IF(Q321&lt;=0,0,ROUNDDOWN((Q321*LOOKUP(Q321,{0,1950001,3300001,6950001,9000001,18000001,40000001},{0.05,0.1,0.2,0.23,0.33,0.4,0.45})-LOOKUP(Q321,{0,1950001,3300001,6950001,9000001,18000001,40000001},{0,97500,427500,636000,1536000,2796000,4796000}))*1.021,-2))</f>
        <v/>
      </c>
      <c r="U321" s="18">
        <f>IF(R321&lt;=0,0,ROUNDDOWN((R321*LOOKUP(R321,{0,1950001,3300001,6950001,9000001,18000001,40000001},{0.05,0.1,0.2,0.23,0.33,0.4,0.45})-LOOKUP(R321,{0,1950001,3300001,6950001,9000001,18000001,40000001},{0,97500,427500,636000,1536000,2796000,4796000}))*1.021,-2))</f>
        <v/>
      </c>
      <c r="V321" s="18">
        <f>MAX(0,ROUNDDOWN(K321-H321-430000-J321-0,-3))</f>
        <v/>
      </c>
      <c r="W321" s="18">
        <f>MAX(0,ROUNDDOWN(K321-H321-430000-J321-N321,-3))</f>
        <v/>
      </c>
      <c r="X321" s="18">
        <f>MAX(0,ROUNDDOWN(K321-H321-430000-J321-O321,-3))</f>
        <v/>
      </c>
      <c r="Y321" s="18">
        <f>IF(K321&lt;=450000,0,MAX(0,ROUNDDOWN(V321*0.06-MIN(50000,V321)*0.03,-2))+MAX(0,ROUNDDOWN(V321*0.04-MIN(50000,V321)*0.02,-2)))</f>
        <v/>
      </c>
      <c r="Z321" s="18">
        <f>IF(K321&lt;=450000,0,MAX(0,ROUNDDOWN(W321*0.06-MIN(50000,W321)*0.03,-2))+MAX(0,ROUNDDOWN(W321*0.04-MIN(50000,W321)*0.02,-2)))</f>
        <v/>
      </c>
      <c r="AA321" s="18">
        <f>IF(K321&lt;=450000,0,MAX(0,ROUNDDOWN(X321*0.06-MIN(50000,X321)*0.03,-2))+MAX(0,ROUNDDOWN(X321*0.04-MIN(50000,X321)*0.02,-2)))</f>
        <v/>
      </c>
      <c r="AB321" s="18">
        <f>AE321+Y321-Z321</f>
        <v/>
      </c>
      <c r="AC321" s="18">
        <f>AF321+Y321-AA321</f>
        <v/>
      </c>
      <c r="AD321" s="20">
        <f>AB321-AC321</f>
        <v/>
      </c>
      <c r="AE321" s="18">
        <f>S321-T321</f>
        <v/>
      </c>
      <c r="AF321" s="18">
        <f>S321-U321</f>
        <v/>
      </c>
      <c r="AG321" s="21">
        <f>IF(P321&lt;=0,0,LOOKUP(P321,{0,1950001,3300001,6950001,9000001,18000001,40000001},{0.05,0.1,0.2,0.23,0.33,0.4,0.45}))</f>
        <v/>
      </c>
    </row>
    <row r="322">
      <c r="A322" t="inlineStr">
        <is>
          <t>1万円刻み</t>
        </is>
      </c>
      <c r="B322" s="18">
        <f>'4_1万円刻み'!$A$46</f>
        <v/>
      </c>
      <c r="C322" s="19" t="n">
        <v>2026</v>
      </c>
      <c r="D322" s="18" t="n">
        <v>100000</v>
      </c>
      <c r="E322" s="18" t="n">
        <v>0</v>
      </c>
      <c r="F322" s="18" t="n">
        <v>100000</v>
      </c>
      <c r="G322" t="inlineStr">
        <is>
          <t>はい</t>
        </is>
      </c>
      <c r="H322" s="18">
        <f>ROUND(MIN(B322/12,650000)*12*0.0915+MIN(B322/12,1390000)*12*(0.0504+0)+B322*0.005,0)</f>
        <v/>
      </c>
      <c r="I322" s="18" t="n">
        <v>0</v>
      </c>
      <c r="J322" s="18" t="n">
        <v>0</v>
      </c>
      <c r="K322" s="18">
        <f>ROUND(IF(C322&gt;=2026,IF(B322&lt;741000,0,IF(B322&lt;2191000,B322-740000,IF(B322&lt;2193000,1451000,IF(B322&lt;2196000,1453000,IF(B322&lt;2200000,1456000,IF(B322&lt;3600000,ROUNDDOWN(B322/4,-3)*2.8-80000,IF(B322&lt;6600000,ROUNDDOWN(B322/4,-3)*3.2-440000,IF(B322&lt;8500000,ROUNDDOWN(B322*0.9,0)-1100000,B322-1950000)))))))),IF(B322&lt;651000,0,IF(B322&lt;1900000,B322-650000,IF(B322&lt;3600000,ROUNDDOWN(B322/4,-3)*2.8-80000,IF(B322&lt;6600000,ROUNDDOWN(B322/4,-3)*3.2-440000,IF(B322&lt;8500000,ROUNDDOWN(B322*0.9,0)-1100000,B322-1950000)))))),0)</f>
        <v/>
      </c>
      <c r="L322" s="18">
        <f>IF(K322&gt;23500000,NA(),IF(C322&gt;=2026,IF(K322&lt;=4890000,1040000,IF(K322&lt;=6550000,670000,620000)),IF(K322&lt;=1320000,950000,IF(K322&lt;=3360000,880000,IF(K322&lt;=4890000,680000,IF(K322&lt;=6550000,630000,580000))))))</f>
        <v/>
      </c>
      <c r="M322" s="18">
        <f>MIN(100000,ROUNDDOWN(K322*0.05,0))</f>
        <v/>
      </c>
      <c r="N322" s="18">
        <f>MIN(2000000,MAX(0,D322-E322-M322))</f>
        <v/>
      </c>
      <c r="O322" s="18">
        <f>IF(G322="はい",MIN(88000,MAX(0,F322-12000)),0)</f>
        <v/>
      </c>
      <c r="P322" s="18">
        <f>MAX(0,ROUNDDOWN(K322-H322-L322-I322-0,-3))</f>
        <v/>
      </c>
      <c r="Q322" s="18">
        <f>MAX(0,ROUNDDOWN(K322-H322-L322-I322-N322,-3))</f>
        <v/>
      </c>
      <c r="R322" s="18">
        <f>MAX(0,ROUNDDOWN(K322-H322-L322-I322-O322,-3))</f>
        <v/>
      </c>
      <c r="S322" s="18">
        <f>IF(P322&lt;=0,0,ROUNDDOWN((P322*LOOKUP(P322,{0,1950001,3300001,6950001,9000001,18000001,40000001},{0.05,0.1,0.2,0.23,0.33,0.4,0.45})-LOOKUP(P322,{0,1950001,3300001,6950001,9000001,18000001,40000001},{0,97500,427500,636000,1536000,2796000,4796000}))*1.021,-2))</f>
        <v/>
      </c>
      <c r="T322" s="18">
        <f>IF(Q322&lt;=0,0,ROUNDDOWN((Q322*LOOKUP(Q322,{0,1950001,3300001,6950001,9000001,18000001,40000001},{0.05,0.1,0.2,0.23,0.33,0.4,0.45})-LOOKUP(Q322,{0,1950001,3300001,6950001,9000001,18000001,40000001},{0,97500,427500,636000,1536000,2796000,4796000}))*1.021,-2))</f>
        <v/>
      </c>
      <c r="U322" s="18">
        <f>IF(R322&lt;=0,0,ROUNDDOWN((R322*LOOKUP(R322,{0,1950001,3300001,6950001,9000001,18000001,40000001},{0.05,0.1,0.2,0.23,0.33,0.4,0.45})-LOOKUP(R322,{0,1950001,3300001,6950001,9000001,18000001,40000001},{0,97500,427500,636000,1536000,2796000,4796000}))*1.021,-2))</f>
        <v/>
      </c>
      <c r="V322" s="18">
        <f>MAX(0,ROUNDDOWN(K322-H322-430000-J322-0,-3))</f>
        <v/>
      </c>
      <c r="W322" s="18">
        <f>MAX(0,ROUNDDOWN(K322-H322-430000-J322-N322,-3))</f>
        <v/>
      </c>
      <c r="X322" s="18">
        <f>MAX(0,ROUNDDOWN(K322-H322-430000-J322-O322,-3))</f>
        <v/>
      </c>
      <c r="Y322" s="18">
        <f>IF(K322&lt;=450000,0,MAX(0,ROUNDDOWN(V322*0.06-MIN(50000,V322)*0.03,-2))+MAX(0,ROUNDDOWN(V322*0.04-MIN(50000,V322)*0.02,-2)))</f>
        <v/>
      </c>
      <c r="Z322" s="18">
        <f>IF(K322&lt;=450000,0,MAX(0,ROUNDDOWN(W322*0.06-MIN(50000,W322)*0.03,-2))+MAX(0,ROUNDDOWN(W322*0.04-MIN(50000,W322)*0.02,-2)))</f>
        <v/>
      </c>
      <c r="AA322" s="18">
        <f>IF(K322&lt;=450000,0,MAX(0,ROUNDDOWN(X322*0.06-MIN(50000,X322)*0.03,-2))+MAX(0,ROUNDDOWN(X322*0.04-MIN(50000,X322)*0.02,-2)))</f>
        <v/>
      </c>
      <c r="AB322" s="18">
        <f>AE322+Y322-Z322</f>
        <v/>
      </c>
      <c r="AC322" s="18">
        <f>AF322+Y322-AA322</f>
        <v/>
      </c>
      <c r="AD322" s="20">
        <f>AB322-AC322</f>
        <v/>
      </c>
      <c r="AE322" s="18">
        <f>S322-T322</f>
        <v/>
      </c>
      <c r="AF322" s="18">
        <f>S322-U322</f>
        <v/>
      </c>
      <c r="AG322" s="21">
        <f>IF(P322&lt;=0,0,LOOKUP(P322,{0,1950001,3300001,6950001,9000001,18000001,40000001},{0.05,0.1,0.2,0.23,0.33,0.4,0.45}))</f>
        <v/>
      </c>
    </row>
    <row r="323">
      <c r="A323" t="inlineStr">
        <is>
          <t>1万円刻み</t>
        </is>
      </c>
      <c r="B323" s="18">
        <f>'4_1万円刻み'!$A$46</f>
        <v/>
      </c>
      <c r="C323" s="19" t="n">
        <v>2025</v>
      </c>
      <c r="D323" s="18" t="n">
        <v>100000</v>
      </c>
      <c r="E323" s="18" t="n">
        <v>0</v>
      </c>
      <c r="F323" s="18" t="n">
        <v>100000</v>
      </c>
      <c r="G323" t="inlineStr">
        <is>
          <t>はい</t>
        </is>
      </c>
      <c r="H323" s="18">
        <f>ROUND(MIN(B323/12,650000)*12*0.0915+MIN(B323/12,1390000)*12*(0.0504+0)+B323*0.005,0)</f>
        <v/>
      </c>
      <c r="I323" s="18" t="n">
        <v>0</v>
      </c>
      <c r="J323" s="18" t="n">
        <v>0</v>
      </c>
      <c r="K323" s="18">
        <f>ROUND(IF(C323&gt;=2026,IF(B323&lt;741000,0,IF(B323&lt;2191000,B323-740000,IF(B323&lt;2193000,1451000,IF(B323&lt;2196000,1453000,IF(B323&lt;2200000,1456000,IF(B323&lt;3600000,ROUNDDOWN(B323/4,-3)*2.8-80000,IF(B323&lt;6600000,ROUNDDOWN(B323/4,-3)*3.2-440000,IF(B323&lt;8500000,ROUNDDOWN(B323*0.9,0)-1100000,B323-1950000)))))))),IF(B323&lt;651000,0,IF(B323&lt;1900000,B323-650000,IF(B323&lt;3600000,ROUNDDOWN(B323/4,-3)*2.8-80000,IF(B323&lt;6600000,ROUNDDOWN(B323/4,-3)*3.2-440000,IF(B323&lt;8500000,ROUNDDOWN(B323*0.9,0)-1100000,B323-1950000)))))),0)</f>
        <v/>
      </c>
      <c r="L323" s="18">
        <f>IF(K323&gt;23500000,NA(),IF(C323&gt;=2026,IF(K323&lt;=4890000,1040000,IF(K323&lt;=6550000,670000,620000)),IF(K323&lt;=1320000,950000,IF(K323&lt;=3360000,880000,IF(K323&lt;=4890000,680000,IF(K323&lt;=6550000,630000,580000))))))</f>
        <v/>
      </c>
      <c r="M323" s="18">
        <f>MIN(100000,ROUNDDOWN(K323*0.05,0))</f>
        <v/>
      </c>
      <c r="N323" s="18">
        <f>MIN(2000000,MAX(0,D323-E323-M323))</f>
        <v/>
      </c>
      <c r="O323" s="18">
        <f>IF(G323="はい",MIN(88000,MAX(0,F323-12000)),0)</f>
        <v/>
      </c>
      <c r="P323" s="18">
        <f>MAX(0,ROUNDDOWN(K323-H323-L323-I323-0,-3))</f>
        <v/>
      </c>
      <c r="Q323" s="18">
        <f>MAX(0,ROUNDDOWN(K323-H323-L323-I323-N323,-3))</f>
        <v/>
      </c>
      <c r="R323" s="18">
        <f>MAX(0,ROUNDDOWN(K323-H323-L323-I323-O323,-3))</f>
        <v/>
      </c>
      <c r="S323" s="18">
        <f>IF(P323&lt;=0,0,ROUNDDOWN((P323*LOOKUP(P323,{0,1950001,3300001,6950001,9000001,18000001,40000001},{0.05,0.1,0.2,0.23,0.33,0.4,0.45})-LOOKUP(P323,{0,1950001,3300001,6950001,9000001,18000001,40000001},{0,97500,427500,636000,1536000,2796000,4796000}))*1.021,-2))</f>
        <v/>
      </c>
      <c r="T323" s="18">
        <f>IF(Q323&lt;=0,0,ROUNDDOWN((Q323*LOOKUP(Q323,{0,1950001,3300001,6950001,9000001,18000001,40000001},{0.05,0.1,0.2,0.23,0.33,0.4,0.45})-LOOKUP(Q323,{0,1950001,3300001,6950001,9000001,18000001,40000001},{0,97500,427500,636000,1536000,2796000,4796000}))*1.021,-2))</f>
        <v/>
      </c>
      <c r="U323" s="18">
        <f>IF(R323&lt;=0,0,ROUNDDOWN((R323*LOOKUP(R323,{0,1950001,3300001,6950001,9000001,18000001,40000001},{0.05,0.1,0.2,0.23,0.33,0.4,0.45})-LOOKUP(R323,{0,1950001,3300001,6950001,9000001,18000001,40000001},{0,97500,427500,636000,1536000,2796000,4796000}))*1.021,-2))</f>
        <v/>
      </c>
      <c r="V323" s="18">
        <f>MAX(0,ROUNDDOWN(K323-H323-430000-J323-0,-3))</f>
        <v/>
      </c>
      <c r="W323" s="18">
        <f>MAX(0,ROUNDDOWN(K323-H323-430000-J323-N323,-3))</f>
        <v/>
      </c>
      <c r="X323" s="18">
        <f>MAX(0,ROUNDDOWN(K323-H323-430000-J323-O323,-3))</f>
        <v/>
      </c>
      <c r="Y323" s="18">
        <f>IF(K323&lt;=450000,0,MAX(0,ROUNDDOWN(V323*0.06-MIN(50000,V323)*0.03,-2))+MAX(0,ROUNDDOWN(V323*0.04-MIN(50000,V323)*0.02,-2)))</f>
        <v/>
      </c>
      <c r="Z323" s="18">
        <f>IF(K323&lt;=450000,0,MAX(0,ROUNDDOWN(W323*0.06-MIN(50000,W323)*0.03,-2))+MAX(0,ROUNDDOWN(W323*0.04-MIN(50000,W323)*0.02,-2)))</f>
        <v/>
      </c>
      <c r="AA323" s="18">
        <f>IF(K323&lt;=450000,0,MAX(0,ROUNDDOWN(X323*0.06-MIN(50000,X323)*0.03,-2))+MAX(0,ROUNDDOWN(X323*0.04-MIN(50000,X323)*0.02,-2)))</f>
        <v/>
      </c>
      <c r="AB323" s="18">
        <f>AE323+Y323-Z323</f>
        <v/>
      </c>
      <c r="AC323" s="18">
        <f>AF323+Y323-AA323</f>
        <v/>
      </c>
      <c r="AD323" s="20">
        <f>AB323-AC323</f>
        <v/>
      </c>
      <c r="AE323" s="18">
        <f>S323-T323</f>
        <v/>
      </c>
      <c r="AF323" s="18">
        <f>S323-U323</f>
        <v/>
      </c>
      <c r="AG323" s="21">
        <f>IF(P323&lt;=0,0,LOOKUP(P323,{0,1950001,3300001,6950001,9000001,18000001,40000001},{0.05,0.1,0.2,0.23,0.33,0.4,0.45}))</f>
        <v/>
      </c>
    </row>
    <row r="324">
      <c r="A324" t="inlineStr">
        <is>
          <t>1万円刻み</t>
        </is>
      </c>
      <c r="B324" s="18">
        <f>'4_1万円刻み'!$A$47</f>
        <v/>
      </c>
      <c r="C324" s="19" t="n">
        <v>2026</v>
      </c>
      <c r="D324" s="18" t="n">
        <v>100000</v>
      </c>
      <c r="E324" s="18" t="n">
        <v>0</v>
      </c>
      <c r="F324" s="18" t="n">
        <v>100000</v>
      </c>
      <c r="G324" t="inlineStr">
        <is>
          <t>はい</t>
        </is>
      </c>
      <c r="H324" s="18">
        <f>ROUND(MIN(B324/12,650000)*12*0.0915+MIN(B324/12,1390000)*12*(0.0504+0)+B324*0.005,0)</f>
        <v/>
      </c>
      <c r="I324" s="18" t="n">
        <v>0</v>
      </c>
      <c r="J324" s="18" t="n">
        <v>0</v>
      </c>
      <c r="K324" s="18">
        <f>ROUND(IF(C324&gt;=2026,IF(B324&lt;741000,0,IF(B324&lt;2191000,B324-740000,IF(B324&lt;2193000,1451000,IF(B324&lt;2196000,1453000,IF(B324&lt;2200000,1456000,IF(B324&lt;3600000,ROUNDDOWN(B324/4,-3)*2.8-80000,IF(B324&lt;6600000,ROUNDDOWN(B324/4,-3)*3.2-440000,IF(B324&lt;8500000,ROUNDDOWN(B324*0.9,0)-1100000,B324-1950000)))))))),IF(B324&lt;651000,0,IF(B324&lt;1900000,B324-650000,IF(B324&lt;3600000,ROUNDDOWN(B324/4,-3)*2.8-80000,IF(B324&lt;6600000,ROUNDDOWN(B324/4,-3)*3.2-440000,IF(B324&lt;8500000,ROUNDDOWN(B324*0.9,0)-1100000,B324-1950000)))))),0)</f>
        <v/>
      </c>
      <c r="L324" s="18">
        <f>IF(K324&gt;23500000,NA(),IF(C324&gt;=2026,IF(K324&lt;=4890000,1040000,IF(K324&lt;=6550000,670000,620000)),IF(K324&lt;=1320000,950000,IF(K324&lt;=3360000,880000,IF(K324&lt;=4890000,680000,IF(K324&lt;=6550000,630000,580000))))))</f>
        <v/>
      </c>
      <c r="M324" s="18">
        <f>MIN(100000,ROUNDDOWN(K324*0.05,0))</f>
        <v/>
      </c>
      <c r="N324" s="18">
        <f>MIN(2000000,MAX(0,D324-E324-M324))</f>
        <v/>
      </c>
      <c r="O324" s="18">
        <f>IF(G324="はい",MIN(88000,MAX(0,F324-12000)),0)</f>
        <v/>
      </c>
      <c r="P324" s="18">
        <f>MAX(0,ROUNDDOWN(K324-H324-L324-I324-0,-3))</f>
        <v/>
      </c>
      <c r="Q324" s="18">
        <f>MAX(0,ROUNDDOWN(K324-H324-L324-I324-N324,-3))</f>
        <v/>
      </c>
      <c r="R324" s="18">
        <f>MAX(0,ROUNDDOWN(K324-H324-L324-I324-O324,-3))</f>
        <v/>
      </c>
      <c r="S324" s="18">
        <f>IF(P324&lt;=0,0,ROUNDDOWN((P324*LOOKUP(P324,{0,1950001,3300001,6950001,9000001,18000001,40000001},{0.05,0.1,0.2,0.23,0.33,0.4,0.45})-LOOKUP(P324,{0,1950001,3300001,6950001,9000001,18000001,40000001},{0,97500,427500,636000,1536000,2796000,4796000}))*1.021,-2))</f>
        <v/>
      </c>
      <c r="T324" s="18">
        <f>IF(Q324&lt;=0,0,ROUNDDOWN((Q324*LOOKUP(Q324,{0,1950001,3300001,6950001,9000001,18000001,40000001},{0.05,0.1,0.2,0.23,0.33,0.4,0.45})-LOOKUP(Q324,{0,1950001,3300001,6950001,9000001,18000001,40000001},{0,97500,427500,636000,1536000,2796000,4796000}))*1.021,-2))</f>
        <v/>
      </c>
      <c r="U324" s="18">
        <f>IF(R324&lt;=0,0,ROUNDDOWN((R324*LOOKUP(R324,{0,1950001,3300001,6950001,9000001,18000001,40000001},{0.05,0.1,0.2,0.23,0.33,0.4,0.45})-LOOKUP(R324,{0,1950001,3300001,6950001,9000001,18000001,40000001},{0,97500,427500,636000,1536000,2796000,4796000}))*1.021,-2))</f>
        <v/>
      </c>
      <c r="V324" s="18">
        <f>MAX(0,ROUNDDOWN(K324-H324-430000-J324-0,-3))</f>
        <v/>
      </c>
      <c r="W324" s="18">
        <f>MAX(0,ROUNDDOWN(K324-H324-430000-J324-N324,-3))</f>
        <v/>
      </c>
      <c r="X324" s="18">
        <f>MAX(0,ROUNDDOWN(K324-H324-430000-J324-O324,-3))</f>
        <v/>
      </c>
      <c r="Y324" s="18">
        <f>IF(K324&lt;=450000,0,MAX(0,ROUNDDOWN(V324*0.06-MIN(50000,V324)*0.03,-2))+MAX(0,ROUNDDOWN(V324*0.04-MIN(50000,V324)*0.02,-2)))</f>
        <v/>
      </c>
      <c r="Z324" s="18">
        <f>IF(K324&lt;=450000,0,MAX(0,ROUNDDOWN(W324*0.06-MIN(50000,W324)*0.03,-2))+MAX(0,ROUNDDOWN(W324*0.04-MIN(50000,W324)*0.02,-2)))</f>
        <v/>
      </c>
      <c r="AA324" s="18">
        <f>IF(K324&lt;=450000,0,MAX(0,ROUNDDOWN(X324*0.06-MIN(50000,X324)*0.03,-2))+MAX(0,ROUNDDOWN(X324*0.04-MIN(50000,X324)*0.02,-2)))</f>
        <v/>
      </c>
      <c r="AB324" s="18">
        <f>AE324+Y324-Z324</f>
        <v/>
      </c>
      <c r="AC324" s="18">
        <f>AF324+Y324-AA324</f>
        <v/>
      </c>
      <c r="AD324" s="20">
        <f>AB324-AC324</f>
        <v/>
      </c>
      <c r="AE324" s="18">
        <f>S324-T324</f>
        <v/>
      </c>
      <c r="AF324" s="18">
        <f>S324-U324</f>
        <v/>
      </c>
      <c r="AG324" s="21">
        <f>IF(P324&lt;=0,0,LOOKUP(P324,{0,1950001,3300001,6950001,9000001,18000001,40000001},{0.05,0.1,0.2,0.23,0.33,0.4,0.45}))</f>
        <v/>
      </c>
    </row>
    <row r="325">
      <c r="A325" t="inlineStr">
        <is>
          <t>1万円刻み</t>
        </is>
      </c>
      <c r="B325" s="18">
        <f>'4_1万円刻み'!$A$47</f>
        <v/>
      </c>
      <c r="C325" s="19" t="n">
        <v>2025</v>
      </c>
      <c r="D325" s="18" t="n">
        <v>100000</v>
      </c>
      <c r="E325" s="18" t="n">
        <v>0</v>
      </c>
      <c r="F325" s="18" t="n">
        <v>100000</v>
      </c>
      <c r="G325" t="inlineStr">
        <is>
          <t>はい</t>
        </is>
      </c>
      <c r="H325" s="18">
        <f>ROUND(MIN(B325/12,650000)*12*0.0915+MIN(B325/12,1390000)*12*(0.0504+0)+B325*0.005,0)</f>
        <v/>
      </c>
      <c r="I325" s="18" t="n">
        <v>0</v>
      </c>
      <c r="J325" s="18" t="n">
        <v>0</v>
      </c>
      <c r="K325" s="18">
        <f>ROUND(IF(C325&gt;=2026,IF(B325&lt;741000,0,IF(B325&lt;2191000,B325-740000,IF(B325&lt;2193000,1451000,IF(B325&lt;2196000,1453000,IF(B325&lt;2200000,1456000,IF(B325&lt;3600000,ROUNDDOWN(B325/4,-3)*2.8-80000,IF(B325&lt;6600000,ROUNDDOWN(B325/4,-3)*3.2-440000,IF(B325&lt;8500000,ROUNDDOWN(B325*0.9,0)-1100000,B325-1950000)))))))),IF(B325&lt;651000,0,IF(B325&lt;1900000,B325-650000,IF(B325&lt;3600000,ROUNDDOWN(B325/4,-3)*2.8-80000,IF(B325&lt;6600000,ROUNDDOWN(B325/4,-3)*3.2-440000,IF(B325&lt;8500000,ROUNDDOWN(B325*0.9,0)-1100000,B325-1950000)))))),0)</f>
        <v/>
      </c>
      <c r="L325" s="18">
        <f>IF(K325&gt;23500000,NA(),IF(C325&gt;=2026,IF(K325&lt;=4890000,1040000,IF(K325&lt;=6550000,670000,620000)),IF(K325&lt;=1320000,950000,IF(K325&lt;=3360000,880000,IF(K325&lt;=4890000,680000,IF(K325&lt;=6550000,630000,580000))))))</f>
        <v/>
      </c>
      <c r="M325" s="18">
        <f>MIN(100000,ROUNDDOWN(K325*0.05,0))</f>
        <v/>
      </c>
      <c r="N325" s="18">
        <f>MIN(2000000,MAX(0,D325-E325-M325))</f>
        <v/>
      </c>
      <c r="O325" s="18">
        <f>IF(G325="はい",MIN(88000,MAX(0,F325-12000)),0)</f>
        <v/>
      </c>
      <c r="P325" s="18">
        <f>MAX(0,ROUNDDOWN(K325-H325-L325-I325-0,-3))</f>
        <v/>
      </c>
      <c r="Q325" s="18">
        <f>MAX(0,ROUNDDOWN(K325-H325-L325-I325-N325,-3))</f>
        <v/>
      </c>
      <c r="R325" s="18">
        <f>MAX(0,ROUNDDOWN(K325-H325-L325-I325-O325,-3))</f>
        <v/>
      </c>
      <c r="S325" s="18">
        <f>IF(P325&lt;=0,0,ROUNDDOWN((P325*LOOKUP(P325,{0,1950001,3300001,6950001,9000001,18000001,40000001},{0.05,0.1,0.2,0.23,0.33,0.4,0.45})-LOOKUP(P325,{0,1950001,3300001,6950001,9000001,18000001,40000001},{0,97500,427500,636000,1536000,2796000,4796000}))*1.021,-2))</f>
        <v/>
      </c>
      <c r="T325" s="18">
        <f>IF(Q325&lt;=0,0,ROUNDDOWN((Q325*LOOKUP(Q325,{0,1950001,3300001,6950001,9000001,18000001,40000001},{0.05,0.1,0.2,0.23,0.33,0.4,0.45})-LOOKUP(Q325,{0,1950001,3300001,6950001,9000001,18000001,40000001},{0,97500,427500,636000,1536000,2796000,4796000}))*1.021,-2))</f>
        <v/>
      </c>
      <c r="U325" s="18">
        <f>IF(R325&lt;=0,0,ROUNDDOWN((R325*LOOKUP(R325,{0,1950001,3300001,6950001,9000001,18000001,40000001},{0.05,0.1,0.2,0.23,0.33,0.4,0.45})-LOOKUP(R325,{0,1950001,3300001,6950001,9000001,18000001,40000001},{0,97500,427500,636000,1536000,2796000,4796000}))*1.021,-2))</f>
        <v/>
      </c>
      <c r="V325" s="18">
        <f>MAX(0,ROUNDDOWN(K325-H325-430000-J325-0,-3))</f>
        <v/>
      </c>
      <c r="W325" s="18">
        <f>MAX(0,ROUNDDOWN(K325-H325-430000-J325-N325,-3))</f>
        <v/>
      </c>
      <c r="X325" s="18">
        <f>MAX(0,ROUNDDOWN(K325-H325-430000-J325-O325,-3))</f>
        <v/>
      </c>
      <c r="Y325" s="18">
        <f>IF(K325&lt;=450000,0,MAX(0,ROUNDDOWN(V325*0.06-MIN(50000,V325)*0.03,-2))+MAX(0,ROUNDDOWN(V325*0.04-MIN(50000,V325)*0.02,-2)))</f>
        <v/>
      </c>
      <c r="Z325" s="18">
        <f>IF(K325&lt;=450000,0,MAX(0,ROUNDDOWN(W325*0.06-MIN(50000,W325)*0.03,-2))+MAX(0,ROUNDDOWN(W325*0.04-MIN(50000,W325)*0.02,-2)))</f>
        <v/>
      </c>
      <c r="AA325" s="18">
        <f>IF(K325&lt;=450000,0,MAX(0,ROUNDDOWN(X325*0.06-MIN(50000,X325)*0.03,-2))+MAX(0,ROUNDDOWN(X325*0.04-MIN(50000,X325)*0.02,-2)))</f>
        <v/>
      </c>
      <c r="AB325" s="18">
        <f>AE325+Y325-Z325</f>
        <v/>
      </c>
      <c r="AC325" s="18">
        <f>AF325+Y325-AA325</f>
        <v/>
      </c>
      <c r="AD325" s="20">
        <f>AB325-AC325</f>
        <v/>
      </c>
      <c r="AE325" s="18">
        <f>S325-T325</f>
        <v/>
      </c>
      <c r="AF325" s="18">
        <f>S325-U325</f>
        <v/>
      </c>
      <c r="AG325" s="21">
        <f>IF(P325&lt;=0,0,LOOKUP(P325,{0,1950001,3300001,6950001,9000001,18000001,40000001},{0.05,0.1,0.2,0.23,0.33,0.4,0.45}))</f>
        <v/>
      </c>
    </row>
    <row r="326">
      <c r="A326" t="inlineStr">
        <is>
          <t>1万円刻み</t>
        </is>
      </c>
      <c r="B326" s="18">
        <f>'4_1万円刻み'!$A$48</f>
        <v/>
      </c>
      <c r="C326" s="19" t="n">
        <v>2026</v>
      </c>
      <c r="D326" s="18" t="n">
        <v>100000</v>
      </c>
      <c r="E326" s="18" t="n">
        <v>0</v>
      </c>
      <c r="F326" s="18" t="n">
        <v>100000</v>
      </c>
      <c r="G326" t="inlineStr">
        <is>
          <t>はい</t>
        </is>
      </c>
      <c r="H326" s="18">
        <f>ROUND(MIN(B326/12,650000)*12*0.0915+MIN(B326/12,1390000)*12*(0.0504+0)+B326*0.005,0)</f>
        <v/>
      </c>
      <c r="I326" s="18" t="n">
        <v>0</v>
      </c>
      <c r="J326" s="18" t="n">
        <v>0</v>
      </c>
      <c r="K326" s="18">
        <f>ROUND(IF(C326&gt;=2026,IF(B326&lt;741000,0,IF(B326&lt;2191000,B326-740000,IF(B326&lt;2193000,1451000,IF(B326&lt;2196000,1453000,IF(B326&lt;2200000,1456000,IF(B326&lt;3600000,ROUNDDOWN(B326/4,-3)*2.8-80000,IF(B326&lt;6600000,ROUNDDOWN(B326/4,-3)*3.2-440000,IF(B326&lt;8500000,ROUNDDOWN(B326*0.9,0)-1100000,B326-1950000)))))))),IF(B326&lt;651000,0,IF(B326&lt;1900000,B326-650000,IF(B326&lt;3600000,ROUNDDOWN(B326/4,-3)*2.8-80000,IF(B326&lt;6600000,ROUNDDOWN(B326/4,-3)*3.2-440000,IF(B326&lt;8500000,ROUNDDOWN(B326*0.9,0)-1100000,B326-1950000)))))),0)</f>
        <v/>
      </c>
      <c r="L326" s="18">
        <f>IF(K326&gt;23500000,NA(),IF(C326&gt;=2026,IF(K326&lt;=4890000,1040000,IF(K326&lt;=6550000,670000,620000)),IF(K326&lt;=1320000,950000,IF(K326&lt;=3360000,880000,IF(K326&lt;=4890000,680000,IF(K326&lt;=6550000,630000,580000))))))</f>
        <v/>
      </c>
      <c r="M326" s="18">
        <f>MIN(100000,ROUNDDOWN(K326*0.05,0))</f>
        <v/>
      </c>
      <c r="N326" s="18">
        <f>MIN(2000000,MAX(0,D326-E326-M326))</f>
        <v/>
      </c>
      <c r="O326" s="18">
        <f>IF(G326="はい",MIN(88000,MAX(0,F326-12000)),0)</f>
        <v/>
      </c>
      <c r="P326" s="18">
        <f>MAX(0,ROUNDDOWN(K326-H326-L326-I326-0,-3))</f>
        <v/>
      </c>
      <c r="Q326" s="18">
        <f>MAX(0,ROUNDDOWN(K326-H326-L326-I326-N326,-3))</f>
        <v/>
      </c>
      <c r="R326" s="18">
        <f>MAX(0,ROUNDDOWN(K326-H326-L326-I326-O326,-3))</f>
        <v/>
      </c>
      <c r="S326" s="18">
        <f>IF(P326&lt;=0,0,ROUNDDOWN((P326*LOOKUP(P326,{0,1950001,3300001,6950001,9000001,18000001,40000001},{0.05,0.1,0.2,0.23,0.33,0.4,0.45})-LOOKUP(P326,{0,1950001,3300001,6950001,9000001,18000001,40000001},{0,97500,427500,636000,1536000,2796000,4796000}))*1.021,-2))</f>
        <v/>
      </c>
      <c r="T326" s="18">
        <f>IF(Q326&lt;=0,0,ROUNDDOWN((Q326*LOOKUP(Q326,{0,1950001,3300001,6950001,9000001,18000001,40000001},{0.05,0.1,0.2,0.23,0.33,0.4,0.45})-LOOKUP(Q326,{0,1950001,3300001,6950001,9000001,18000001,40000001},{0,97500,427500,636000,1536000,2796000,4796000}))*1.021,-2))</f>
        <v/>
      </c>
      <c r="U326" s="18">
        <f>IF(R326&lt;=0,0,ROUNDDOWN((R326*LOOKUP(R326,{0,1950001,3300001,6950001,9000001,18000001,40000001},{0.05,0.1,0.2,0.23,0.33,0.4,0.45})-LOOKUP(R326,{0,1950001,3300001,6950001,9000001,18000001,40000001},{0,97500,427500,636000,1536000,2796000,4796000}))*1.021,-2))</f>
        <v/>
      </c>
      <c r="V326" s="18">
        <f>MAX(0,ROUNDDOWN(K326-H326-430000-J326-0,-3))</f>
        <v/>
      </c>
      <c r="W326" s="18">
        <f>MAX(0,ROUNDDOWN(K326-H326-430000-J326-N326,-3))</f>
        <v/>
      </c>
      <c r="X326" s="18">
        <f>MAX(0,ROUNDDOWN(K326-H326-430000-J326-O326,-3))</f>
        <v/>
      </c>
      <c r="Y326" s="18">
        <f>IF(K326&lt;=450000,0,MAX(0,ROUNDDOWN(V326*0.06-MIN(50000,V326)*0.03,-2))+MAX(0,ROUNDDOWN(V326*0.04-MIN(50000,V326)*0.02,-2)))</f>
        <v/>
      </c>
      <c r="Z326" s="18">
        <f>IF(K326&lt;=450000,0,MAX(0,ROUNDDOWN(W326*0.06-MIN(50000,W326)*0.03,-2))+MAX(0,ROUNDDOWN(W326*0.04-MIN(50000,W326)*0.02,-2)))</f>
        <v/>
      </c>
      <c r="AA326" s="18">
        <f>IF(K326&lt;=450000,0,MAX(0,ROUNDDOWN(X326*0.06-MIN(50000,X326)*0.03,-2))+MAX(0,ROUNDDOWN(X326*0.04-MIN(50000,X326)*0.02,-2)))</f>
        <v/>
      </c>
      <c r="AB326" s="18">
        <f>AE326+Y326-Z326</f>
        <v/>
      </c>
      <c r="AC326" s="18">
        <f>AF326+Y326-AA326</f>
        <v/>
      </c>
      <c r="AD326" s="20">
        <f>AB326-AC326</f>
        <v/>
      </c>
      <c r="AE326" s="18">
        <f>S326-T326</f>
        <v/>
      </c>
      <c r="AF326" s="18">
        <f>S326-U326</f>
        <v/>
      </c>
      <c r="AG326" s="21">
        <f>IF(P326&lt;=0,0,LOOKUP(P326,{0,1950001,3300001,6950001,9000001,18000001,40000001},{0.05,0.1,0.2,0.23,0.33,0.4,0.45}))</f>
        <v/>
      </c>
    </row>
    <row r="327">
      <c r="A327" t="inlineStr">
        <is>
          <t>1万円刻み</t>
        </is>
      </c>
      <c r="B327" s="18">
        <f>'4_1万円刻み'!$A$48</f>
        <v/>
      </c>
      <c r="C327" s="19" t="n">
        <v>2025</v>
      </c>
      <c r="D327" s="18" t="n">
        <v>100000</v>
      </c>
      <c r="E327" s="18" t="n">
        <v>0</v>
      </c>
      <c r="F327" s="18" t="n">
        <v>100000</v>
      </c>
      <c r="G327" t="inlineStr">
        <is>
          <t>はい</t>
        </is>
      </c>
      <c r="H327" s="18">
        <f>ROUND(MIN(B327/12,650000)*12*0.0915+MIN(B327/12,1390000)*12*(0.0504+0)+B327*0.005,0)</f>
        <v/>
      </c>
      <c r="I327" s="18" t="n">
        <v>0</v>
      </c>
      <c r="J327" s="18" t="n">
        <v>0</v>
      </c>
      <c r="K327" s="18">
        <f>ROUND(IF(C327&gt;=2026,IF(B327&lt;741000,0,IF(B327&lt;2191000,B327-740000,IF(B327&lt;2193000,1451000,IF(B327&lt;2196000,1453000,IF(B327&lt;2200000,1456000,IF(B327&lt;3600000,ROUNDDOWN(B327/4,-3)*2.8-80000,IF(B327&lt;6600000,ROUNDDOWN(B327/4,-3)*3.2-440000,IF(B327&lt;8500000,ROUNDDOWN(B327*0.9,0)-1100000,B327-1950000)))))))),IF(B327&lt;651000,0,IF(B327&lt;1900000,B327-650000,IF(B327&lt;3600000,ROUNDDOWN(B327/4,-3)*2.8-80000,IF(B327&lt;6600000,ROUNDDOWN(B327/4,-3)*3.2-440000,IF(B327&lt;8500000,ROUNDDOWN(B327*0.9,0)-1100000,B327-1950000)))))),0)</f>
        <v/>
      </c>
      <c r="L327" s="18">
        <f>IF(K327&gt;23500000,NA(),IF(C327&gt;=2026,IF(K327&lt;=4890000,1040000,IF(K327&lt;=6550000,670000,620000)),IF(K327&lt;=1320000,950000,IF(K327&lt;=3360000,880000,IF(K327&lt;=4890000,680000,IF(K327&lt;=6550000,630000,580000))))))</f>
        <v/>
      </c>
      <c r="M327" s="18">
        <f>MIN(100000,ROUNDDOWN(K327*0.05,0))</f>
        <v/>
      </c>
      <c r="N327" s="18">
        <f>MIN(2000000,MAX(0,D327-E327-M327))</f>
        <v/>
      </c>
      <c r="O327" s="18">
        <f>IF(G327="はい",MIN(88000,MAX(0,F327-12000)),0)</f>
        <v/>
      </c>
      <c r="P327" s="18">
        <f>MAX(0,ROUNDDOWN(K327-H327-L327-I327-0,-3))</f>
        <v/>
      </c>
      <c r="Q327" s="18">
        <f>MAX(0,ROUNDDOWN(K327-H327-L327-I327-N327,-3))</f>
        <v/>
      </c>
      <c r="R327" s="18">
        <f>MAX(0,ROUNDDOWN(K327-H327-L327-I327-O327,-3))</f>
        <v/>
      </c>
      <c r="S327" s="18">
        <f>IF(P327&lt;=0,0,ROUNDDOWN((P327*LOOKUP(P327,{0,1950001,3300001,6950001,9000001,18000001,40000001},{0.05,0.1,0.2,0.23,0.33,0.4,0.45})-LOOKUP(P327,{0,1950001,3300001,6950001,9000001,18000001,40000001},{0,97500,427500,636000,1536000,2796000,4796000}))*1.021,-2))</f>
        <v/>
      </c>
      <c r="T327" s="18">
        <f>IF(Q327&lt;=0,0,ROUNDDOWN((Q327*LOOKUP(Q327,{0,1950001,3300001,6950001,9000001,18000001,40000001},{0.05,0.1,0.2,0.23,0.33,0.4,0.45})-LOOKUP(Q327,{0,1950001,3300001,6950001,9000001,18000001,40000001},{0,97500,427500,636000,1536000,2796000,4796000}))*1.021,-2))</f>
        <v/>
      </c>
      <c r="U327" s="18">
        <f>IF(R327&lt;=0,0,ROUNDDOWN((R327*LOOKUP(R327,{0,1950001,3300001,6950001,9000001,18000001,40000001},{0.05,0.1,0.2,0.23,0.33,0.4,0.45})-LOOKUP(R327,{0,1950001,3300001,6950001,9000001,18000001,40000001},{0,97500,427500,636000,1536000,2796000,4796000}))*1.021,-2))</f>
        <v/>
      </c>
      <c r="V327" s="18">
        <f>MAX(0,ROUNDDOWN(K327-H327-430000-J327-0,-3))</f>
        <v/>
      </c>
      <c r="W327" s="18">
        <f>MAX(0,ROUNDDOWN(K327-H327-430000-J327-N327,-3))</f>
        <v/>
      </c>
      <c r="X327" s="18">
        <f>MAX(0,ROUNDDOWN(K327-H327-430000-J327-O327,-3))</f>
        <v/>
      </c>
      <c r="Y327" s="18">
        <f>IF(K327&lt;=450000,0,MAX(0,ROUNDDOWN(V327*0.06-MIN(50000,V327)*0.03,-2))+MAX(0,ROUNDDOWN(V327*0.04-MIN(50000,V327)*0.02,-2)))</f>
        <v/>
      </c>
      <c r="Z327" s="18">
        <f>IF(K327&lt;=450000,0,MAX(0,ROUNDDOWN(W327*0.06-MIN(50000,W327)*0.03,-2))+MAX(0,ROUNDDOWN(W327*0.04-MIN(50000,W327)*0.02,-2)))</f>
        <v/>
      </c>
      <c r="AA327" s="18">
        <f>IF(K327&lt;=450000,0,MAX(0,ROUNDDOWN(X327*0.06-MIN(50000,X327)*0.03,-2))+MAX(0,ROUNDDOWN(X327*0.04-MIN(50000,X327)*0.02,-2)))</f>
        <v/>
      </c>
      <c r="AB327" s="18">
        <f>AE327+Y327-Z327</f>
        <v/>
      </c>
      <c r="AC327" s="18">
        <f>AF327+Y327-AA327</f>
        <v/>
      </c>
      <c r="AD327" s="20">
        <f>AB327-AC327</f>
        <v/>
      </c>
      <c r="AE327" s="18">
        <f>S327-T327</f>
        <v/>
      </c>
      <c r="AF327" s="18">
        <f>S327-U327</f>
        <v/>
      </c>
      <c r="AG327" s="21">
        <f>IF(P327&lt;=0,0,LOOKUP(P327,{0,1950001,3300001,6950001,9000001,18000001,40000001},{0.05,0.1,0.2,0.23,0.33,0.4,0.45}))</f>
        <v/>
      </c>
    </row>
    <row r="328">
      <c r="A328" t="inlineStr">
        <is>
          <t>1万円刻み</t>
        </is>
      </c>
      <c r="B328" s="18">
        <f>'4_1万円刻み'!$A$49</f>
        <v/>
      </c>
      <c r="C328" s="19" t="n">
        <v>2026</v>
      </c>
      <c r="D328" s="18" t="n">
        <v>100000</v>
      </c>
      <c r="E328" s="18" t="n">
        <v>0</v>
      </c>
      <c r="F328" s="18" t="n">
        <v>100000</v>
      </c>
      <c r="G328" t="inlineStr">
        <is>
          <t>はい</t>
        </is>
      </c>
      <c r="H328" s="18">
        <f>ROUND(MIN(B328/12,650000)*12*0.0915+MIN(B328/12,1390000)*12*(0.0504+0)+B328*0.005,0)</f>
        <v/>
      </c>
      <c r="I328" s="18" t="n">
        <v>0</v>
      </c>
      <c r="J328" s="18" t="n">
        <v>0</v>
      </c>
      <c r="K328" s="18">
        <f>ROUND(IF(C328&gt;=2026,IF(B328&lt;741000,0,IF(B328&lt;2191000,B328-740000,IF(B328&lt;2193000,1451000,IF(B328&lt;2196000,1453000,IF(B328&lt;2200000,1456000,IF(B328&lt;3600000,ROUNDDOWN(B328/4,-3)*2.8-80000,IF(B328&lt;6600000,ROUNDDOWN(B328/4,-3)*3.2-440000,IF(B328&lt;8500000,ROUNDDOWN(B328*0.9,0)-1100000,B328-1950000)))))))),IF(B328&lt;651000,0,IF(B328&lt;1900000,B328-650000,IF(B328&lt;3600000,ROUNDDOWN(B328/4,-3)*2.8-80000,IF(B328&lt;6600000,ROUNDDOWN(B328/4,-3)*3.2-440000,IF(B328&lt;8500000,ROUNDDOWN(B328*0.9,0)-1100000,B328-1950000)))))),0)</f>
        <v/>
      </c>
      <c r="L328" s="18">
        <f>IF(K328&gt;23500000,NA(),IF(C328&gt;=2026,IF(K328&lt;=4890000,1040000,IF(K328&lt;=6550000,670000,620000)),IF(K328&lt;=1320000,950000,IF(K328&lt;=3360000,880000,IF(K328&lt;=4890000,680000,IF(K328&lt;=6550000,630000,580000))))))</f>
        <v/>
      </c>
      <c r="M328" s="18">
        <f>MIN(100000,ROUNDDOWN(K328*0.05,0))</f>
        <v/>
      </c>
      <c r="N328" s="18">
        <f>MIN(2000000,MAX(0,D328-E328-M328))</f>
        <v/>
      </c>
      <c r="O328" s="18">
        <f>IF(G328="はい",MIN(88000,MAX(0,F328-12000)),0)</f>
        <v/>
      </c>
      <c r="P328" s="18">
        <f>MAX(0,ROUNDDOWN(K328-H328-L328-I328-0,-3))</f>
        <v/>
      </c>
      <c r="Q328" s="18">
        <f>MAX(0,ROUNDDOWN(K328-H328-L328-I328-N328,-3))</f>
        <v/>
      </c>
      <c r="R328" s="18">
        <f>MAX(0,ROUNDDOWN(K328-H328-L328-I328-O328,-3))</f>
        <v/>
      </c>
      <c r="S328" s="18">
        <f>IF(P328&lt;=0,0,ROUNDDOWN((P328*LOOKUP(P328,{0,1950001,3300001,6950001,9000001,18000001,40000001},{0.05,0.1,0.2,0.23,0.33,0.4,0.45})-LOOKUP(P328,{0,1950001,3300001,6950001,9000001,18000001,40000001},{0,97500,427500,636000,1536000,2796000,4796000}))*1.021,-2))</f>
        <v/>
      </c>
      <c r="T328" s="18">
        <f>IF(Q328&lt;=0,0,ROUNDDOWN((Q328*LOOKUP(Q328,{0,1950001,3300001,6950001,9000001,18000001,40000001},{0.05,0.1,0.2,0.23,0.33,0.4,0.45})-LOOKUP(Q328,{0,1950001,3300001,6950001,9000001,18000001,40000001},{0,97500,427500,636000,1536000,2796000,4796000}))*1.021,-2))</f>
        <v/>
      </c>
      <c r="U328" s="18">
        <f>IF(R328&lt;=0,0,ROUNDDOWN((R328*LOOKUP(R328,{0,1950001,3300001,6950001,9000001,18000001,40000001},{0.05,0.1,0.2,0.23,0.33,0.4,0.45})-LOOKUP(R328,{0,1950001,3300001,6950001,9000001,18000001,40000001},{0,97500,427500,636000,1536000,2796000,4796000}))*1.021,-2))</f>
        <v/>
      </c>
      <c r="V328" s="18">
        <f>MAX(0,ROUNDDOWN(K328-H328-430000-J328-0,-3))</f>
        <v/>
      </c>
      <c r="W328" s="18">
        <f>MAX(0,ROUNDDOWN(K328-H328-430000-J328-N328,-3))</f>
        <v/>
      </c>
      <c r="X328" s="18">
        <f>MAX(0,ROUNDDOWN(K328-H328-430000-J328-O328,-3))</f>
        <v/>
      </c>
      <c r="Y328" s="18">
        <f>IF(K328&lt;=450000,0,MAX(0,ROUNDDOWN(V328*0.06-MIN(50000,V328)*0.03,-2))+MAX(0,ROUNDDOWN(V328*0.04-MIN(50000,V328)*0.02,-2)))</f>
        <v/>
      </c>
      <c r="Z328" s="18">
        <f>IF(K328&lt;=450000,0,MAX(0,ROUNDDOWN(W328*0.06-MIN(50000,W328)*0.03,-2))+MAX(0,ROUNDDOWN(W328*0.04-MIN(50000,W328)*0.02,-2)))</f>
        <v/>
      </c>
      <c r="AA328" s="18">
        <f>IF(K328&lt;=450000,0,MAX(0,ROUNDDOWN(X328*0.06-MIN(50000,X328)*0.03,-2))+MAX(0,ROUNDDOWN(X328*0.04-MIN(50000,X328)*0.02,-2)))</f>
        <v/>
      </c>
      <c r="AB328" s="18">
        <f>AE328+Y328-Z328</f>
        <v/>
      </c>
      <c r="AC328" s="18">
        <f>AF328+Y328-AA328</f>
        <v/>
      </c>
      <c r="AD328" s="20">
        <f>AB328-AC328</f>
        <v/>
      </c>
      <c r="AE328" s="18">
        <f>S328-T328</f>
        <v/>
      </c>
      <c r="AF328" s="18">
        <f>S328-U328</f>
        <v/>
      </c>
      <c r="AG328" s="21">
        <f>IF(P328&lt;=0,0,LOOKUP(P328,{0,1950001,3300001,6950001,9000001,18000001,40000001},{0.05,0.1,0.2,0.23,0.33,0.4,0.45}))</f>
        <v/>
      </c>
    </row>
    <row r="329">
      <c r="A329" t="inlineStr">
        <is>
          <t>1万円刻み</t>
        </is>
      </c>
      <c r="B329" s="18">
        <f>'4_1万円刻み'!$A$49</f>
        <v/>
      </c>
      <c r="C329" s="19" t="n">
        <v>2025</v>
      </c>
      <c r="D329" s="18" t="n">
        <v>100000</v>
      </c>
      <c r="E329" s="18" t="n">
        <v>0</v>
      </c>
      <c r="F329" s="18" t="n">
        <v>100000</v>
      </c>
      <c r="G329" t="inlineStr">
        <is>
          <t>はい</t>
        </is>
      </c>
      <c r="H329" s="18">
        <f>ROUND(MIN(B329/12,650000)*12*0.0915+MIN(B329/12,1390000)*12*(0.0504+0)+B329*0.005,0)</f>
        <v/>
      </c>
      <c r="I329" s="18" t="n">
        <v>0</v>
      </c>
      <c r="J329" s="18" t="n">
        <v>0</v>
      </c>
      <c r="K329" s="18">
        <f>ROUND(IF(C329&gt;=2026,IF(B329&lt;741000,0,IF(B329&lt;2191000,B329-740000,IF(B329&lt;2193000,1451000,IF(B329&lt;2196000,1453000,IF(B329&lt;2200000,1456000,IF(B329&lt;3600000,ROUNDDOWN(B329/4,-3)*2.8-80000,IF(B329&lt;6600000,ROUNDDOWN(B329/4,-3)*3.2-440000,IF(B329&lt;8500000,ROUNDDOWN(B329*0.9,0)-1100000,B329-1950000)))))))),IF(B329&lt;651000,0,IF(B329&lt;1900000,B329-650000,IF(B329&lt;3600000,ROUNDDOWN(B329/4,-3)*2.8-80000,IF(B329&lt;6600000,ROUNDDOWN(B329/4,-3)*3.2-440000,IF(B329&lt;8500000,ROUNDDOWN(B329*0.9,0)-1100000,B329-1950000)))))),0)</f>
        <v/>
      </c>
      <c r="L329" s="18">
        <f>IF(K329&gt;23500000,NA(),IF(C329&gt;=2026,IF(K329&lt;=4890000,1040000,IF(K329&lt;=6550000,670000,620000)),IF(K329&lt;=1320000,950000,IF(K329&lt;=3360000,880000,IF(K329&lt;=4890000,680000,IF(K329&lt;=6550000,630000,580000))))))</f>
        <v/>
      </c>
      <c r="M329" s="18">
        <f>MIN(100000,ROUNDDOWN(K329*0.05,0))</f>
        <v/>
      </c>
      <c r="N329" s="18">
        <f>MIN(2000000,MAX(0,D329-E329-M329))</f>
        <v/>
      </c>
      <c r="O329" s="18">
        <f>IF(G329="はい",MIN(88000,MAX(0,F329-12000)),0)</f>
        <v/>
      </c>
      <c r="P329" s="18">
        <f>MAX(0,ROUNDDOWN(K329-H329-L329-I329-0,-3))</f>
        <v/>
      </c>
      <c r="Q329" s="18">
        <f>MAX(0,ROUNDDOWN(K329-H329-L329-I329-N329,-3))</f>
        <v/>
      </c>
      <c r="R329" s="18">
        <f>MAX(0,ROUNDDOWN(K329-H329-L329-I329-O329,-3))</f>
        <v/>
      </c>
      <c r="S329" s="18">
        <f>IF(P329&lt;=0,0,ROUNDDOWN((P329*LOOKUP(P329,{0,1950001,3300001,6950001,9000001,18000001,40000001},{0.05,0.1,0.2,0.23,0.33,0.4,0.45})-LOOKUP(P329,{0,1950001,3300001,6950001,9000001,18000001,40000001},{0,97500,427500,636000,1536000,2796000,4796000}))*1.021,-2))</f>
        <v/>
      </c>
      <c r="T329" s="18">
        <f>IF(Q329&lt;=0,0,ROUNDDOWN((Q329*LOOKUP(Q329,{0,1950001,3300001,6950001,9000001,18000001,40000001},{0.05,0.1,0.2,0.23,0.33,0.4,0.45})-LOOKUP(Q329,{0,1950001,3300001,6950001,9000001,18000001,40000001},{0,97500,427500,636000,1536000,2796000,4796000}))*1.021,-2))</f>
        <v/>
      </c>
      <c r="U329" s="18">
        <f>IF(R329&lt;=0,0,ROUNDDOWN((R329*LOOKUP(R329,{0,1950001,3300001,6950001,9000001,18000001,40000001},{0.05,0.1,0.2,0.23,0.33,0.4,0.45})-LOOKUP(R329,{0,1950001,3300001,6950001,9000001,18000001,40000001},{0,97500,427500,636000,1536000,2796000,4796000}))*1.021,-2))</f>
        <v/>
      </c>
      <c r="V329" s="18">
        <f>MAX(0,ROUNDDOWN(K329-H329-430000-J329-0,-3))</f>
        <v/>
      </c>
      <c r="W329" s="18">
        <f>MAX(0,ROUNDDOWN(K329-H329-430000-J329-N329,-3))</f>
        <v/>
      </c>
      <c r="X329" s="18">
        <f>MAX(0,ROUNDDOWN(K329-H329-430000-J329-O329,-3))</f>
        <v/>
      </c>
      <c r="Y329" s="18">
        <f>IF(K329&lt;=450000,0,MAX(0,ROUNDDOWN(V329*0.06-MIN(50000,V329)*0.03,-2))+MAX(0,ROUNDDOWN(V329*0.04-MIN(50000,V329)*0.02,-2)))</f>
        <v/>
      </c>
      <c r="Z329" s="18">
        <f>IF(K329&lt;=450000,0,MAX(0,ROUNDDOWN(W329*0.06-MIN(50000,W329)*0.03,-2))+MAX(0,ROUNDDOWN(W329*0.04-MIN(50000,W329)*0.02,-2)))</f>
        <v/>
      </c>
      <c r="AA329" s="18">
        <f>IF(K329&lt;=450000,0,MAX(0,ROUNDDOWN(X329*0.06-MIN(50000,X329)*0.03,-2))+MAX(0,ROUNDDOWN(X329*0.04-MIN(50000,X329)*0.02,-2)))</f>
        <v/>
      </c>
      <c r="AB329" s="18">
        <f>AE329+Y329-Z329</f>
        <v/>
      </c>
      <c r="AC329" s="18">
        <f>AF329+Y329-AA329</f>
        <v/>
      </c>
      <c r="AD329" s="20">
        <f>AB329-AC329</f>
        <v/>
      </c>
      <c r="AE329" s="18">
        <f>S329-T329</f>
        <v/>
      </c>
      <c r="AF329" s="18">
        <f>S329-U329</f>
        <v/>
      </c>
      <c r="AG329" s="21">
        <f>IF(P329&lt;=0,0,LOOKUP(P329,{0,1950001,3300001,6950001,9000001,18000001,40000001},{0.05,0.1,0.2,0.23,0.33,0.4,0.45}))</f>
        <v/>
      </c>
    </row>
    <row r="330">
      <c r="A330" t="inlineStr">
        <is>
          <t>1万円刻み</t>
        </is>
      </c>
      <c r="B330" s="18">
        <f>'4_1万円刻み'!$A$50</f>
        <v/>
      </c>
      <c r="C330" s="19" t="n">
        <v>2026</v>
      </c>
      <c r="D330" s="18" t="n">
        <v>100000</v>
      </c>
      <c r="E330" s="18" t="n">
        <v>0</v>
      </c>
      <c r="F330" s="18" t="n">
        <v>100000</v>
      </c>
      <c r="G330" t="inlineStr">
        <is>
          <t>はい</t>
        </is>
      </c>
      <c r="H330" s="18">
        <f>ROUND(MIN(B330/12,650000)*12*0.0915+MIN(B330/12,1390000)*12*(0.0504+0)+B330*0.005,0)</f>
        <v/>
      </c>
      <c r="I330" s="18" t="n">
        <v>0</v>
      </c>
      <c r="J330" s="18" t="n">
        <v>0</v>
      </c>
      <c r="K330" s="18">
        <f>ROUND(IF(C330&gt;=2026,IF(B330&lt;741000,0,IF(B330&lt;2191000,B330-740000,IF(B330&lt;2193000,1451000,IF(B330&lt;2196000,1453000,IF(B330&lt;2200000,1456000,IF(B330&lt;3600000,ROUNDDOWN(B330/4,-3)*2.8-80000,IF(B330&lt;6600000,ROUNDDOWN(B330/4,-3)*3.2-440000,IF(B330&lt;8500000,ROUNDDOWN(B330*0.9,0)-1100000,B330-1950000)))))))),IF(B330&lt;651000,0,IF(B330&lt;1900000,B330-650000,IF(B330&lt;3600000,ROUNDDOWN(B330/4,-3)*2.8-80000,IF(B330&lt;6600000,ROUNDDOWN(B330/4,-3)*3.2-440000,IF(B330&lt;8500000,ROUNDDOWN(B330*0.9,0)-1100000,B330-1950000)))))),0)</f>
        <v/>
      </c>
      <c r="L330" s="18">
        <f>IF(K330&gt;23500000,NA(),IF(C330&gt;=2026,IF(K330&lt;=4890000,1040000,IF(K330&lt;=6550000,670000,620000)),IF(K330&lt;=1320000,950000,IF(K330&lt;=3360000,880000,IF(K330&lt;=4890000,680000,IF(K330&lt;=6550000,630000,580000))))))</f>
        <v/>
      </c>
      <c r="M330" s="18">
        <f>MIN(100000,ROUNDDOWN(K330*0.05,0))</f>
        <v/>
      </c>
      <c r="N330" s="18">
        <f>MIN(2000000,MAX(0,D330-E330-M330))</f>
        <v/>
      </c>
      <c r="O330" s="18">
        <f>IF(G330="はい",MIN(88000,MAX(0,F330-12000)),0)</f>
        <v/>
      </c>
      <c r="P330" s="18">
        <f>MAX(0,ROUNDDOWN(K330-H330-L330-I330-0,-3))</f>
        <v/>
      </c>
      <c r="Q330" s="18">
        <f>MAX(0,ROUNDDOWN(K330-H330-L330-I330-N330,-3))</f>
        <v/>
      </c>
      <c r="R330" s="18">
        <f>MAX(0,ROUNDDOWN(K330-H330-L330-I330-O330,-3))</f>
        <v/>
      </c>
      <c r="S330" s="18">
        <f>IF(P330&lt;=0,0,ROUNDDOWN((P330*LOOKUP(P330,{0,1950001,3300001,6950001,9000001,18000001,40000001},{0.05,0.1,0.2,0.23,0.33,0.4,0.45})-LOOKUP(P330,{0,1950001,3300001,6950001,9000001,18000001,40000001},{0,97500,427500,636000,1536000,2796000,4796000}))*1.021,-2))</f>
        <v/>
      </c>
      <c r="T330" s="18">
        <f>IF(Q330&lt;=0,0,ROUNDDOWN((Q330*LOOKUP(Q330,{0,1950001,3300001,6950001,9000001,18000001,40000001},{0.05,0.1,0.2,0.23,0.33,0.4,0.45})-LOOKUP(Q330,{0,1950001,3300001,6950001,9000001,18000001,40000001},{0,97500,427500,636000,1536000,2796000,4796000}))*1.021,-2))</f>
        <v/>
      </c>
      <c r="U330" s="18">
        <f>IF(R330&lt;=0,0,ROUNDDOWN((R330*LOOKUP(R330,{0,1950001,3300001,6950001,9000001,18000001,40000001},{0.05,0.1,0.2,0.23,0.33,0.4,0.45})-LOOKUP(R330,{0,1950001,3300001,6950001,9000001,18000001,40000001},{0,97500,427500,636000,1536000,2796000,4796000}))*1.021,-2))</f>
        <v/>
      </c>
      <c r="V330" s="18">
        <f>MAX(0,ROUNDDOWN(K330-H330-430000-J330-0,-3))</f>
        <v/>
      </c>
      <c r="W330" s="18">
        <f>MAX(0,ROUNDDOWN(K330-H330-430000-J330-N330,-3))</f>
        <v/>
      </c>
      <c r="X330" s="18">
        <f>MAX(0,ROUNDDOWN(K330-H330-430000-J330-O330,-3))</f>
        <v/>
      </c>
      <c r="Y330" s="18">
        <f>IF(K330&lt;=450000,0,MAX(0,ROUNDDOWN(V330*0.06-MIN(50000,V330)*0.03,-2))+MAX(0,ROUNDDOWN(V330*0.04-MIN(50000,V330)*0.02,-2)))</f>
        <v/>
      </c>
      <c r="Z330" s="18">
        <f>IF(K330&lt;=450000,0,MAX(0,ROUNDDOWN(W330*0.06-MIN(50000,W330)*0.03,-2))+MAX(0,ROUNDDOWN(W330*0.04-MIN(50000,W330)*0.02,-2)))</f>
        <v/>
      </c>
      <c r="AA330" s="18">
        <f>IF(K330&lt;=450000,0,MAX(0,ROUNDDOWN(X330*0.06-MIN(50000,X330)*0.03,-2))+MAX(0,ROUNDDOWN(X330*0.04-MIN(50000,X330)*0.02,-2)))</f>
        <v/>
      </c>
      <c r="AB330" s="18">
        <f>AE330+Y330-Z330</f>
        <v/>
      </c>
      <c r="AC330" s="18">
        <f>AF330+Y330-AA330</f>
        <v/>
      </c>
      <c r="AD330" s="20">
        <f>AB330-AC330</f>
        <v/>
      </c>
      <c r="AE330" s="18">
        <f>S330-T330</f>
        <v/>
      </c>
      <c r="AF330" s="18">
        <f>S330-U330</f>
        <v/>
      </c>
      <c r="AG330" s="21">
        <f>IF(P330&lt;=0,0,LOOKUP(P330,{0,1950001,3300001,6950001,9000001,18000001,40000001},{0.05,0.1,0.2,0.23,0.33,0.4,0.45}))</f>
        <v/>
      </c>
    </row>
    <row r="331">
      <c r="A331" t="inlineStr">
        <is>
          <t>1万円刻み</t>
        </is>
      </c>
      <c r="B331" s="18">
        <f>'4_1万円刻み'!$A$50</f>
        <v/>
      </c>
      <c r="C331" s="19" t="n">
        <v>2025</v>
      </c>
      <c r="D331" s="18" t="n">
        <v>100000</v>
      </c>
      <c r="E331" s="18" t="n">
        <v>0</v>
      </c>
      <c r="F331" s="18" t="n">
        <v>100000</v>
      </c>
      <c r="G331" t="inlineStr">
        <is>
          <t>はい</t>
        </is>
      </c>
      <c r="H331" s="18">
        <f>ROUND(MIN(B331/12,650000)*12*0.0915+MIN(B331/12,1390000)*12*(0.0504+0)+B331*0.005,0)</f>
        <v/>
      </c>
      <c r="I331" s="18" t="n">
        <v>0</v>
      </c>
      <c r="J331" s="18" t="n">
        <v>0</v>
      </c>
      <c r="K331" s="18">
        <f>ROUND(IF(C331&gt;=2026,IF(B331&lt;741000,0,IF(B331&lt;2191000,B331-740000,IF(B331&lt;2193000,1451000,IF(B331&lt;2196000,1453000,IF(B331&lt;2200000,1456000,IF(B331&lt;3600000,ROUNDDOWN(B331/4,-3)*2.8-80000,IF(B331&lt;6600000,ROUNDDOWN(B331/4,-3)*3.2-440000,IF(B331&lt;8500000,ROUNDDOWN(B331*0.9,0)-1100000,B331-1950000)))))))),IF(B331&lt;651000,0,IF(B331&lt;1900000,B331-650000,IF(B331&lt;3600000,ROUNDDOWN(B331/4,-3)*2.8-80000,IF(B331&lt;6600000,ROUNDDOWN(B331/4,-3)*3.2-440000,IF(B331&lt;8500000,ROUNDDOWN(B331*0.9,0)-1100000,B331-1950000)))))),0)</f>
        <v/>
      </c>
      <c r="L331" s="18">
        <f>IF(K331&gt;23500000,NA(),IF(C331&gt;=2026,IF(K331&lt;=4890000,1040000,IF(K331&lt;=6550000,670000,620000)),IF(K331&lt;=1320000,950000,IF(K331&lt;=3360000,880000,IF(K331&lt;=4890000,680000,IF(K331&lt;=6550000,630000,580000))))))</f>
        <v/>
      </c>
      <c r="M331" s="18">
        <f>MIN(100000,ROUNDDOWN(K331*0.05,0))</f>
        <v/>
      </c>
      <c r="N331" s="18">
        <f>MIN(2000000,MAX(0,D331-E331-M331))</f>
        <v/>
      </c>
      <c r="O331" s="18">
        <f>IF(G331="はい",MIN(88000,MAX(0,F331-12000)),0)</f>
        <v/>
      </c>
      <c r="P331" s="18">
        <f>MAX(0,ROUNDDOWN(K331-H331-L331-I331-0,-3))</f>
        <v/>
      </c>
      <c r="Q331" s="18">
        <f>MAX(0,ROUNDDOWN(K331-H331-L331-I331-N331,-3))</f>
        <v/>
      </c>
      <c r="R331" s="18">
        <f>MAX(0,ROUNDDOWN(K331-H331-L331-I331-O331,-3))</f>
        <v/>
      </c>
      <c r="S331" s="18">
        <f>IF(P331&lt;=0,0,ROUNDDOWN((P331*LOOKUP(P331,{0,1950001,3300001,6950001,9000001,18000001,40000001},{0.05,0.1,0.2,0.23,0.33,0.4,0.45})-LOOKUP(P331,{0,1950001,3300001,6950001,9000001,18000001,40000001},{0,97500,427500,636000,1536000,2796000,4796000}))*1.021,-2))</f>
        <v/>
      </c>
      <c r="T331" s="18">
        <f>IF(Q331&lt;=0,0,ROUNDDOWN((Q331*LOOKUP(Q331,{0,1950001,3300001,6950001,9000001,18000001,40000001},{0.05,0.1,0.2,0.23,0.33,0.4,0.45})-LOOKUP(Q331,{0,1950001,3300001,6950001,9000001,18000001,40000001},{0,97500,427500,636000,1536000,2796000,4796000}))*1.021,-2))</f>
        <v/>
      </c>
      <c r="U331" s="18">
        <f>IF(R331&lt;=0,0,ROUNDDOWN((R331*LOOKUP(R331,{0,1950001,3300001,6950001,9000001,18000001,40000001},{0.05,0.1,0.2,0.23,0.33,0.4,0.45})-LOOKUP(R331,{0,1950001,3300001,6950001,9000001,18000001,40000001},{0,97500,427500,636000,1536000,2796000,4796000}))*1.021,-2))</f>
        <v/>
      </c>
      <c r="V331" s="18">
        <f>MAX(0,ROUNDDOWN(K331-H331-430000-J331-0,-3))</f>
        <v/>
      </c>
      <c r="W331" s="18">
        <f>MAX(0,ROUNDDOWN(K331-H331-430000-J331-N331,-3))</f>
        <v/>
      </c>
      <c r="X331" s="18">
        <f>MAX(0,ROUNDDOWN(K331-H331-430000-J331-O331,-3))</f>
        <v/>
      </c>
      <c r="Y331" s="18">
        <f>IF(K331&lt;=450000,0,MAX(0,ROUNDDOWN(V331*0.06-MIN(50000,V331)*0.03,-2))+MAX(0,ROUNDDOWN(V331*0.04-MIN(50000,V331)*0.02,-2)))</f>
        <v/>
      </c>
      <c r="Z331" s="18">
        <f>IF(K331&lt;=450000,0,MAX(0,ROUNDDOWN(W331*0.06-MIN(50000,W331)*0.03,-2))+MAX(0,ROUNDDOWN(W331*0.04-MIN(50000,W331)*0.02,-2)))</f>
        <v/>
      </c>
      <c r="AA331" s="18">
        <f>IF(K331&lt;=450000,0,MAX(0,ROUNDDOWN(X331*0.06-MIN(50000,X331)*0.03,-2))+MAX(0,ROUNDDOWN(X331*0.04-MIN(50000,X331)*0.02,-2)))</f>
        <v/>
      </c>
      <c r="AB331" s="18">
        <f>AE331+Y331-Z331</f>
        <v/>
      </c>
      <c r="AC331" s="18">
        <f>AF331+Y331-AA331</f>
        <v/>
      </c>
      <c r="AD331" s="20">
        <f>AB331-AC331</f>
        <v/>
      </c>
      <c r="AE331" s="18">
        <f>S331-T331</f>
        <v/>
      </c>
      <c r="AF331" s="18">
        <f>S331-U331</f>
        <v/>
      </c>
      <c r="AG331" s="21">
        <f>IF(P331&lt;=0,0,LOOKUP(P331,{0,1950001,3300001,6950001,9000001,18000001,40000001},{0.05,0.1,0.2,0.23,0.33,0.4,0.45}))</f>
        <v/>
      </c>
    </row>
    <row r="332">
      <c r="A332" t="inlineStr">
        <is>
          <t>1万円刻み</t>
        </is>
      </c>
      <c r="B332" s="18">
        <f>'4_1万円刻み'!$A$51</f>
        <v/>
      </c>
      <c r="C332" s="19" t="n">
        <v>2026</v>
      </c>
      <c r="D332" s="18" t="n">
        <v>100000</v>
      </c>
      <c r="E332" s="18" t="n">
        <v>0</v>
      </c>
      <c r="F332" s="18" t="n">
        <v>100000</v>
      </c>
      <c r="G332" t="inlineStr">
        <is>
          <t>はい</t>
        </is>
      </c>
      <c r="H332" s="18">
        <f>ROUND(MIN(B332/12,650000)*12*0.0915+MIN(B332/12,1390000)*12*(0.0504+0)+B332*0.005,0)</f>
        <v/>
      </c>
      <c r="I332" s="18" t="n">
        <v>0</v>
      </c>
      <c r="J332" s="18" t="n">
        <v>0</v>
      </c>
      <c r="K332" s="18">
        <f>ROUND(IF(C332&gt;=2026,IF(B332&lt;741000,0,IF(B332&lt;2191000,B332-740000,IF(B332&lt;2193000,1451000,IF(B332&lt;2196000,1453000,IF(B332&lt;2200000,1456000,IF(B332&lt;3600000,ROUNDDOWN(B332/4,-3)*2.8-80000,IF(B332&lt;6600000,ROUNDDOWN(B332/4,-3)*3.2-440000,IF(B332&lt;8500000,ROUNDDOWN(B332*0.9,0)-1100000,B332-1950000)))))))),IF(B332&lt;651000,0,IF(B332&lt;1900000,B332-650000,IF(B332&lt;3600000,ROUNDDOWN(B332/4,-3)*2.8-80000,IF(B332&lt;6600000,ROUNDDOWN(B332/4,-3)*3.2-440000,IF(B332&lt;8500000,ROUNDDOWN(B332*0.9,0)-1100000,B332-1950000)))))),0)</f>
        <v/>
      </c>
      <c r="L332" s="18">
        <f>IF(K332&gt;23500000,NA(),IF(C332&gt;=2026,IF(K332&lt;=4890000,1040000,IF(K332&lt;=6550000,670000,620000)),IF(K332&lt;=1320000,950000,IF(K332&lt;=3360000,880000,IF(K332&lt;=4890000,680000,IF(K332&lt;=6550000,630000,580000))))))</f>
        <v/>
      </c>
      <c r="M332" s="18">
        <f>MIN(100000,ROUNDDOWN(K332*0.05,0))</f>
        <v/>
      </c>
      <c r="N332" s="18">
        <f>MIN(2000000,MAX(0,D332-E332-M332))</f>
        <v/>
      </c>
      <c r="O332" s="18">
        <f>IF(G332="はい",MIN(88000,MAX(0,F332-12000)),0)</f>
        <v/>
      </c>
      <c r="P332" s="18">
        <f>MAX(0,ROUNDDOWN(K332-H332-L332-I332-0,-3))</f>
        <v/>
      </c>
      <c r="Q332" s="18">
        <f>MAX(0,ROUNDDOWN(K332-H332-L332-I332-N332,-3))</f>
        <v/>
      </c>
      <c r="R332" s="18">
        <f>MAX(0,ROUNDDOWN(K332-H332-L332-I332-O332,-3))</f>
        <v/>
      </c>
      <c r="S332" s="18">
        <f>IF(P332&lt;=0,0,ROUNDDOWN((P332*LOOKUP(P332,{0,1950001,3300001,6950001,9000001,18000001,40000001},{0.05,0.1,0.2,0.23,0.33,0.4,0.45})-LOOKUP(P332,{0,1950001,3300001,6950001,9000001,18000001,40000001},{0,97500,427500,636000,1536000,2796000,4796000}))*1.021,-2))</f>
        <v/>
      </c>
      <c r="T332" s="18">
        <f>IF(Q332&lt;=0,0,ROUNDDOWN((Q332*LOOKUP(Q332,{0,1950001,3300001,6950001,9000001,18000001,40000001},{0.05,0.1,0.2,0.23,0.33,0.4,0.45})-LOOKUP(Q332,{0,1950001,3300001,6950001,9000001,18000001,40000001},{0,97500,427500,636000,1536000,2796000,4796000}))*1.021,-2))</f>
        <v/>
      </c>
      <c r="U332" s="18">
        <f>IF(R332&lt;=0,0,ROUNDDOWN((R332*LOOKUP(R332,{0,1950001,3300001,6950001,9000001,18000001,40000001},{0.05,0.1,0.2,0.23,0.33,0.4,0.45})-LOOKUP(R332,{0,1950001,3300001,6950001,9000001,18000001,40000001},{0,97500,427500,636000,1536000,2796000,4796000}))*1.021,-2))</f>
        <v/>
      </c>
      <c r="V332" s="18">
        <f>MAX(0,ROUNDDOWN(K332-H332-430000-J332-0,-3))</f>
        <v/>
      </c>
      <c r="W332" s="18">
        <f>MAX(0,ROUNDDOWN(K332-H332-430000-J332-N332,-3))</f>
        <v/>
      </c>
      <c r="X332" s="18">
        <f>MAX(0,ROUNDDOWN(K332-H332-430000-J332-O332,-3))</f>
        <v/>
      </c>
      <c r="Y332" s="18">
        <f>IF(K332&lt;=450000,0,MAX(0,ROUNDDOWN(V332*0.06-MIN(50000,V332)*0.03,-2))+MAX(0,ROUNDDOWN(V332*0.04-MIN(50000,V332)*0.02,-2)))</f>
        <v/>
      </c>
      <c r="Z332" s="18">
        <f>IF(K332&lt;=450000,0,MAX(0,ROUNDDOWN(W332*0.06-MIN(50000,W332)*0.03,-2))+MAX(0,ROUNDDOWN(W332*0.04-MIN(50000,W332)*0.02,-2)))</f>
        <v/>
      </c>
      <c r="AA332" s="18">
        <f>IF(K332&lt;=450000,0,MAX(0,ROUNDDOWN(X332*0.06-MIN(50000,X332)*0.03,-2))+MAX(0,ROUNDDOWN(X332*0.04-MIN(50000,X332)*0.02,-2)))</f>
        <v/>
      </c>
      <c r="AB332" s="18">
        <f>AE332+Y332-Z332</f>
        <v/>
      </c>
      <c r="AC332" s="18">
        <f>AF332+Y332-AA332</f>
        <v/>
      </c>
      <c r="AD332" s="20">
        <f>AB332-AC332</f>
        <v/>
      </c>
      <c r="AE332" s="18">
        <f>S332-T332</f>
        <v/>
      </c>
      <c r="AF332" s="18">
        <f>S332-U332</f>
        <v/>
      </c>
      <c r="AG332" s="21">
        <f>IF(P332&lt;=0,0,LOOKUP(P332,{0,1950001,3300001,6950001,9000001,18000001,40000001},{0.05,0.1,0.2,0.23,0.33,0.4,0.45}))</f>
        <v/>
      </c>
    </row>
    <row r="333">
      <c r="A333" t="inlineStr">
        <is>
          <t>1万円刻み</t>
        </is>
      </c>
      <c r="B333" s="18">
        <f>'4_1万円刻み'!$A$51</f>
        <v/>
      </c>
      <c r="C333" s="19" t="n">
        <v>2025</v>
      </c>
      <c r="D333" s="18" t="n">
        <v>100000</v>
      </c>
      <c r="E333" s="18" t="n">
        <v>0</v>
      </c>
      <c r="F333" s="18" t="n">
        <v>100000</v>
      </c>
      <c r="G333" t="inlineStr">
        <is>
          <t>はい</t>
        </is>
      </c>
      <c r="H333" s="18">
        <f>ROUND(MIN(B333/12,650000)*12*0.0915+MIN(B333/12,1390000)*12*(0.0504+0)+B333*0.005,0)</f>
        <v/>
      </c>
      <c r="I333" s="18" t="n">
        <v>0</v>
      </c>
      <c r="J333" s="18" t="n">
        <v>0</v>
      </c>
      <c r="K333" s="18">
        <f>ROUND(IF(C333&gt;=2026,IF(B333&lt;741000,0,IF(B333&lt;2191000,B333-740000,IF(B333&lt;2193000,1451000,IF(B333&lt;2196000,1453000,IF(B333&lt;2200000,1456000,IF(B333&lt;3600000,ROUNDDOWN(B333/4,-3)*2.8-80000,IF(B333&lt;6600000,ROUNDDOWN(B333/4,-3)*3.2-440000,IF(B333&lt;8500000,ROUNDDOWN(B333*0.9,0)-1100000,B333-1950000)))))))),IF(B333&lt;651000,0,IF(B333&lt;1900000,B333-650000,IF(B333&lt;3600000,ROUNDDOWN(B333/4,-3)*2.8-80000,IF(B333&lt;6600000,ROUNDDOWN(B333/4,-3)*3.2-440000,IF(B333&lt;8500000,ROUNDDOWN(B333*0.9,0)-1100000,B333-1950000)))))),0)</f>
        <v/>
      </c>
      <c r="L333" s="18">
        <f>IF(K333&gt;23500000,NA(),IF(C333&gt;=2026,IF(K333&lt;=4890000,1040000,IF(K333&lt;=6550000,670000,620000)),IF(K333&lt;=1320000,950000,IF(K333&lt;=3360000,880000,IF(K333&lt;=4890000,680000,IF(K333&lt;=6550000,630000,580000))))))</f>
        <v/>
      </c>
      <c r="M333" s="18">
        <f>MIN(100000,ROUNDDOWN(K333*0.05,0))</f>
        <v/>
      </c>
      <c r="N333" s="18">
        <f>MIN(2000000,MAX(0,D333-E333-M333))</f>
        <v/>
      </c>
      <c r="O333" s="18">
        <f>IF(G333="はい",MIN(88000,MAX(0,F333-12000)),0)</f>
        <v/>
      </c>
      <c r="P333" s="18">
        <f>MAX(0,ROUNDDOWN(K333-H333-L333-I333-0,-3))</f>
        <v/>
      </c>
      <c r="Q333" s="18">
        <f>MAX(0,ROUNDDOWN(K333-H333-L333-I333-N333,-3))</f>
        <v/>
      </c>
      <c r="R333" s="18">
        <f>MAX(0,ROUNDDOWN(K333-H333-L333-I333-O333,-3))</f>
        <v/>
      </c>
      <c r="S333" s="18">
        <f>IF(P333&lt;=0,0,ROUNDDOWN((P333*LOOKUP(P333,{0,1950001,3300001,6950001,9000001,18000001,40000001},{0.05,0.1,0.2,0.23,0.33,0.4,0.45})-LOOKUP(P333,{0,1950001,3300001,6950001,9000001,18000001,40000001},{0,97500,427500,636000,1536000,2796000,4796000}))*1.021,-2))</f>
        <v/>
      </c>
      <c r="T333" s="18">
        <f>IF(Q333&lt;=0,0,ROUNDDOWN((Q333*LOOKUP(Q333,{0,1950001,3300001,6950001,9000001,18000001,40000001},{0.05,0.1,0.2,0.23,0.33,0.4,0.45})-LOOKUP(Q333,{0,1950001,3300001,6950001,9000001,18000001,40000001},{0,97500,427500,636000,1536000,2796000,4796000}))*1.021,-2))</f>
        <v/>
      </c>
      <c r="U333" s="18">
        <f>IF(R333&lt;=0,0,ROUNDDOWN((R333*LOOKUP(R333,{0,1950001,3300001,6950001,9000001,18000001,40000001},{0.05,0.1,0.2,0.23,0.33,0.4,0.45})-LOOKUP(R333,{0,1950001,3300001,6950001,9000001,18000001,40000001},{0,97500,427500,636000,1536000,2796000,4796000}))*1.021,-2))</f>
        <v/>
      </c>
      <c r="V333" s="18">
        <f>MAX(0,ROUNDDOWN(K333-H333-430000-J333-0,-3))</f>
        <v/>
      </c>
      <c r="W333" s="18">
        <f>MAX(0,ROUNDDOWN(K333-H333-430000-J333-N333,-3))</f>
        <v/>
      </c>
      <c r="X333" s="18">
        <f>MAX(0,ROUNDDOWN(K333-H333-430000-J333-O333,-3))</f>
        <v/>
      </c>
      <c r="Y333" s="18">
        <f>IF(K333&lt;=450000,0,MAX(0,ROUNDDOWN(V333*0.06-MIN(50000,V333)*0.03,-2))+MAX(0,ROUNDDOWN(V333*0.04-MIN(50000,V333)*0.02,-2)))</f>
        <v/>
      </c>
      <c r="Z333" s="18">
        <f>IF(K333&lt;=450000,0,MAX(0,ROUNDDOWN(W333*0.06-MIN(50000,W333)*0.03,-2))+MAX(0,ROUNDDOWN(W333*0.04-MIN(50000,W333)*0.02,-2)))</f>
        <v/>
      </c>
      <c r="AA333" s="18">
        <f>IF(K333&lt;=450000,0,MAX(0,ROUNDDOWN(X333*0.06-MIN(50000,X333)*0.03,-2))+MAX(0,ROUNDDOWN(X333*0.04-MIN(50000,X333)*0.02,-2)))</f>
        <v/>
      </c>
      <c r="AB333" s="18">
        <f>AE333+Y333-Z333</f>
        <v/>
      </c>
      <c r="AC333" s="18">
        <f>AF333+Y333-AA333</f>
        <v/>
      </c>
      <c r="AD333" s="20">
        <f>AB333-AC333</f>
        <v/>
      </c>
      <c r="AE333" s="18">
        <f>S333-T333</f>
        <v/>
      </c>
      <c r="AF333" s="18">
        <f>S333-U333</f>
        <v/>
      </c>
      <c r="AG333" s="21">
        <f>IF(P333&lt;=0,0,LOOKUP(P333,{0,1950001,3300001,6950001,9000001,18000001,40000001},{0.05,0.1,0.2,0.23,0.33,0.4,0.45}))</f>
        <v/>
      </c>
    </row>
    <row r="334">
      <c r="A334" t="inlineStr">
        <is>
          <t>1万円刻み</t>
        </is>
      </c>
      <c r="B334" s="18">
        <f>'4_1万円刻み'!$A$52</f>
        <v/>
      </c>
      <c r="C334" s="19" t="n">
        <v>2026</v>
      </c>
      <c r="D334" s="18" t="n">
        <v>100000</v>
      </c>
      <c r="E334" s="18" t="n">
        <v>0</v>
      </c>
      <c r="F334" s="18" t="n">
        <v>100000</v>
      </c>
      <c r="G334" t="inlineStr">
        <is>
          <t>はい</t>
        </is>
      </c>
      <c r="H334" s="18">
        <f>ROUND(MIN(B334/12,650000)*12*0.0915+MIN(B334/12,1390000)*12*(0.0504+0)+B334*0.005,0)</f>
        <v/>
      </c>
      <c r="I334" s="18" t="n">
        <v>0</v>
      </c>
      <c r="J334" s="18" t="n">
        <v>0</v>
      </c>
      <c r="K334" s="18">
        <f>ROUND(IF(C334&gt;=2026,IF(B334&lt;741000,0,IF(B334&lt;2191000,B334-740000,IF(B334&lt;2193000,1451000,IF(B334&lt;2196000,1453000,IF(B334&lt;2200000,1456000,IF(B334&lt;3600000,ROUNDDOWN(B334/4,-3)*2.8-80000,IF(B334&lt;6600000,ROUNDDOWN(B334/4,-3)*3.2-440000,IF(B334&lt;8500000,ROUNDDOWN(B334*0.9,0)-1100000,B334-1950000)))))))),IF(B334&lt;651000,0,IF(B334&lt;1900000,B334-650000,IF(B334&lt;3600000,ROUNDDOWN(B334/4,-3)*2.8-80000,IF(B334&lt;6600000,ROUNDDOWN(B334/4,-3)*3.2-440000,IF(B334&lt;8500000,ROUNDDOWN(B334*0.9,0)-1100000,B334-1950000)))))),0)</f>
        <v/>
      </c>
      <c r="L334" s="18">
        <f>IF(K334&gt;23500000,NA(),IF(C334&gt;=2026,IF(K334&lt;=4890000,1040000,IF(K334&lt;=6550000,670000,620000)),IF(K334&lt;=1320000,950000,IF(K334&lt;=3360000,880000,IF(K334&lt;=4890000,680000,IF(K334&lt;=6550000,630000,580000))))))</f>
        <v/>
      </c>
      <c r="M334" s="18">
        <f>MIN(100000,ROUNDDOWN(K334*0.05,0))</f>
        <v/>
      </c>
      <c r="N334" s="18">
        <f>MIN(2000000,MAX(0,D334-E334-M334))</f>
        <v/>
      </c>
      <c r="O334" s="18">
        <f>IF(G334="はい",MIN(88000,MAX(0,F334-12000)),0)</f>
        <v/>
      </c>
      <c r="P334" s="18">
        <f>MAX(0,ROUNDDOWN(K334-H334-L334-I334-0,-3))</f>
        <v/>
      </c>
      <c r="Q334" s="18">
        <f>MAX(0,ROUNDDOWN(K334-H334-L334-I334-N334,-3))</f>
        <v/>
      </c>
      <c r="R334" s="18">
        <f>MAX(0,ROUNDDOWN(K334-H334-L334-I334-O334,-3))</f>
        <v/>
      </c>
      <c r="S334" s="18">
        <f>IF(P334&lt;=0,0,ROUNDDOWN((P334*LOOKUP(P334,{0,1950001,3300001,6950001,9000001,18000001,40000001},{0.05,0.1,0.2,0.23,0.33,0.4,0.45})-LOOKUP(P334,{0,1950001,3300001,6950001,9000001,18000001,40000001},{0,97500,427500,636000,1536000,2796000,4796000}))*1.021,-2))</f>
        <v/>
      </c>
      <c r="T334" s="18">
        <f>IF(Q334&lt;=0,0,ROUNDDOWN((Q334*LOOKUP(Q334,{0,1950001,3300001,6950001,9000001,18000001,40000001},{0.05,0.1,0.2,0.23,0.33,0.4,0.45})-LOOKUP(Q334,{0,1950001,3300001,6950001,9000001,18000001,40000001},{0,97500,427500,636000,1536000,2796000,4796000}))*1.021,-2))</f>
        <v/>
      </c>
      <c r="U334" s="18">
        <f>IF(R334&lt;=0,0,ROUNDDOWN((R334*LOOKUP(R334,{0,1950001,3300001,6950001,9000001,18000001,40000001},{0.05,0.1,0.2,0.23,0.33,0.4,0.45})-LOOKUP(R334,{0,1950001,3300001,6950001,9000001,18000001,40000001},{0,97500,427500,636000,1536000,2796000,4796000}))*1.021,-2))</f>
        <v/>
      </c>
      <c r="V334" s="18">
        <f>MAX(0,ROUNDDOWN(K334-H334-430000-J334-0,-3))</f>
        <v/>
      </c>
      <c r="W334" s="18">
        <f>MAX(0,ROUNDDOWN(K334-H334-430000-J334-N334,-3))</f>
        <v/>
      </c>
      <c r="X334" s="18">
        <f>MAX(0,ROUNDDOWN(K334-H334-430000-J334-O334,-3))</f>
        <v/>
      </c>
      <c r="Y334" s="18">
        <f>IF(K334&lt;=450000,0,MAX(0,ROUNDDOWN(V334*0.06-MIN(50000,V334)*0.03,-2))+MAX(0,ROUNDDOWN(V334*0.04-MIN(50000,V334)*0.02,-2)))</f>
        <v/>
      </c>
      <c r="Z334" s="18">
        <f>IF(K334&lt;=450000,0,MAX(0,ROUNDDOWN(W334*0.06-MIN(50000,W334)*0.03,-2))+MAX(0,ROUNDDOWN(W334*0.04-MIN(50000,W334)*0.02,-2)))</f>
        <v/>
      </c>
      <c r="AA334" s="18">
        <f>IF(K334&lt;=450000,0,MAX(0,ROUNDDOWN(X334*0.06-MIN(50000,X334)*0.03,-2))+MAX(0,ROUNDDOWN(X334*0.04-MIN(50000,X334)*0.02,-2)))</f>
        <v/>
      </c>
      <c r="AB334" s="18">
        <f>AE334+Y334-Z334</f>
        <v/>
      </c>
      <c r="AC334" s="18">
        <f>AF334+Y334-AA334</f>
        <v/>
      </c>
      <c r="AD334" s="20">
        <f>AB334-AC334</f>
        <v/>
      </c>
      <c r="AE334" s="18">
        <f>S334-T334</f>
        <v/>
      </c>
      <c r="AF334" s="18">
        <f>S334-U334</f>
        <v/>
      </c>
      <c r="AG334" s="21">
        <f>IF(P334&lt;=0,0,LOOKUP(P334,{0,1950001,3300001,6950001,9000001,18000001,40000001},{0.05,0.1,0.2,0.23,0.33,0.4,0.45}))</f>
        <v/>
      </c>
    </row>
    <row r="335">
      <c r="A335" t="inlineStr">
        <is>
          <t>1万円刻み</t>
        </is>
      </c>
      <c r="B335" s="18">
        <f>'4_1万円刻み'!$A$52</f>
        <v/>
      </c>
      <c r="C335" s="19" t="n">
        <v>2025</v>
      </c>
      <c r="D335" s="18" t="n">
        <v>100000</v>
      </c>
      <c r="E335" s="18" t="n">
        <v>0</v>
      </c>
      <c r="F335" s="18" t="n">
        <v>100000</v>
      </c>
      <c r="G335" t="inlineStr">
        <is>
          <t>はい</t>
        </is>
      </c>
      <c r="H335" s="18">
        <f>ROUND(MIN(B335/12,650000)*12*0.0915+MIN(B335/12,1390000)*12*(0.0504+0)+B335*0.005,0)</f>
        <v/>
      </c>
      <c r="I335" s="18" t="n">
        <v>0</v>
      </c>
      <c r="J335" s="18" t="n">
        <v>0</v>
      </c>
      <c r="K335" s="18">
        <f>ROUND(IF(C335&gt;=2026,IF(B335&lt;741000,0,IF(B335&lt;2191000,B335-740000,IF(B335&lt;2193000,1451000,IF(B335&lt;2196000,1453000,IF(B335&lt;2200000,1456000,IF(B335&lt;3600000,ROUNDDOWN(B335/4,-3)*2.8-80000,IF(B335&lt;6600000,ROUNDDOWN(B335/4,-3)*3.2-440000,IF(B335&lt;8500000,ROUNDDOWN(B335*0.9,0)-1100000,B335-1950000)))))))),IF(B335&lt;651000,0,IF(B335&lt;1900000,B335-650000,IF(B335&lt;3600000,ROUNDDOWN(B335/4,-3)*2.8-80000,IF(B335&lt;6600000,ROUNDDOWN(B335/4,-3)*3.2-440000,IF(B335&lt;8500000,ROUNDDOWN(B335*0.9,0)-1100000,B335-1950000)))))),0)</f>
        <v/>
      </c>
      <c r="L335" s="18">
        <f>IF(K335&gt;23500000,NA(),IF(C335&gt;=2026,IF(K335&lt;=4890000,1040000,IF(K335&lt;=6550000,670000,620000)),IF(K335&lt;=1320000,950000,IF(K335&lt;=3360000,880000,IF(K335&lt;=4890000,680000,IF(K335&lt;=6550000,630000,580000))))))</f>
        <v/>
      </c>
      <c r="M335" s="18">
        <f>MIN(100000,ROUNDDOWN(K335*0.05,0))</f>
        <v/>
      </c>
      <c r="N335" s="18">
        <f>MIN(2000000,MAX(0,D335-E335-M335))</f>
        <v/>
      </c>
      <c r="O335" s="18">
        <f>IF(G335="はい",MIN(88000,MAX(0,F335-12000)),0)</f>
        <v/>
      </c>
      <c r="P335" s="18">
        <f>MAX(0,ROUNDDOWN(K335-H335-L335-I335-0,-3))</f>
        <v/>
      </c>
      <c r="Q335" s="18">
        <f>MAX(0,ROUNDDOWN(K335-H335-L335-I335-N335,-3))</f>
        <v/>
      </c>
      <c r="R335" s="18">
        <f>MAX(0,ROUNDDOWN(K335-H335-L335-I335-O335,-3))</f>
        <v/>
      </c>
      <c r="S335" s="18">
        <f>IF(P335&lt;=0,0,ROUNDDOWN((P335*LOOKUP(P335,{0,1950001,3300001,6950001,9000001,18000001,40000001},{0.05,0.1,0.2,0.23,0.33,0.4,0.45})-LOOKUP(P335,{0,1950001,3300001,6950001,9000001,18000001,40000001},{0,97500,427500,636000,1536000,2796000,4796000}))*1.021,-2))</f>
        <v/>
      </c>
      <c r="T335" s="18">
        <f>IF(Q335&lt;=0,0,ROUNDDOWN((Q335*LOOKUP(Q335,{0,1950001,3300001,6950001,9000001,18000001,40000001},{0.05,0.1,0.2,0.23,0.33,0.4,0.45})-LOOKUP(Q335,{0,1950001,3300001,6950001,9000001,18000001,40000001},{0,97500,427500,636000,1536000,2796000,4796000}))*1.021,-2))</f>
        <v/>
      </c>
      <c r="U335" s="18">
        <f>IF(R335&lt;=0,0,ROUNDDOWN((R335*LOOKUP(R335,{0,1950001,3300001,6950001,9000001,18000001,40000001},{0.05,0.1,0.2,0.23,0.33,0.4,0.45})-LOOKUP(R335,{0,1950001,3300001,6950001,9000001,18000001,40000001},{0,97500,427500,636000,1536000,2796000,4796000}))*1.021,-2))</f>
        <v/>
      </c>
      <c r="V335" s="18">
        <f>MAX(0,ROUNDDOWN(K335-H335-430000-J335-0,-3))</f>
        <v/>
      </c>
      <c r="W335" s="18">
        <f>MAX(0,ROUNDDOWN(K335-H335-430000-J335-N335,-3))</f>
        <v/>
      </c>
      <c r="X335" s="18">
        <f>MAX(0,ROUNDDOWN(K335-H335-430000-J335-O335,-3))</f>
        <v/>
      </c>
      <c r="Y335" s="18">
        <f>IF(K335&lt;=450000,0,MAX(0,ROUNDDOWN(V335*0.06-MIN(50000,V335)*0.03,-2))+MAX(0,ROUNDDOWN(V335*0.04-MIN(50000,V335)*0.02,-2)))</f>
        <v/>
      </c>
      <c r="Z335" s="18">
        <f>IF(K335&lt;=450000,0,MAX(0,ROUNDDOWN(W335*0.06-MIN(50000,W335)*0.03,-2))+MAX(0,ROUNDDOWN(W335*0.04-MIN(50000,W335)*0.02,-2)))</f>
        <v/>
      </c>
      <c r="AA335" s="18">
        <f>IF(K335&lt;=450000,0,MAX(0,ROUNDDOWN(X335*0.06-MIN(50000,X335)*0.03,-2))+MAX(0,ROUNDDOWN(X335*0.04-MIN(50000,X335)*0.02,-2)))</f>
        <v/>
      </c>
      <c r="AB335" s="18">
        <f>AE335+Y335-Z335</f>
        <v/>
      </c>
      <c r="AC335" s="18">
        <f>AF335+Y335-AA335</f>
        <v/>
      </c>
      <c r="AD335" s="20">
        <f>AB335-AC335</f>
        <v/>
      </c>
      <c r="AE335" s="18">
        <f>S335-T335</f>
        <v/>
      </c>
      <c r="AF335" s="18">
        <f>S335-U335</f>
        <v/>
      </c>
      <c r="AG335" s="21">
        <f>IF(P335&lt;=0,0,LOOKUP(P335,{0,1950001,3300001,6950001,9000001,18000001,40000001},{0.05,0.1,0.2,0.23,0.33,0.4,0.45}))</f>
        <v/>
      </c>
    </row>
    <row r="336">
      <c r="A336" t="inlineStr">
        <is>
          <t>1万円刻み</t>
        </is>
      </c>
      <c r="B336" s="18">
        <f>'4_1万円刻み'!$A$53</f>
        <v/>
      </c>
      <c r="C336" s="19" t="n">
        <v>2026</v>
      </c>
      <c r="D336" s="18" t="n">
        <v>100000</v>
      </c>
      <c r="E336" s="18" t="n">
        <v>0</v>
      </c>
      <c r="F336" s="18" t="n">
        <v>100000</v>
      </c>
      <c r="G336" t="inlineStr">
        <is>
          <t>はい</t>
        </is>
      </c>
      <c r="H336" s="18">
        <f>ROUND(MIN(B336/12,650000)*12*0.0915+MIN(B336/12,1390000)*12*(0.0504+0)+B336*0.005,0)</f>
        <v/>
      </c>
      <c r="I336" s="18" t="n">
        <v>0</v>
      </c>
      <c r="J336" s="18" t="n">
        <v>0</v>
      </c>
      <c r="K336" s="18">
        <f>ROUND(IF(C336&gt;=2026,IF(B336&lt;741000,0,IF(B336&lt;2191000,B336-740000,IF(B336&lt;2193000,1451000,IF(B336&lt;2196000,1453000,IF(B336&lt;2200000,1456000,IF(B336&lt;3600000,ROUNDDOWN(B336/4,-3)*2.8-80000,IF(B336&lt;6600000,ROUNDDOWN(B336/4,-3)*3.2-440000,IF(B336&lt;8500000,ROUNDDOWN(B336*0.9,0)-1100000,B336-1950000)))))))),IF(B336&lt;651000,0,IF(B336&lt;1900000,B336-650000,IF(B336&lt;3600000,ROUNDDOWN(B336/4,-3)*2.8-80000,IF(B336&lt;6600000,ROUNDDOWN(B336/4,-3)*3.2-440000,IF(B336&lt;8500000,ROUNDDOWN(B336*0.9,0)-1100000,B336-1950000)))))),0)</f>
        <v/>
      </c>
      <c r="L336" s="18">
        <f>IF(K336&gt;23500000,NA(),IF(C336&gt;=2026,IF(K336&lt;=4890000,1040000,IF(K336&lt;=6550000,670000,620000)),IF(K336&lt;=1320000,950000,IF(K336&lt;=3360000,880000,IF(K336&lt;=4890000,680000,IF(K336&lt;=6550000,630000,580000))))))</f>
        <v/>
      </c>
      <c r="M336" s="18">
        <f>MIN(100000,ROUNDDOWN(K336*0.05,0))</f>
        <v/>
      </c>
      <c r="N336" s="18">
        <f>MIN(2000000,MAX(0,D336-E336-M336))</f>
        <v/>
      </c>
      <c r="O336" s="18">
        <f>IF(G336="はい",MIN(88000,MAX(0,F336-12000)),0)</f>
        <v/>
      </c>
      <c r="P336" s="18">
        <f>MAX(0,ROUNDDOWN(K336-H336-L336-I336-0,-3))</f>
        <v/>
      </c>
      <c r="Q336" s="18">
        <f>MAX(0,ROUNDDOWN(K336-H336-L336-I336-N336,-3))</f>
        <v/>
      </c>
      <c r="R336" s="18">
        <f>MAX(0,ROUNDDOWN(K336-H336-L336-I336-O336,-3))</f>
        <v/>
      </c>
      <c r="S336" s="18">
        <f>IF(P336&lt;=0,0,ROUNDDOWN((P336*LOOKUP(P336,{0,1950001,3300001,6950001,9000001,18000001,40000001},{0.05,0.1,0.2,0.23,0.33,0.4,0.45})-LOOKUP(P336,{0,1950001,3300001,6950001,9000001,18000001,40000001},{0,97500,427500,636000,1536000,2796000,4796000}))*1.021,-2))</f>
        <v/>
      </c>
      <c r="T336" s="18">
        <f>IF(Q336&lt;=0,0,ROUNDDOWN((Q336*LOOKUP(Q336,{0,1950001,3300001,6950001,9000001,18000001,40000001},{0.05,0.1,0.2,0.23,0.33,0.4,0.45})-LOOKUP(Q336,{0,1950001,3300001,6950001,9000001,18000001,40000001},{0,97500,427500,636000,1536000,2796000,4796000}))*1.021,-2))</f>
        <v/>
      </c>
      <c r="U336" s="18">
        <f>IF(R336&lt;=0,0,ROUNDDOWN((R336*LOOKUP(R336,{0,1950001,3300001,6950001,9000001,18000001,40000001},{0.05,0.1,0.2,0.23,0.33,0.4,0.45})-LOOKUP(R336,{0,1950001,3300001,6950001,9000001,18000001,40000001},{0,97500,427500,636000,1536000,2796000,4796000}))*1.021,-2))</f>
        <v/>
      </c>
      <c r="V336" s="18">
        <f>MAX(0,ROUNDDOWN(K336-H336-430000-J336-0,-3))</f>
        <v/>
      </c>
      <c r="W336" s="18">
        <f>MAX(0,ROUNDDOWN(K336-H336-430000-J336-N336,-3))</f>
        <v/>
      </c>
      <c r="X336" s="18">
        <f>MAX(0,ROUNDDOWN(K336-H336-430000-J336-O336,-3))</f>
        <v/>
      </c>
      <c r="Y336" s="18">
        <f>IF(K336&lt;=450000,0,MAX(0,ROUNDDOWN(V336*0.06-MIN(50000,V336)*0.03,-2))+MAX(0,ROUNDDOWN(V336*0.04-MIN(50000,V336)*0.02,-2)))</f>
        <v/>
      </c>
      <c r="Z336" s="18">
        <f>IF(K336&lt;=450000,0,MAX(0,ROUNDDOWN(W336*0.06-MIN(50000,W336)*0.03,-2))+MAX(0,ROUNDDOWN(W336*0.04-MIN(50000,W336)*0.02,-2)))</f>
        <v/>
      </c>
      <c r="AA336" s="18">
        <f>IF(K336&lt;=450000,0,MAX(0,ROUNDDOWN(X336*0.06-MIN(50000,X336)*0.03,-2))+MAX(0,ROUNDDOWN(X336*0.04-MIN(50000,X336)*0.02,-2)))</f>
        <v/>
      </c>
      <c r="AB336" s="18">
        <f>AE336+Y336-Z336</f>
        <v/>
      </c>
      <c r="AC336" s="18">
        <f>AF336+Y336-AA336</f>
        <v/>
      </c>
      <c r="AD336" s="20">
        <f>AB336-AC336</f>
        <v/>
      </c>
      <c r="AE336" s="18">
        <f>S336-T336</f>
        <v/>
      </c>
      <c r="AF336" s="18">
        <f>S336-U336</f>
        <v/>
      </c>
      <c r="AG336" s="21">
        <f>IF(P336&lt;=0,0,LOOKUP(P336,{0,1950001,3300001,6950001,9000001,18000001,40000001},{0.05,0.1,0.2,0.23,0.33,0.4,0.45}))</f>
        <v/>
      </c>
    </row>
    <row r="337">
      <c r="A337" t="inlineStr">
        <is>
          <t>1万円刻み</t>
        </is>
      </c>
      <c r="B337" s="18">
        <f>'4_1万円刻み'!$A$53</f>
        <v/>
      </c>
      <c r="C337" s="19" t="n">
        <v>2025</v>
      </c>
      <c r="D337" s="18" t="n">
        <v>100000</v>
      </c>
      <c r="E337" s="18" t="n">
        <v>0</v>
      </c>
      <c r="F337" s="18" t="n">
        <v>100000</v>
      </c>
      <c r="G337" t="inlineStr">
        <is>
          <t>はい</t>
        </is>
      </c>
      <c r="H337" s="18">
        <f>ROUND(MIN(B337/12,650000)*12*0.0915+MIN(B337/12,1390000)*12*(0.0504+0)+B337*0.005,0)</f>
        <v/>
      </c>
      <c r="I337" s="18" t="n">
        <v>0</v>
      </c>
      <c r="J337" s="18" t="n">
        <v>0</v>
      </c>
      <c r="K337" s="18">
        <f>ROUND(IF(C337&gt;=2026,IF(B337&lt;741000,0,IF(B337&lt;2191000,B337-740000,IF(B337&lt;2193000,1451000,IF(B337&lt;2196000,1453000,IF(B337&lt;2200000,1456000,IF(B337&lt;3600000,ROUNDDOWN(B337/4,-3)*2.8-80000,IF(B337&lt;6600000,ROUNDDOWN(B337/4,-3)*3.2-440000,IF(B337&lt;8500000,ROUNDDOWN(B337*0.9,0)-1100000,B337-1950000)))))))),IF(B337&lt;651000,0,IF(B337&lt;1900000,B337-650000,IF(B337&lt;3600000,ROUNDDOWN(B337/4,-3)*2.8-80000,IF(B337&lt;6600000,ROUNDDOWN(B337/4,-3)*3.2-440000,IF(B337&lt;8500000,ROUNDDOWN(B337*0.9,0)-1100000,B337-1950000)))))),0)</f>
        <v/>
      </c>
      <c r="L337" s="18">
        <f>IF(K337&gt;23500000,NA(),IF(C337&gt;=2026,IF(K337&lt;=4890000,1040000,IF(K337&lt;=6550000,670000,620000)),IF(K337&lt;=1320000,950000,IF(K337&lt;=3360000,880000,IF(K337&lt;=4890000,680000,IF(K337&lt;=6550000,630000,580000))))))</f>
        <v/>
      </c>
      <c r="M337" s="18">
        <f>MIN(100000,ROUNDDOWN(K337*0.05,0))</f>
        <v/>
      </c>
      <c r="N337" s="18">
        <f>MIN(2000000,MAX(0,D337-E337-M337))</f>
        <v/>
      </c>
      <c r="O337" s="18">
        <f>IF(G337="はい",MIN(88000,MAX(0,F337-12000)),0)</f>
        <v/>
      </c>
      <c r="P337" s="18">
        <f>MAX(0,ROUNDDOWN(K337-H337-L337-I337-0,-3))</f>
        <v/>
      </c>
      <c r="Q337" s="18">
        <f>MAX(0,ROUNDDOWN(K337-H337-L337-I337-N337,-3))</f>
        <v/>
      </c>
      <c r="R337" s="18">
        <f>MAX(0,ROUNDDOWN(K337-H337-L337-I337-O337,-3))</f>
        <v/>
      </c>
      <c r="S337" s="18">
        <f>IF(P337&lt;=0,0,ROUNDDOWN((P337*LOOKUP(P337,{0,1950001,3300001,6950001,9000001,18000001,40000001},{0.05,0.1,0.2,0.23,0.33,0.4,0.45})-LOOKUP(P337,{0,1950001,3300001,6950001,9000001,18000001,40000001},{0,97500,427500,636000,1536000,2796000,4796000}))*1.021,-2))</f>
        <v/>
      </c>
      <c r="T337" s="18">
        <f>IF(Q337&lt;=0,0,ROUNDDOWN((Q337*LOOKUP(Q337,{0,1950001,3300001,6950001,9000001,18000001,40000001},{0.05,0.1,0.2,0.23,0.33,0.4,0.45})-LOOKUP(Q337,{0,1950001,3300001,6950001,9000001,18000001,40000001},{0,97500,427500,636000,1536000,2796000,4796000}))*1.021,-2))</f>
        <v/>
      </c>
      <c r="U337" s="18">
        <f>IF(R337&lt;=0,0,ROUNDDOWN((R337*LOOKUP(R337,{0,1950001,3300001,6950001,9000001,18000001,40000001},{0.05,0.1,0.2,0.23,0.33,0.4,0.45})-LOOKUP(R337,{0,1950001,3300001,6950001,9000001,18000001,40000001},{0,97500,427500,636000,1536000,2796000,4796000}))*1.021,-2))</f>
        <v/>
      </c>
      <c r="V337" s="18">
        <f>MAX(0,ROUNDDOWN(K337-H337-430000-J337-0,-3))</f>
        <v/>
      </c>
      <c r="W337" s="18">
        <f>MAX(0,ROUNDDOWN(K337-H337-430000-J337-N337,-3))</f>
        <v/>
      </c>
      <c r="X337" s="18">
        <f>MAX(0,ROUNDDOWN(K337-H337-430000-J337-O337,-3))</f>
        <v/>
      </c>
      <c r="Y337" s="18">
        <f>IF(K337&lt;=450000,0,MAX(0,ROUNDDOWN(V337*0.06-MIN(50000,V337)*0.03,-2))+MAX(0,ROUNDDOWN(V337*0.04-MIN(50000,V337)*0.02,-2)))</f>
        <v/>
      </c>
      <c r="Z337" s="18">
        <f>IF(K337&lt;=450000,0,MAX(0,ROUNDDOWN(W337*0.06-MIN(50000,W337)*0.03,-2))+MAX(0,ROUNDDOWN(W337*0.04-MIN(50000,W337)*0.02,-2)))</f>
        <v/>
      </c>
      <c r="AA337" s="18">
        <f>IF(K337&lt;=450000,0,MAX(0,ROUNDDOWN(X337*0.06-MIN(50000,X337)*0.03,-2))+MAX(0,ROUNDDOWN(X337*0.04-MIN(50000,X337)*0.02,-2)))</f>
        <v/>
      </c>
      <c r="AB337" s="18">
        <f>AE337+Y337-Z337</f>
        <v/>
      </c>
      <c r="AC337" s="18">
        <f>AF337+Y337-AA337</f>
        <v/>
      </c>
      <c r="AD337" s="20">
        <f>AB337-AC337</f>
        <v/>
      </c>
      <c r="AE337" s="18">
        <f>S337-T337</f>
        <v/>
      </c>
      <c r="AF337" s="18">
        <f>S337-U337</f>
        <v/>
      </c>
      <c r="AG337" s="21">
        <f>IF(P337&lt;=0,0,LOOKUP(P337,{0,1950001,3300001,6950001,9000001,18000001,40000001},{0.05,0.1,0.2,0.23,0.33,0.4,0.45}))</f>
        <v/>
      </c>
    </row>
    <row r="338">
      <c r="A338" t="inlineStr">
        <is>
          <t>1万円刻み</t>
        </is>
      </c>
      <c r="B338" s="18">
        <f>'4_1万円刻み'!$A$54</f>
        <v/>
      </c>
      <c r="C338" s="19" t="n">
        <v>2026</v>
      </c>
      <c r="D338" s="18" t="n">
        <v>100000</v>
      </c>
      <c r="E338" s="18" t="n">
        <v>0</v>
      </c>
      <c r="F338" s="18" t="n">
        <v>100000</v>
      </c>
      <c r="G338" t="inlineStr">
        <is>
          <t>はい</t>
        </is>
      </c>
      <c r="H338" s="18">
        <f>ROUND(MIN(B338/12,650000)*12*0.0915+MIN(B338/12,1390000)*12*(0.0504+0)+B338*0.005,0)</f>
        <v/>
      </c>
      <c r="I338" s="18" t="n">
        <v>0</v>
      </c>
      <c r="J338" s="18" t="n">
        <v>0</v>
      </c>
      <c r="K338" s="18">
        <f>ROUND(IF(C338&gt;=2026,IF(B338&lt;741000,0,IF(B338&lt;2191000,B338-740000,IF(B338&lt;2193000,1451000,IF(B338&lt;2196000,1453000,IF(B338&lt;2200000,1456000,IF(B338&lt;3600000,ROUNDDOWN(B338/4,-3)*2.8-80000,IF(B338&lt;6600000,ROUNDDOWN(B338/4,-3)*3.2-440000,IF(B338&lt;8500000,ROUNDDOWN(B338*0.9,0)-1100000,B338-1950000)))))))),IF(B338&lt;651000,0,IF(B338&lt;1900000,B338-650000,IF(B338&lt;3600000,ROUNDDOWN(B338/4,-3)*2.8-80000,IF(B338&lt;6600000,ROUNDDOWN(B338/4,-3)*3.2-440000,IF(B338&lt;8500000,ROUNDDOWN(B338*0.9,0)-1100000,B338-1950000)))))),0)</f>
        <v/>
      </c>
      <c r="L338" s="18">
        <f>IF(K338&gt;23500000,NA(),IF(C338&gt;=2026,IF(K338&lt;=4890000,1040000,IF(K338&lt;=6550000,670000,620000)),IF(K338&lt;=1320000,950000,IF(K338&lt;=3360000,880000,IF(K338&lt;=4890000,680000,IF(K338&lt;=6550000,630000,580000))))))</f>
        <v/>
      </c>
      <c r="M338" s="18">
        <f>MIN(100000,ROUNDDOWN(K338*0.05,0))</f>
        <v/>
      </c>
      <c r="N338" s="18">
        <f>MIN(2000000,MAX(0,D338-E338-M338))</f>
        <v/>
      </c>
      <c r="O338" s="18">
        <f>IF(G338="はい",MIN(88000,MAX(0,F338-12000)),0)</f>
        <v/>
      </c>
      <c r="P338" s="18">
        <f>MAX(0,ROUNDDOWN(K338-H338-L338-I338-0,-3))</f>
        <v/>
      </c>
      <c r="Q338" s="18">
        <f>MAX(0,ROUNDDOWN(K338-H338-L338-I338-N338,-3))</f>
        <v/>
      </c>
      <c r="R338" s="18">
        <f>MAX(0,ROUNDDOWN(K338-H338-L338-I338-O338,-3))</f>
        <v/>
      </c>
      <c r="S338" s="18">
        <f>IF(P338&lt;=0,0,ROUNDDOWN((P338*LOOKUP(P338,{0,1950001,3300001,6950001,9000001,18000001,40000001},{0.05,0.1,0.2,0.23,0.33,0.4,0.45})-LOOKUP(P338,{0,1950001,3300001,6950001,9000001,18000001,40000001},{0,97500,427500,636000,1536000,2796000,4796000}))*1.021,-2))</f>
        <v/>
      </c>
      <c r="T338" s="18">
        <f>IF(Q338&lt;=0,0,ROUNDDOWN((Q338*LOOKUP(Q338,{0,1950001,3300001,6950001,9000001,18000001,40000001},{0.05,0.1,0.2,0.23,0.33,0.4,0.45})-LOOKUP(Q338,{0,1950001,3300001,6950001,9000001,18000001,40000001},{0,97500,427500,636000,1536000,2796000,4796000}))*1.021,-2))</f>
        <v/>
      </c>
      <c r="U338" s="18">
        <f>IF(R338&lt;=0,0,ROUNDDOWN((R338*LOOKUP(R338,{0,1950001,3300001,6950001,9000001,18000001,40000001},{0.05,0.1,0.2,0.23,0.33,0.4,0.45})-LOOKUP(R338,{0,1950001,3300001,6950001,9000001,18000001,40000001},{0,97500,427500,636000,1536000,2796000,4796000}))*1.021,-2))</f>
        <v/>
      </c>
      <c r="V338" s="18">
        <f>MAX(0,ROUNDDOWN(K338-H338-430000-J338-0,-3))</f>
        <v/>
      </c>
      <c r="W338" s="18">
        <f>MAX(0,ROUNDDOWN(K338-H338-430000-J338-N338,-3))</f>
        <v/>
      </c>
      <c r="X338" s="18">
        <f>MAX(0,ROUNDDOWN(K338-H338-430000-J338-O338,-3))</f>
        <v/>
      </c>
      <c r="Y338" s="18">
        <f>IF(K338&lt;=450000,0,MAX(0,ROUNDDOWN(V338*0.06-MIN(50000,V338)*0.03,-2))+MAX(0,ROUNDDOWN(V338*0.04-MIN(50000,V338)*0.02,-2)))</f>
        <v/>
      </c>
      <c r="Z338" s="18">
        <f>IF(K338&lt;=450000,0,MAX(0,ROUNDDOWN(W338*0.06-MIN(50000,W338)*0.03,-2))+MAX(0,ROUNDDOWN(W338*0.04-MIN(50000,W338)*0.02,-2)))</f>
        <v/>
      </c>
      <c r="AA338" s="18">
        <f>IF(K338&lt;=450000,0,MAX(0,ROUNDDOWN(X338*0.06-MIN(50000,X338)*0.03,-2))+MAX(0,ROUNDDOWN(X338*0.04-MIN(50000,X338)*0.02,-2)))</f>
        <v/>
      </c>
      <c r="AB338" s="18">
        <f>AE338+Y338-Z338</f>
        <v/>
      </c>
      <c r="AC338" s="18">
        <f>AF338+Y338-AA338</f>
        <v/>
      </c>
      <c r="AD338" s="20">
        <f>AB338-AC338</f>
        <v/>
      </c>
      <c r="AE338" s="18">
        <f>S338-T338</f>
        <v/>
      </c>
      <c r="AF338" s="18">
        <f>S338-U338</f>
        <v/>
      </c>
      <c r="AG338" s="21">
        <f>IF(P338&lt;=0,0,LOOKUP(P338,{0,1950001,3300001,6950001,9000001,18000001,40000001},{0.05,0.1,0.2,0.23,0.33,0.4,0.45}))</f>
        <v/>
      </c>
    </row>
    <row r="339">
      <c r="A339" t="inlineStr">
        <is>
          <t>1万円刻み</t>
        </is>
      </c>
      <c r="B339" s="18">
        <f>'4_1万円刻み'!$A$54</f>
        <v/>
      </c>
      <c r="C339" s="19" t="n">
        <v>2025</v>
      </c>
      <c r="D339" s="18" t="n">
        <v>100000</v>
      </c>
      <c r="E339" s="18" t="n">
        <v>0</v>
      </c>
      <c r="F339" s="18" t="n">
        <v>100000</v>
      </c>
      <c r="G339" t="inlineStr">
        <is>
          <t>はい</t>
        </is>
      </c>
      <c r="H339" s="18">
        <f>ROUND(MIN(B339/12,650000)*12*0.0915+MIN(B339/12,1390000)*12*(0.0504+0)+B339*0.005,0)</f>
        <v/>
      </c>
      <c r="I339" s="18" t="n">
        <v>0</v>
      </c>
      <c r="J339" s="18" t="n">
        <v>0</v>
      </c>
      <c r="K339" s="18">
        <f>ROUND(IF(C339&gt;=2026,IF(B339&lt;741000,0,IF(B339&lt;2191000,B339-740000,IF(B339&lt;2193000,1451000,IF(B339&lt;2196000,1453000,IF(B339&lt;2200000,1456000,IF(B339&lt;3600000,ROUNDDOWN(B339/4,-3)*2.8-80000,IF(B339&lt;6600000,ROUNDDOWN(B339/4,-3)*3.2-440000,IF(B339&lt;8500000,ROUNDDOWN(B339*0.9,0)-1100000,B339-1950000)))))))),IF(B339&lt;651000,0,IF(B339&lt;1900000,B339-650000,IF(B339&lt;3600000,ROUNDDOWN(B339/4,-3)*2.8-80000,IF(B339&lt;6600000,ROUNDDOWN(B339/4,-3)*3.2-440000,IF(B339&lt;8500000,ROUNDDOWN(B339*0.9,0)-1100000,B339-1950000)))))),0)</f>
        <v/>
      </c>
      <c r="L339" s="18">
        <f>IF(K339&gt;23500000,NA(),IF(C339&gt;=2026,IF(K339&lt;=4890000,1040000,IF(K339&lt;=6550000,670000,620000)),IF(K339&lt;=1320000,950000,IF(K339&lt;=3360000,880000,IF(K339&lt;=4890000,680000,IF(K339&lt;=6550000,630000,580000))))))</f>
        <v/>
      </c>
      <c r="M339" s="18">
        <f>MIN(100000,ROUNDDOWN(K339*0.05,0))</f>
        <v/>
      </c>
      <c r="N339" s="18">
        <f>MIN(2000000,MAX(0,D339-E339-M339))</f>
        <v/>
      </c>
      <c r="O339" s="18">
        <f>IF(G339="はい",MIN(88000,MAX(0,F339-12000)),0)</f>
        <v/>
      </c>
      <c r="P339" s="18">
        <f>MAX(0,ROUNDDOWN(K339-H339-L339-I339-0,-3))</f>
        <v/>
      </c>
      <c r="Q339" s="18">
        <f>MAX(0,ROUNDDOWN(K339-H339-L339-I339-N339,-3))</f>
        <v/>
      </c>
      <c r="R339" s="18">
        <f>MAX(0,ROUNDDOWN(K339-H339-L339-I339-O339,-3))</f>
        <v/>
      </c>
      <c r="S339" s="18">
        <f>IF(P339&lt;=0,0,ROUNDDOWN((P339*LOOKUP(P339,{0,1950001,3300001,6950001,9000001,18000001,40000001},{0.05,0.1,0.2,0.23,0.33,0.4,0.45})-LOOKUP(P339,{0,1950001,3300001,6950001,9000001,18000001,40000001},{0,97500,427500,636000,1536000,2796000,4796000}))*1.021,-2))</f>
        <v/>
      </c>
      <c r="T339" s="18">
        <f>IF(Q339&lt;=0,0,ROUNDDOWN((Q339*LOOKUP(Q339,{0,1950001,3300001,6950001,9000001,18000001,40000001},{0.05,0.1,0.2,0.23,0.33,0.4,0.45})-LOOKUP(Q339,{0,1950001,3300001,6950001,9000001,18000001,40000001},{0,97500,427500,636000,1536000,2796000,4796000}))*1.021,-2))</f>
        <v/>
      </c>
      <c r="U339" s="18">
        <f>IF(R339&lt;=0,0,ROUNDDOWN((R339*LOOKUP(R339,{0,1950001,3300001,6950001,9000001,18000001,40000001},{0.05,0.1,0.2,0.23,0.33,0.4,0.45})-LOOKUP(R339,{0,1950001,3300001,6950001,9000001,18000001,40000001},{0,97500,427500,636000,1536000,2796000,4796000}))*1.021,-2))</f>
        <v/>
      </c>
      <c r="V339" s="18">
        <f>MAX(0,ROUNDDOWN(K339-H339-430000-J339-0,-3))</f>
        <v/>
      </c>
      <c r="W339" s="18">
        <f>MAX(0,ROUNDDOWN(K339-H339-430000-J339-N339,-3))</f>
        <v/>
      </c>
      <c r="X339" s="18">
        <f>MAX(0,ROUNDDOWN(K339-H339-430000-J339-O339,-3))</f>
        <v/>
      </c>
      <c r="Y339" s="18">
        <f>IF(K339&lt;=450000,0,MAX(0,ROUNDDOWN(V339*0.06-MIN(50000,V339)*0.03,-2))+MAX(0,ROUNDDOWN(V339*0.04-MIN(50000,V339)*0.02,-2)))</f>
        <v/>
      </c>
      <c r="Z339" s="18">
        <f>IF(K339&lt;=450000,0,MAX(0,ROUNDDOWN(W339*0.06-MIN(50000,W339)*0.03,-2))+MAX(0,ROUNDDOWN(W339*0.04-MIN(50000,W339)*0.02,-2)))</f>
        <v/>
      </c>
      <c r="AA339" s="18">
        <f>IF(K339&lt;=450000,0,MAX(0,ROUNDDOWN(X339*0.06-MIN(50000,X339)*0.03,-2))+MAX(0,ROUNDDOWN(X339*0.04-MIN(50000,X339)*0.02,-2)))</f>
        <v/>
      </c>
      <c r="AB339" s="18">
        <f>AE339+Y339-Z339</f>
        <v/>
      </c>
      <c r="AC339" s="18">
        <f>AF339+Y339-AA339</f>
        <v/>
      </c>
      <c r="AD339" s="20">
        <f>AB339-AC339</f>
        <v/>
      </c>
      <c r="AE339" s="18">
        <f>S339-T339</f>
        <v/>
      </c>
      <c r="AF339" s="18">
        <f>S339-U339</f>
        <v/>
      </c>
      <c r="AG339" s="21">
        <f>IF(P339&lt;=0,0,LOOKUP(P339,{0,1950001,3300001,6950001,9000001,18000001,40000001},{0.05,0.1,0.2,0.23,0.33,0.4,0.45}))</f>
        <v/>
      </c>
    </row>
    <row r="340">
      <c r="A340" t="inlineStr">
        <is>
          <t>1万円刻み</t>
        </is>
      </c>
      <c r="B340" s="18">
        <f>'4_1万円刻み'!$A$55</f>
        <v/>
      </c>
      <c r="C340" s="19" t="n">
        <v>2026</v>
      </c>
      <c r="D340" s="18" t="n">
        <v>100000</v>
      </c>
      <c r="E340" s="18" t="n">
        <v>0</v>
      </c>
      <c r="F340" s="18" t="n">
        <v>100000</v>
      </c>
      <c r="G340" t="inlineStr">
        <is>
          <t>はい</t>
        </is>
      </c>
      <c r="H340" s="18">
        <f>ROUND(MIN(B340/12,650000)*12*0.0915+MIN(B340/12,1390000)*12*(0.0504+0)+B340*0.005,0)</f>
        <v/>
      </c>
      <c r="I340" s="18" t="n">
        <v>0</v>
      </c>
      <c r="J340" s="18" t="n">
        <v>0</v>
      </c>
      <c r="K340" s="18">
        <f>ROUND(IF(C340&gt;=2026,IF(B340&lt;741000,0,IF(B340&lt;2191000,B340-740000,IF(B340&lt;2193000,1451000,IF(B340&lt;2196000,1453000,IF(B340&lt;2200000,1456000,IF(B340&lt;3600000,ROUNDDOWN(B340/4,-3)*2.8-80000,IF(B340&lt;6600000,ROUNDDOWN(B340/4,-3)*3.2-440000,IF(B340&lt;8500000,ROUNDDOWN(B340*0.9,0)-1100000,B340-1950000)))))))),IF(B340&lt;651000,0,IF(B340&lt;1900000,B340-650000,IF(B340&lt;3600000,ROUNDDOWN(B340/4,-3)*2.8-80000,IF(B340&lt;6600000,ROUNDDOWN(B340/4,-3)*3.2-440000,IF(B340&lt;8500000,ROUNDDOWN(B340*0.9,0)-1100000,B340-1950000)))))),0)</f>
        <v/>
      </c>
      <c r="L340" s="18">
        <f>IF(K340&gt;23500000,NA(),IF(C340&gt;=2026,IF(K340&lt;=4890000,1040000,IF(K340&lt;=6550000,670000,620000)),IF(K340&lt;=1320000,950000,IF(K340&lt;=3360000,880000,IF(K340&lt;=4890000,680000,IF(K340&lt;=6550000,630000,580000))))))</f>
        <v/>
      </c>
      <c r="M340" s="18">
        <f>MIN(100000,ROUNDDOWN(K340*0.05,0))</f>
        <v/>
      </c>
      <c r="N340" s="18">
        <f>MIN(2000000,MAX(0,D340-E340-M340))</f>
        <v/>
      </c>
      <c r="O340" s="18">
        <f>IF(G340="はい",MIN(88000,MAX(0,F340-12000)),0)</f>
        <v/>
      </c>
      <c r="P340" s="18">
        <f>MAX(0,ROUNDDOWN(K340-H340-L340-I340-0,-3))</f>
        <v/>
      </c>
      <c r="Q340" s="18">
        <f>MAX(0,ROUNDDOWN(K340-H340-L340-I340-N340,-3))</f>
        <v/>
      </c>
      <c r="R340" s="18">
        <f>MAX(0,ROUNDDOWN(K340-H340-L340-I340-O340,-3))</f>
        <v/>
      </c>
      <c r="S340" s="18">
        <f>IF(P340&lt;=0,0,ROUNDDOWN((P340*LOOKUP(P340,{0,1950001,3300001,6950001,9000001,18000001,40000001},{0.05,0.1,0.2,0.23,0.33,0.4,0.45})-LOOKUP(P340,{0,1950001,3300001,6950001,9000001,18000001,40000001},{0,97500,427500,636000,1536000,2796000,4796000}))*1.021,-2))</f>
        <v/>
      </c>
      <c r="T340" s="18">
        <f>IF(Q340&lt;=0,0,ROUNDDOWN((Q340*LOOKUP(Q340,{0,1950001,3300001,6950001,9000001,18000001,40000001},{0.05,0.1,0.2,0.23,0.33,0.4,0.45})-LOOKUP(Q340,{0,1950001,3300001,6950001,9000001,18000001,40000001},{0,97500,427500,636000,1536000,2796000,4796000}))*1.021,-2))</f>
        <v/>
      </c>
      <c r="U340" s="18">
        <f>IF(R340&lt;=0,0,ROUNDDOWN((R340*LOOKUP(R340,{0,1950001,3300001,6950001,9000001,18000001,40000001},{0.05,0.1,0.2,0.23,0.33,0.4,0.45})-LOOKUP(R340,{0,1950001,3300001,6950001,9000001,18000001,40000001},{0,97500,427500,636000,1536000,2796000,4796000}))*1.021,-2))</f>
        <v/>
      </c>
      <c r="V340" s="18">
        <f>MAX(0,ROUNDDOWN(K340-H340-430000-J340-0,-3))</f>
        <v/>
      </c>
      <c r="W340" s="18">
        <f>MAX(0,ROUNDDOWN(K340-H340-430000-J340-N340,-3))</f>
        <v/>
      </c>
      <c r="X340" s="18">
        <f>MAX(0,ROUNDDOWN(K340-H340-430000-J340-O340,-3))</f>
        <v/>
      </c>
      <c r="Y340" s="18">
        <f>IF(K340&lt;=450000,0,MAX(0,ROUNDDOWN(V340*0.06-MIN(50000,V340)*0.03,-2))+MAX(0,ROUNDDOWN(V340*0.04-MIN(50000,V340)*0.02,-2)))</f>
        <v/>
      </c>
      <c r="Z340" s="18">
        <f>IF(K340&lt;=450000,0,MAX(0,ROUNDDOWN(W340*0.06-MIN(50000,W340)*0.03,-2))+MAX(0,ROUNDDOWN(W340*0.04-MIN(50000,W340)*0.02,-2)))</f>
        <v/>
      </c>
      <c r="AA340" s="18">
        <f>IF(K340&lt;=450000,0,MAX(0,ROUNDDOWN(X340*0.06-MIN(50000,X340)*0.03,-2))+MAX(0,ROUNDDOWN(X340*0.04-MIN(50000,X340)*0.02,-2)))</f>
        <v/>
      </c>
      <c r="AB340" s="18">
        <f>AE340+Y340-Z340</f>
        <v/>
      </c>
      <c r="AC340" s="18">
        <f>AF340+Y340-AA340</f>
        <v/>
      </c>
      <c r="AD340" s="20">
        <f>AB340-AC340</f>
        <v/>
      </c>
      <c r="AE340" s="18">
        <f>S340-T340</f>
        <v/>
      </c>
      <c r="AF340" s="18">
        <f>S340-U340</f>
        <v/>
      </c>
      <c r="AG340" s="21">
        <f>IF(P340&lt;=0,0,LOOKUP(P340,{0,1950001,3300001,6950001,9000001,18000001,40000001},{0.05,0.1,0.2,0.23,0.33,0.4,0.45}))</f>
        <v/>
      </c>
    </row>
    <row r="341">
      <c r="A341" t="inlineStr">
        <is>
          <t>1万円刻み</t>
        </is>
      </c>
      <c r="B341" s="18">
        <f>'4_1万円刻み'!$A$55</f>
        <v/>
      </c>
      <c r="C341" s="19" t="n">
        <v>2025</v>
      </c>
      <c r="D341" s="18" t="n">
        <v>100000</v>
      </c>
      <c r="E341" s="18" t="n">
        <v>0</v>
      </c>
      <c r="F341" s="18" t="n">
        <v>100000</v>
      </c>
      <c r="G341" t="inlineStr">
        <is>
          <t>はい</t>
        </is>
      </c>
      <c r="H341" s="18">
        <f>ROUND(MIN(B341/12,650000)*12*0.0915+MIN(B341/12,1390000)*12*(0.0504+0)+B341*0.005,0)</f>
        <v/>
      </c>
      <c r="I341" s="18" t="n">
        <v>0</v>
      </c>
      <c r="J341" s="18" t="n">
        <v>0</v>
      </c>
      <c r="K341" s="18">
        <f>ROUND(IF(C341&gt;=2026,IF(B341&lt;741000,0,IF(B341&lt;2191000,B341-740000,IF(B341&lt;2193000,1451000,IF(B341&lt;2196000,1453000,IF(B341&lt;2200000,1456000,IF(B341&lt;3600000,ROUNDDOWN(B341/4,-3)*2.8-80000,IF(B341&lt;6600000,ROUNDDOWN(B341/4,-3)*3.2-440000,IF(B341&lt;8500000,ROUNDDOWN(B341*0.9,0)-1100000,B341-1950000)))))))),IF(B341&lt;651000,0,IF(B341&lt;1900000,B341-650000,IF(B341&lt;3600000,ROUNDDOWN(B341/4,-3)*2.8-80000,IF(B341&lt;6600000,ROUNDDOWN(B341/4,-3)*3.2-440000,IF(B341&lt;8500000,ROUNDDOWN(B341*0.9,0)-1100000,B341-1950000)))))),0)</f>
        <v/>
      </c>
      <c r="L341" s="18">
        <f>IF(K341&gt;23500000,NA(),IF(C341&gt;=2026,IF(K341&lt;=4890000,1040000,IF(K341&lt;=6550000,670000,620000)),IF(K341&lt;=1320000,950000,IF(K341&lt;=3360000,880000,IF(K341&lt;=4890000,680000,IF(K341&lt;=6550000,630000,580000))))))</f>
        <v/>
      </c>
      <c r="M341" s="18">
        <f>MIN(100000,ROUNDDOWN(K341*0.05,0))</f>
        <v/>
      </c>
      <c r="N341" s="18">
        <f>MIN(2000000,MAX(0,D341-E341-M341))</f>
        <v/>
      </c>
      <c r="O341" s="18">
        <f>IF(G341="はい",MIN(88000,MAX(0,F341-12000)),0)</f>
        <v/>
      </c>
      <c r="P341" s="18">
        <f>MAX(0,ROUNDDOWN(K341-H341-L341-I341-0,-3))</f>
        <v/>
      </c>
      <c r="Q341" s="18">
        <f>MAX(0,ROUNDDOWN(K341-H341-L341-I341-N341,-3))</f>
        <v/>
      </c>
      <c r="R341" s="18">
        <f>MAX(0,ROUNDDOWN(K341-H341-L341-I341-O341,-3))</f>
        <v/>
      </c>
      <c r="S341" s="18">
        <f>IF(P341&lt;=0,0,ROUNDDOWN((P341*LOOKUP(P341,{0,1950001,3300001,6950001,9000001,18000001,40000001},{0.05,0.1,0.2,0.23,0.33,0.4,0.45})-LOOKUP(P341,{0,1950001,3300001,6950001,9000001,18000001,40000001},{0,97500,427500,636000,1536000,2796000,4796000}))*1.021,-2))</f>
        <v/>
      </c>
      <c r="T341" s="18">
        <f>IF(Q341&lt;=0,0,ROUNDDOWN((Q341*LOOKUP(Q341,{0,1950001,3300001,6950001,9000001,18000001,40000001},{0.05,0.1,0.2,0.23,0.33,0.4,0.45})-LOOKUP(Q341,{0,1950001,3300001,6950001,9000001,18000001,40000001},{0,97500,427500,636000,1536000,2796000,4796000}))*1.021,-2))</f>
        <v/>
      </c>
      <c r="U341" s="18">
        <f>IF(R341&lt;=0,0,ROUNDDOWN((R341*LOOKUP(R341,{0,1950001,3300001,6950001,9000001,18000001,40000001},{0.05,0.1,0.2,0.23,0.33,0.4,0.45})-LOOKUP(R341,{0,1950001,3300001,6950001,9000001,18000001,40000001},{0,97500,427500,636000,1536000,2796000,4796000}))*1.021,-2))</f>
        <v/>
      </c>
      <c r="V341" s="18">
        <f>MAX(0,ROUNDDOWN(K341-H341-430000-J341-0,-3))</f>
        <v/>
      </c>
      <c r="W341" s="18">
        <f>MAX(0,ROUNDDOWN(K341-H341-430000-J341-N341,-3))</f>
        <v/>
      </c>
      <c r="X341" s="18">
        <f>MAX(0,ROUNDDOWN(K341-H341-430000-J341-O341,-3))</f>
        <v/>
      </c>
      <c r="Y341" s="18">
        <f>IF(K341&lt;=450000,0,MAX(0,ROUNDDOWN(V341*0.06-MIN(50000,V341)*0.03,-2))+MAX(0,ROUNDDOWN(V341*0.04-MIN(50000,V341)*0.02,-2)))</f>
        <v/>
      </c>
      <c r="Z341" s="18">
        <f>IF(K341&lt;=450000,0,MAX(0,ROUNDDOWN(W341*0.06-MIN(50000,W341)*0.03,-2))+MAX(0,ROUNDDOWN(W341*0.04-MIN(50000,W341)*0.02,-2)))</f>
        <v/>
      </c>
      <c r="AA341" s="18">
        <f>IF(K341&lt;=450000,0,MAX(0,ROUNDDOWN(X341*0.06-MIN(50000,X341)*0.03,-2))+MAX(0,ROUNDDOWN(X341*0.04-MIN(50000,X341)*0.02,-2)))</f>
        <v/>
      </c>
      <c r="AB341" s="18">
        <f>AE341+Y341-Z341</f>
        <v/>
      </c>
      <c r="AC341" s="18">
        <f>AF341+Y341-AA341</f>
        <v/>
      </c>
      <c r="AD341" s="20">
        <f>AB341-AC341</f>
        <v/>
      </c>
      <c r="AE341" s="18">
        <f>S341-T341</f>
        <v/>
      </c>
      <c r="AF341" s="18">
        <f>S341-U341</f>
        <v/>
      </c>
      <c r="AG341" s="21">
        <f>IF(P341&lt;=0,0,LOOKUP(P341,{0,1950001,3300001,6950001,9000001,18000001,40000001},{0.05,0.1,0.2,0.23,0.33,0.4,0.45}))</f>
        <v/>
      </c>
    </row>
    <row r="342">
      <c r="A342" t="inlineStr">
        <is>
          <t>1万円刻み</t>
        </is>
      </c>
      <c r="B342" s="18">
        <f>'4_1万円刻み'!$A$56</f>
        <v/>
      </c>
      <c r="C342" s="19" t="n">
        <v>2026</v>
      </c>
      <c r="D342" s="18" t="n">
        <v>100000</v>
      </c>
      <c r="E342" s="18" t="n">
        <v>0</v>
      </c>
      <c r="F342" s="18" t="n">
        <v>100000</v>
      </c>
      <c r="G342" t="inlineStr">
        <is>
          <t>はい</t>
        </is>
      </c>
      <c r="H342" s="18">
        <f>ROUND(MIN(B342/12,650000)*12*0.0915+MIN(B342/12,1390000)*12*(0.0504+0)+B342*0.005,0)</f>
        <v/>
      </c>
      <c r="I342" s="18" t="n">
        <v>0</v>
      </c>
      <c r="J342" s="18" t="n">
        <v>0</v>
      </c>
      <c r="K342" s="18">
        <f>ROUND(IF(C342&gt;=2026,IF(B342&lt;741000,0,IF(B342&lt;2191000,B342-740000,IF(B342&lt;2193000,1451000,IF(B342&lt;2196000,1453000,IF(B342&lt;2200000,1456000,IF(B342&lt;3600000,ROUNDDOWN(B342/4,-3)*2.8-80000,IF(B342&lt;6600000,ROUNDDOWN(B342/4,-3)*3.2-440000,IF(B342&lt;8500000,ROUNDDOWN(B342*0.9,0)-1100000,B342-1950000)))))))),IF(B342&lt;651000,0,IF(B342&lt;1900000,B342-650000,IF(B342&lt;3600000,ROUNDDOWN(B342/4,-3)*2.8-80000,IF(B342&lt;6600000,ROUNDDOWN(B342/4,-3)*3.2-440000,IF(B342&lt;8500000,ROUNDDOWN(B342*0.9,0)-1100000,B342-1950000)))))),0)</f>
        <v/>
      </c>
      <c r="L342" s="18">
        <f>IF(K342&gt;23500000,NA(),IF(C342&gt;=2026,IF(K342&lt;=4890000,1040000,IF(K342&lt;=6550000,670000,620000)),IF(K342&lt;=1320000,950000,IF(K342&lt;=3360000,880000,IF(K342&lt;=4890000,680000,IF(K342&lt;=6550000,630000,580000))))))</f>
        <v/>
      </c>
      <c r="M342" s="18">
        <f>MIN(100000,ROUNDDOWN(K342*0.05,0))</f>
        <v/>
      </c>
      <c r="N342" s="18">
        <f>MIN(2000000,MAX(0,D342-E342-M342))</f>
        <v/>
      </c>
      <c r="O342" s="18">
        <f>IF(G342="はい",MIN(88000,MAX(0,F342-12000)),0)</f>
        <v/>
      </c>
      <c r="P342" s="18">
        <f>MAX(0,ROUNDDOWN(K342-H342-L342-I342-0,-3))</f>
        <v/>
      </c>
      <c r="Q342" s="18">
        <f>MAX(0,ROUNDDOWN(K342-H342-L342-I342-N342,-3))</f>
        <v/>
      </c>
      <c r="R342" s="18">
        <f>MAX(0,ROUNDDOWN(K342-H342-L342-I342-O342,-3))</f>
        <v/>
      </c>
      <c r="S342" s="18">
        <f>IF(P342&lt;=0,0,ROUNDDOWN((P342*LOOKUP(P342,{0,1950001,3300001,6950001,9000001,18000001,40000001},{0.05,0.1,0.2,0.23,0.33,0.4,0.45})-LOOKUP(P342,{0,1950001,3300001,6950001,9000001,18000001,40000001},{0,97500,427500,636000,1536000,2796000,4796000}))*1.021,-2))</f>
        <v/>
      </c>
      <c r="T342" s="18">
        <f>IF(Q342&lt;=0,0,ROUNDDOWN((Q342*LOOKUP(Q342,{0,1950001,3300001,6950001,9000001,18000001,40000001},{0.05,0.1,0.2,0.23,0.33,0.4,0.45})-LOOKUP(Q342,{0,1950001,3300001,6950001,9000001,18000001,40000001},{0,97500,427500,636000,1536000,2796000,4796000}))*1.021,-2))</f>
        <v/>
      </c>
      <c r="U342" s="18">
        <f>IF(R342&lt;=0,0,ROUNDDOWN((R342*LOOKUP(R342,{0,1950001,3300001,6950001,9000001,18000001,40000001},{0.05,0.1,0.2,0.23,0.33,0.4,0.45})-LOOKUP(R342,{0,1950001,3300001,6950001,9000001,18000001,40000001},{0,97500,427500,636000,1536000,2796000,4796000}))*1.021,-2))</f>
        <v/>
      </c>
      <c r="V342" s="18">
        <f>MAX(0,ROUNDDOWN(K342-H342-430000-J342-0,-3))</f>
        <v/>
      </c>
      <c r="W342" s="18">
        <f>MAX(0,ROUNDDOWN(K342-H342-430000-J342-N342,-3))</f>
        <v/>
      </c>
      <c r="X342" s="18">
        <f>MAX(0,ROUNDDOWN(K342-H342-430000-J342-O342,-3))</f>
        <v/>
      </c>
      <c r="Y342" s="18">
        <f>IF(K342&lt;=450000,0,MAX(0,ROUNDDOWN(V342*0.06-MIN(50000,V342)*0.03,-2))+MAX(0,ROUNDDOWN(V342*0.04-MIN(50000,V342)*0.02,-2)))</f>
        <v/>
      </c>
      <c r="Z342" s="18">
        <f>IF(K342&lt;=450000,0,MAX(0,ROUNDDOWN(W342*0.06-MIN(50000,W342)*0.03,-2))+MAX(0,ROUNDDOWN(W342*0.04-MIN(50000,W342)*0.02,-2)))</f>
        <v/>
      </c>
      <c r="AA342" s="18">
        <f>IF(K342&lt;=450000,0,MAX(0,ROUNDDOWN(X342*0.06-MIN(50000,X342)*0.03,-2))+MAX(0,ROUNDDOWN(X342*0.04-MIN(50000,X342)*0.02,-2)))</f>
        <v/>
      </c>
      <c r="AB342" s="18">
        <f>AE342+Y342-Z342</f>
        <v/>
      </c>
      <c r="AC342" s="18">
        <f>AF342+Y342-AA342</f>
        <v/>
      </c>
      <c r="AD342" s="20">
        <f>AB342-AC342</f>
        <v/>
      </c>
      <c r="AE342" s="18">
        <f>S342-T342</f>
        <v/>
      </c>
      <c r="AF342" s="18">
        <f>S342-U342</f>
        <v/>
      </c>
      <c r="AG342" s="21">
        <f>IF(P342&lt;=0,0,LOOKUP(P342,{0,1950001,3300001,6950001,9000001,18000001,40000001},{0.05,0.1,0.2,0.23,0.33,0.4,0.45}))</f>
        <v/>
      </c>
    </row>
    <row r="343">
      <c r="A343" t="inlineStr">
        <is>
          <t>1万円刻み</t>
        </is>
      </c>
      <c r="B343" s="18">
        <f>'4_1万円刻み'!$A$56</f>
        <v/>
      </c>
      <c r="C343" s="19" t="n">
        <v>2025</v>
      </c>
      <c r="D343" s="18" t="n">
        <v>100000</v>
      </c>
      <c r="E343" s="18" t="n">
        <v>0</v>
      </c>
      <c r="F343" s="18" t="n">
        <v>100000</v>
      </c>
      <c r="G343" t="inlineStr">
        <is>
          <t>はい</t>
        </is>
      </c>
      <c r="H343" s="18">
        <f>ROUND(MIN(B343/12,650000)*12*0.0915+MIN(B343/12,1390000)*12*(0.0504+0)+B343*0.005,0)</f>
        <v/>
      </c>
      <c r="I343" s="18" t="n">
        <v>0</v>
      </c>
      <c r="J343" s="18" t="n">
        <v>0</v>
      </c>
      <c r="K343" s="18">
        <f>ROUND(IF(C343&gt;=2026,IF(B343&lt;741000,0,IF(B343&lt;2191000,B343-740000,IF(B343&lt;2193000,1451000,IF(B343&lt;2196000,1453000,IF(B343&lt;2200000,1456000,IF(B343&lt;3600000,ROUNDDOWN(B343/4,-3)*2.8-80000,IF(B343&lt;6600000,ROUNDDOWN(B343/4,-3)*3.2-440000,IF(B343&lt;8500000,ROUNDDOWN(B343*0.9,0)-1100000,B343-1950000)))))))),IF(B343&lt;651000,0,IF(B343&lt;1900000,B343-650000,IF(B343&lt;3600000,ROUNDDOWN(B343/4,-3)*2.8-80000,IF(B343&lt;6600000,ROUNDDOWN(B343/4,-3)*3.2-440000,IF(B343&lt;8500000,ROUNDDOWN(B343*0.9,0)-1100000,B343-1950000)))))),0)</f>
        <v/>
      </c>
      <c r="L343" s="18">
        <f>IF(K343&gt;23500000,NA(),IF(C343&gt;=2026,IF(K343&lt;=4890000,1040000,IF(K343&lt;=6550000,670000,620000)),IF(K343&lt;=1320000,950000,IF(K343&lt;=3360000,880000,IF(K343&lt;=4890000,680000,IF(K343&lt;=6550000,630000,580000))))))</f>
        <v/>
      </c>
      <c r="M343" s="18">
        <f>MIN(100000,ROUNDDOWN(K343*0.05,0))</f>
        <v/>
      </c>
      <c r="N343" s="18">
        <f>MIN(2000000,MAX(0,D343-E343-M343))</f>
        <v/>
      </c>
      <c r="O343" s="18">
        <f>IF(G343="はい",MIN(88000,MAX(0,F343-12000)),0)</f>
        <v/>
      </c>
      <c r="P343" s="18">
        <f>MAX(0,ROUNDDOWN(K343-H343-L343-I343-0,-3))</f>
        <v/>
      </c>
      <c r="Q343" s="18">
        <f>MAX(0,ROUNDDOWN(K343-H343-L343-I343-N343,-3))</f>
        <v/>
      </c>
      <c r="R343" s="18">
        <f>MAX(0,ROUNDDOWN(K343-H343-L343-I343-O343,-3))</f>
        <v/>
      </c>
      <c r="S343" s="18">
        <f>IF(P343&lt;=0,0,ROUNDDOWN((P343*LOOKUP(P343,{0,1950001,3300001,6950001,9000001,18000001,40000001},{0.05,0.1,0.2,0.23,0.33,0.4,0.45})-LOOKUP(P343,{0,1950001,3300001,6950001,9000001,18000001,40000001},{0,97500,427500,636000,1536000,2796000,4796000}))*1.021,-2))</f>
        <v/>
      </c>
      <c r="T343" s="18">
        <f>IF(Q343&lt;=0,0,ROUNDDOWN((Q343*LOOKUP(Q343,{0,1950001,3300001,6950001,9000001,18000001,40000001},{0.05,0.1,0.2,0.23,0.33,0.4,0.45})-LOOKUP(Q343,{0,1950001,3300001,6950001,9000001,18000001,40000001},{0,97500,427500,636000,1536000,2796000,4796000}))*1.021,-2))</f>
        <v/>
      </c>
      <c r="U343" s="18">
        <f>IF(R343&lt;=0,0,ROUNDDOWN((R343*LOOKUP(R343,{0,1950001,3300001,6950001,9000001,18000001,40000001},{0.05,0.1,0.2,0.23,0.33,0.4,0.45})-LOOKUP(R343,{0,1950001,3300001,6950001,9000001,18000001,40000001},{0,97500,427500,636000,1536000,2796000,4796000}))*1.021,-2))</f>
        <v/>
      </c>
      <c r="V343" s="18">
        <f>MAX(0,ROUNDDOWN(K343-H343-430000-J343-0,-3))</f>
        <v/>
      </c>
      <c r="W343" s="18">
        <f>MAX(0,ROUNDDOWN(K343-H343-430000-J343-N343,-3))</f>
        <v/>
      </c>
      <c r="X343" s="18">
        <f>MAX(0,ROUNDDOWN(K343-H343-430000-J343-O343,-3))</f>
        <v/>
      </c>
      <c r="Y343" s="18">
        <f>IF(K343&lt;=450000,0,MAX(0,ROUNDDOWN(V343*0.06-MIN(50000,V343)*0.03,-2))+MAX(0,ROUNDDOWN(V343*0.04-MIN(50000,V343)*0.02,-2)))</f>
        <v/>
      </c>
      <c r="Z343" s="18">
        <f>IF(K343&lt;=450000,0,MAX(0,ROUNDDOWN(W343*0.06-MIN(50000,W343)*0.03,-2))+MAX(0,ROUNDDOWN(W343*0.04-MIN(50000,W343)*0.02,-2)))</f>
        <v/>
      </c>
      <c r="AA343" s="18">
        <f>IF(K343&lt;=450000,0,MAX(0,ROUNDDOWN(X343*0.06-MIN(50000,X343)*0.03,-2))+MAX(0,ROUNDDOWN(X343*0.04-MIN(50000,X343)*0.02,-2)))</f>
        <v/>
      </c>
      <c r="AB343" s="18">
        <f>AE343+Y343-Z343</f>
        <v/>
      </c>
      <c r="AC343" s="18">
        <f>AF343+Y343-AA343</f>
        <v/>
      </c>
      <c r="AD343" s="20">
        <f>AB343-AC343</f>
        <v/>
      </c>
      <c r="AE343" s="18">
        <f>S343-T343</f>
        <v/>
      </c>
      <c r="AF343" s="18">
        <f>S343-U343</f>
        <v/>
      </c>
      <c r="AG343" s="21">
        <f>IF(P343&lt;=0,0,LOOKUP(P343,{0,1950001,3300001,6950001,9000001,18000001,40000001},{0.05,0.1,0.2,0.23,0.33,0.4,0.45}))</f>
        <v/>
      </c>
    </row>
    <row r="344">
      <c r="A344" t="inlineStr">
        <is>
          <t>1万円刻み</t>
        </is>
      </c>
      <c r="B344" s="18">
        <f>'4_1万円刻み'!$A$57</f>
        <v/>
      </c>
      <c r="C344" s="19" t="n">
        <v>2026</v>
      </c>
      <c r="D344" s="18" t="n">
        <v>100000</v>
      </c>
      <c r="E344" s="18" t="n">
        <v>0</v>
      </c>
      <c r="F344" s="18" t="n">
        <v>100000</v>
      </c>
      <c r="G344" t="inlineStr">
        <is>
          <t>はい</t>
        </is>
      </c>
      <c r="H344" s="18">
        <f>ROUND(MIN(B344/12,650000)*12*0.0915+MIN(B344/12,1390000)*12*(0.0504+0)+B344*0.005,0)</f>
        <v/>
      </c>
      <c r="I344" s="18" t="n">
        <v>0</v>
      </c>
      <c r="J344" s="18" t="n">
        <v>0</v>
      </c>
      <c r="K344" s="18">
        <f>ROUND(IF(C344&gt;=2026,IF(B344&lt;741000,0,IF(B344&lt;2191000,B344-740000,IF(B344&lt;2193000,1451000,IF(B344&lt;2196000,1453000,IF(B344&lt;2200000,1456000,IF(B344&lt;3600000,ROUNDDOWN(B344/4,-3)*2.8-80000,IF(B344&lt;6600000,ROUNDDOWN(B344/4,-3)*3.2-440000,IF(B344&lt;8500000,ROUNDDOWN(B344*0.9,0)-1100000,B344-1950000)))))))),IF(B344&lt;651000,0,IF(B344&lt;1900000,B344-650000,IF(B344&lt;3600000,ROUNDDOWN(B344/4,-3)*2.8-80000,IF(B344&lt;6600000,ROUNDDOWN(B344/4,-3)*3.2-440000,IF(B344&lt;8500000,ROUNDDOWN(B344*0.9,0)-1100000,B344-1950000)))))),0)</f>
        <v/>
      </c>
      <c r="L344" s="18">
        <f>IF(K344&gt;23500000,NA(),IF(C344&gt;=2026,IF(K344&lt;=4890000,1040000,IF(K344&lt;=6550000,670000,620000)),IF(K344&lt;=1320000,950000,IF(K344&lt;=3360000,880000,IF(K344&lt;=4890000,680000,IF(K344&lt;=6550000,630000,580000))))))</f>
        <v/>
      </c>
      <c r="M344" s="18">
        <f>MIN(100000,ROUNDDOWN(K344*0.05,0))</f>
        <v/>
      </c>
      <c r="N344" s="18">
        <f>MIN(2000000,MAX(0,D344-E344-M344))</f>
        <v/>
      </c>
      <c r="O344" s="18">
        <f>IF(G344="はい",MIN(88000,MAX(0,F344-12000)),0)</f>
        <v/>
      </c>
      <c r="P344" s="18">
        <f>MAX(0,ROUNDDOWN(K344-H344-L344-I344-0,-3))</f>
        <v/>
      </c>
      <c r="Q344" s="18">
        <f>MAX(0,ROUNDDOWN(K344-H344-L344-I344-N344,-3))</f>
        <v/>
      </c>
      <c r="R344" s="18">
        <f>MAX(0,ROUNDDOWN(K344-H344-L344-I344-O344,-3))</f>
        <v/>
      </c>
      <c r="S344" s="18">
        <f>IF(P344&lt;=0,0,ROUNDDOWN((P344*LOOKUP(P344,{0,1950001,3300001,6950001,9000001,18000001,40000001},{0.05,0.1,0.2,0.23,0.33,0.4,0.45})-LOOKUP(P344,{0,1950001,3300001,6950001,9000001,18000001,40000001},{0,97500,427500,636000,1536000,2796000,4796000}))*1.021,-2))</f>
        <v/>
      </c>
      <c r="T344" s="18">
        <f>IF(Q344&lt;=0,0,ROUNDDOWN((Q344*LOOKUP(Q344,{0,1950001,3300001,6950001,9000001,18000001,40000001},{0.05,0.1,0.2,0.23,0.33,0.4,0.45})-LOOKUP(Q344,{0,1950001,3300001,6950001,9000001,18000001,40000001},{0,97500,427500,636000,1536000,2796000,4796000}))*1.021,-2))</f>
        <v/>
      </c>
      <c r="U344" s="18">
        <f>IF(R344&lt;=0,0,ROUNDDOWN((R344*LOOKUP(R344,{0,1950001,3300001,6950001,9000001,18000001,40000001},{0.05,0.1,0.2,0.23,0.33,0.4,0.45})-LOOKUP(R344,{0,1950001,3300001,6950001,9000001,18000001,40000001},{0,97500,427500,636000,1536000,2796000,4796000}))*1.021,-2))</f>
        <v/>
      </c>
      <c r="V344" s="18">
        <f>MAX(0,ROUNDDOWN(K344-H344-430000-J344-0,-3))</f>
        <v/>
      </c>
      <c r="W344" s="18">
        <f>MAX(0,ROUNDDOWN(K344-H344-430000-J344-N344,-3))</f>
        <v/>
      </c>
      <c r="X344" s="18">
        <f>MAX(0,ROUNDDOWN(K344-H344-430000-J344-O344,-3))</f>
        <v/>
      </c>
      <c r="Y344" s="18">
        <f>IF(K344&lt;=450000,0,MAX(0,ROUNDDOWN(V344*0.06-MIN(50000,V344)*0.03,-2))+MAX(0,ROUNDDOWN(V344*0.04-MIN(50000,V344)*0.02,-2)))</f>
        <v/>
      </c>
      <c r="Z344" s="18">
        <f>IF(K344&lt;=450000,0,MAX(0,ROUNDDOWN(W344*0.06-MIN(50000,W344)*0.03,-2))+MAX(0,ROUNDDOWN(W344*0.04-MIN(50000,W344)*0.02,-2)))</f>
        <v/>
      </c>
      <c r="AA344" s="18">
        <f>IF(K344&lt;=450000,0,MAX(0,ROUNDDOWN(X344*0.06-MIN(50000,X344)*0.03,-2))+MAX(0,ROUNDDOWN(X344*0.04-MIN(50000,X344)*0.02,-2)))</f>
        <v/>
      </c>
      <c r="AB344" s="18">
        <f>AE344+Y344-Z344</f>
        <v/>
      </c>
      <c r="AC344" s="18">
        <f>AF344+Y344-AA344</f>
        <v/>
      </c>
      <c r="AD344" s="20">
        <f>AB344-AC344</f>
        <v/>
      </c>
      <c r="AE344" s="18">
        <f>S344-T344</f>
        <v/>
      </c>
      <c r="AF344" s="18">
        <f>S344-U344</f>
        <v/>
      </c>
      <c r="AG344" s="21">
        <f>IF(P344&lt;=0,0,LOOKUP(P344,{0,1950001,3300001,6950001,9000001,18000001,40000001},{0.05,0.1,0.2,0.23,0.33,0.4,0.45}))</f>
        <v/>
      </c>
    </row>
    <row r="345">
      <c r="A345" t="inlineStr">
        <is>
          <t>1万円刻み</t>
        </is>
      </c>
      <c r="B345" s="18">
        <f>'4_1万円刻み'!$A$57</f>
        <v/>
      </c>
      <c r="C345" s="19" t="n">
        <v>2025</v>
      </c>
      <c r="D345" s="18" t="n">
        <v>100000</v>
      </c>
      <c r="E345" s="18" t="n">
        <v>0</v>
      </c>
      <c r="F345" s="18" t="n">
        <v>100000</v>
      </c>
      <c r="G345" t="inlineStr">
        <is>
          <t>はい</t>
        </is>
      </c>
      <c r="H345" s="18">
        <f>ROUND(MIN(B345/12,650000)*12*0.0915+MIN(B345/12,1390000)*12*(0.0504+0)+B345*0.005,0)</f>
        <v/>
      </c>
      <c r="I345" s="18" t="n">
        <v>0</v>
      </c>
      <c r="J345" s="18" t="n">
        <v>0</v>
      </c>
      <c r="K345" s="18">
        <f>ROUND(IF(C345&gt;=2026,IF(B345&lt;741000,0,IF(B345&lt;2191000,B345-740000,IF(B345&lt;2193000,1451000,IF(B345&lt;2196000,1453000,IF(B345&lt;2200000,1456000,IF(B345&lt;3600000,ROUNDDOWN(B345/4,-3)*2.8-80000,IF(B345&lt;6600000,ROUNDDOWN(B345/4,-3)*3.2-440000,IF(B345&lt;8500000,ROUNDDOWN(B345*0.9,0)-1100000,B345-1950000)))))))),IF(B345&lt;651000,0,IF(B345&lt;1900000,B345-650000,IF(B345&lt;3600000,ROUNDDOWN(B345/4,-3)*2.8-80000,IF(B345&lt;6600000,ROUNDDOWN(B345/4,-3)*3.2-440000,IF(B345&lt;8500000,ROUNDDOWN(B345*0.9,0)-1100000,B345-1950000)))))),0)</f>
        <v/>
      </c>
      <c r="L345" s="18">
        <f>IF(K345&gt;23500000,NA(),IF(C345&gt;=2026,IF(K345&lt;=4890000,1040000,IF(K345&lt;=6550000,670000,620000)),IF(K345&lt;=1320000,950000,IF(K345&lt;=3360000,880000,IF(K345&lt;=4890000,680000,IF(K345&lt;=6550000,630000,580000))))))</f>
        <v/>
      </c>
      <c r="M345" s="18">
        <f>MIN(100000,ROUNDDOWN(K345*0.05,0))</f>
        <v/>
      </c>
      <c r="N345" s="18">
        <f>MIN(2000000,MAX(0,D345-E345-M345))</f>
        <v/>
      </c>
      <c r="O345" s="18">
        <f>IF(G345="はい",MIN(88000,MAX(0,F345-12000)),0)</f>
        <v/>
      </c>
      <c r="P345" s="18">
        <f>MAX(0,ROUNDDOWN(K345-H345-L345-I345-0,-3))</f>
        <v/>
      </c>
      <c r="Q345" s="18">
        <f>MAX(0,ROUNDDOWN(K345-H345-L345-I345-N345,-3))</f>
        <v/>
      </c>
      <c r="R345" s="18">
        <f>MAX(0,ROUNDDOWN(K345-H345-L345-I345-O345,-3))</f>
        <v/>
      </c>
      <c r="S345" s="18">
        <f>IF(P345&lt;=0,0,ROUNDDOWN((P345*LOOKUP(P345,{0,1950001,3300001,6950001,9000001,18000001,40000001},{0.05,0.1,0.2,0.23,0.33,0.4,0.45})-LOOKUP(P345,{0,1950001,3300001,6950001,9000001,18000001,40000001},{0,97500,427500,636000,1536000,2796000,4796000}))*1.021,-2))</f>
        <v/>
      </c>
      <c r="T345" s="18">
        <f>IF(Q345&lt;=0,0,ROUNDDOWN((Q345*LOOKUP(Q345,{0,1950001,3300001,6950001,9000001,18000001,40000001},{0.05,0.1,0.2,0.23,0.33,0.4,0.45})-LOOKUP(Q345,{0,1950001,3300001,6950001,9000001,18000001,40000001},{0,97500,427500,636000,1536000,2796000,4796000}))*1.021,-2))</f>
        <v/>
      </c>
      <c r="U345" s="18">
        <f>IF(R345&lt;=0,0,ROUNDDOWN((R345*LOOKUP(R345,{0,1950001,3300001,6950001,9000001,18000001,40000001},{0.05,0.1,0.2,0.23,0.33,0.4,0.45})-LOOKUP(R345,{0,1950001,3300001,6950001,9000001,18000001,40000001},{0,97500,427500,636000,1536000,2796000,4796000}))*1.021,-2))</f>
        <v/>
      </c>
      <c r="V345" s="18">
        <f>MAX(0,ROUNDDOWN(K345-H345-430000-J345-0,-3))</f>
        <v/>
      </c>
      <c r="W345" s="18">
        <f>MAX(0,ROUNDDOWN(K345-H345-430000-J345-N345,-3))</f>
        <v/>
      </c>
      <c r="X345" s="18">
        <f>MAX(0,ROUNDDOWN(K345-H345-430000-J345-O345,-3))</f>
        <v/>
      </c>
      <c r="Y345" s="18">
        <f>IF(K345&lt;=450000,0,MAX(0,ROUNDDOWN(V345*0.06-MIN(50000,V345)*0.03,-2))+MAX(0,ROUNDDOWN(V345*0.04-MIN(50000,V345)*0.02,-2)))</f>
        <v/>
      </c>
      <c r="Z345" s="18">
        <f>IF(K345&lt;=450000,0,MAX(0,ROUNDDOWN(W345*0.06-MIN(50000,W345)*0.03,-2))+MAX(0,ROUNDDOWN(W345*0.04-MIN(50000,W345)*0.02,-2)))</f>
        <v/>
      </c>
      <c r="AA345" s="18">
        <f>IF(K345&lt;=450000,0,MAX(0,ROUNDDOWN(X345*0.06-MIN(50000,X345)*0.03,-2))+MAX(0,ROUNDDOWN(X345*0.04-MIN(50000,X345)*0.02,-2)))</f>
        <v/>
      </c>
      <c r="AB345" s="18">
        <f>AE345+Y345-Z345</f>
        <v/>
      </c>
      <c r="AC345" s="18">
        <f>AF345+Y345-AA345</f>
        <v/>
      </c>
      <c r="AD345" s="20">
        <f>AB345-AC345</f>
        <v/>
      </c>
      <c r="AE345" s="18">
        <f>S345-T345</f>
        <v/>
      </c>
      <c r="AF345" s="18">
        <f>S345-U345</f>
        <v/>
      </c>
      <c r="AG345" s="21">
        <f>IF(P345&lt;=0,0,LOOKUP(P345,{0,1950001,3300001,6950001,9000001,18000001,40000001},{0.05,0.1,0.2,0.23,0.33,0.4,0.45}))</f>
        <v/>
      </c>
    </row>
    <row r="346">
      <c r="A346" t="inlineStr">
        <is>
          <t>1万円刻み</t>
        </is>
      </c>
      <c r="B346" s="18">
        <f>'4_1万円刻み'!$A$58</f>
        <v/>
      </c>
      <c r="C346" s="19" t="n">
        <v>2026</v>
      </c>
      <c r="D346" s="18" t="n">
        <v>100000</v>
      </c>
      <c r="E346" s="18" t="n">
        <v>0</v>
      </c>
      <c r="F346" s="18" t="n">
        <v>100000</v>
      </c>
      <c r="G346" t="inlineStr">
        <is>
          <t>はい</t>
        </is>
      </c>
      <c r="H346" s="18">
        <f>ROUND(MIN(B346/12,650000)*12*0.0915+MIN(B346/12,1390000)*12*(0.0504+0)+B346*0.005,0)</f>
        <v/>
      </c>
      <c r="I346" s="18" t="n">
        <v>0</v>
      </c>
      <c r="J346" s="18" t="n">
        <v>0</v>
      </c>
      <c r="K346" s="18">
        <f>ROUND(IF(C346&gt;=2026,IF(B346&lt;741000,0,IF(B346&lt;2191000,B346-740000,IF(B346&lt;2193000,1451000,IF(B346&lt;2196000,1453000,IF(B346&lt;2200000,1456000,IF(B346&lt;3600000,ROUNDDOWN(B346/4,-3)*2.8-80000,IF(B346&lt;6600000,ROUNDDOWN(B346/4,-3)*3.2-440000,IF(B346&lt;8500000,ROUNDDOWN(B346*0.9,0)-1100000,B346-1950000)))))))),IF(B346&lt;651000,0,IF(B346&lt;1900000,B346-650000,IF(B346&lt;3600000,ROUNDDOWN(B346/4,-3)*2.8-80000,IF(B346&lt;6600000,ROUNDDOWN(B346/4,-3)*3.2-440000,IF(B346&lt;8500000,ROUNDDOWN(B346*0.9,0)-1100000,B346-1950000)))))),0)</f>
        <v/>
      </c>
      <c r="L346" s="18">
        <f>IF(K346&gt;23500000,NA(),IF(C346&gt;=2026,IF(K346&lt;=4890000,1040000,IF(K346&lt;=6550000,670000,620000)),IF(K346&lt;=1320000,950000,IF(K346&lt;=3360000,880000,IF(K346&lt;=4890000,680000,IF(K346&lt;=6550000,630000,580000))))))</f>
        <v/>
      </c>
      <c r="M346" s="18">
        <f>MIN(100000,ROUNDDOWN(K346*0.05,0))</f>
        <v/>
      </c>
      <c r="N346" s="18">
        <f>MIN(2000000,MAX(0,D346-E346-M346))</f>
        <v/>
      </c>
      <c r="O346" s="18">
        <f>IF(G346="はい",MIN(88000,MAX(0,F346-12000)),0)</f>
        <v/>
      </c>
      <c r="P346" s="18">
        <f>MAX(0,ROUNDDOWN(K346-H346-L346-I346-0,-3))</f>
        <v/>
      </c>
      <c r="Q346" s="18">
        <f>MAX(0,ROUNDDOWN(K346-H346-L346-I346-N346,-3))</f>
        <v/>
      </c>
      <c r="R346" s="18">
        <f>MAX(0,ROUNDDOWN(K346-H346-L346-I346-O346,-3))</f>
        <v/>
      </c>
      <c r="S346" s="18">
        <f>IF(P346&lt;=0,0,ROUNDDOWN((P346*LOOKUP(P346,{0,1950001,3300001,6950001,9000001,18000001,40000001},{0.05,0.1,0.2,0.23,0.33,0.4,0.45})-LOOKUP(P346,{0,1950001,3300001,6950001,9000001,18000001,40000001},{0,97500,427500,636000,1536000,2796000,4796000}))*1.021,-2))</f>
        <v/>
      </c>
      <c r="T346" s="18">
        <f>IF(Q346&lt;=0,0,ROUNDDOWN((Q346*LOOKUP(Q346,{0,1950001,3300001,6950001,9000001,18000001,40000001},{0.05,0.1,0.2,0.23,0.33,0.4,0.45})-LOOKUP(Q346,{0,1950001,3300001,6950001,9000001,18000001,40000001},{0,97500,427500,636000,1536000,2796000,4796000}))*1.021,-2))</f>
        <v/>
      </c>
      <c r="U346" s="18">
        <f>IF(R346&lt;=0,0,ROUNDDOWN((R346*LOOKUP(R346,{0,1950001,3300001,6950001,9000001,18000001,40000001},{0.05,0.1,0.2,0.23,0.33,0.4,0.45})-LOOKUP(R346,{0,1950001,3300001,6950001,9000001,18000001,40000001},{0,97500,427500,636000,1536000,2796000,4796000}))*1.021,-2))</f>
        <v/>
      </c>
      <c r="V346" s="18">
        <f>MAX(0,ROUNDDOWN(K346-H346-430000-J346-0,-3))</f>
        <v/>
      </c>
      <c r="W346" s="18">
        <f>MAX(0,ROUNDDOWN(K346-H346-430000-J346-N346,-3))</f>
        <v/>
      </c>
      <c r="X346" s="18">
        <f>MAX(0,ROUNDDOWN(K346-H346-430000-J346-O346,-3))</f>
        <v/>
      </c>
      <c r="Y346" s="18">
        <f>IF(K346&lt;=450000,0,MAX(0,ROUNDDOWN(V346*0.06-MIN(50000,V346)*0.03,-2))+MAX(0,ROUNDDOWN(V346*0.04-MIN(50000,V346)*0.02,-2)))</f>
        <v/>
      </c>
      <c r="Z346" s="18">
        <f>IF(K346&lt;=450000,0,MAX(0,ROUNDDOWN(W346*0.06-MIN(50000,W346)*0.03,-2))+MAX(0,ROUNDDOWN(W346*0.04-MIN(50000,W346)*0.02,-2)))</f>
        <v/>
      </c>
      <c r="AA346" s="18">
        <f>IF(K346&lt;=450000,0,MAX(0,ROUNDDOWN(X346*0.06-MIN(50000,X346)*0.03,-2))+MAX(0,ROUNDDOWN(X346*0.04-MIN(50000,X346)*0.02,-2)))</f>
        <v/>
      </c>
      <c r="AB346" s="18">
        <f>AE346+Y346-Z346</f>
        <v/>
      </c>
      <c r="AC346" s="18">
        <f>AF346+Y346-AA346</f>
        <v/>
      </c>
      <c r="AD346" s="20">
        <f>AB346-AC346</f>
        <v/>
      </c>
      <c r="AE346" s="18">
        <f>S346-T346</f>
        <v/>
      </c>
      <c r="AF346" s="18">
        <f>S346-U346</f>
        <v/>
      </c>
      <c r="AG346" s="21">
        <f>IF(P346&lt;=0,0,LOOKUP(P346,{0,1950001,3300001,6950001,9000001,18000001,40000001},{0.05,0.1,0.2,0.23,0.33,0.4,0.45}))</f>
        <v/>
      </c>
    </row>
    <row r="347">
      <c r="A347" t="inlineStr">
        <is>
          <t>1万円刻み</t>
        </is>
      </c>
      <c r="B347" s="18">
        <f>'4_1万円刻み'!$A$58</f>
        <v/>
      </c>
      <c r="C347" s="19" t="n">
        <v>2025</v>
      </c>
      <c r="D347" s="18" t="n">
        <v>100000</v>
      </c>
      <c r="E347" s="18" t="n">
        <v>0</v>
      </c>
      <c r="F347" s="18" t="n">
        <v>100000</v>
      </c>
      <c r="G347" t="inlineStr">
        <is>
          <t>はい</t>
        </is>
      </c>
      <c r="H347" s="18">
        <f>ROUND(MIN(B347/12,650000)*12*0.0915+MIN(B347/12,1390000)*12*(0.0504+0)+B347*0.005,0)</f>
        <v/>
      </c>
      <c r="I347" s="18" t="n">
        <v>0</v>
      </c>
      <c r="J347" s="18" t="n">
        <v>0</v>
      </c>
      <c r="K347" s="18">
        <f>ROUND(IF(C347&gt;=2026,IF(B347&lt;741000,0,IF(B347&lt;2191000,B347-740000,IF(B347&lt;2193000,1451000,IF(B347&lt;2196000,1453000,IF(B347&lt;2200000,1456000,IF(B347&lt;3600000,ROUNDDOWN(B347/4,-3)*2.8-80000,IF(B347&lt;6600000,ROUNDDOWN(B347/4,-3)*3.2-440000,IF(B347&lt;8500000,ROUNDDOWN(B347*0.9,0)-1100000,B347-1950000)))))))),IF(B347&lt;651000,0,IF(B347&lt;1900000,B347-650000,IF(B347&lt;3600000,ROUNDDOWN(B347/4,-3)*2.8-80000,IF(B347&lt;6600000,ROUNDDOWN(B347/4,-3)*3.2-440000,IF(B347&lt;8500000,ROUNDDOWN(B347*0.9,0)-1100000,B347-1950000)))))),0)</f>
        <v/>
      </c>
      <c r="L347" s="18">
        <f>IF(K347&gt;23500000,NA(),IF(C347&gt;=2026,IF(K347&lt;=4890000,1040000,IF(K347&lt;=6550000,670000,620000)),IF(K347&lt;=1320000,950000,IF(K347&lt;=3360000,880000,IF(K347&lt;=4890000,680000,IF(K347&lt;=6550000,630000,580000))))))</f>
        <v/>
      </c>
      <c r="M347" s="18">
        <f>MIN(100000,ROUNDDOWN(K347*0.05,0))</f>
        <v/>
      </c>
      <c r="N347" s="18">
        <f>MIN(2000000,MAX(0,D347-E347-M347))</f>
        <v/>
      </c>
      <c r="O347" s="18">
        <f>IF(G347="はい",MIN(88000,MAX(0,F347-12000)),0)</f>
        <v/>
      </c>
      <c r="P347" s="18">
        <f>MAX(0,ROUNDDOWN(K347-H347-L347-I347-0,-3))</f>
        <v/>
      </c>
      <c r="Q347" s="18">
        <f>MAX(0,ROUNDDOWN(K347-H347-L347-I347-N347,-3))</f>
        <v/>
      </c>
      <c r="R347" s="18">
        <f>MAX(0,ROUNDDOWN(K347-H347-L347-I347-O347,-3))</f>
        <v/>
      </c>
      <c r="S347" s="18">
        <f>IF(P347&lt;=0,0,ROUNDDOWN((P347*LOOKUP(P347,{0,1950001,3300001,6950001,9000001,18000001,40000001},{0.05,0.1,0.2,0.23,0.33,0.4,0.45})-LOOKUP(P347,{0,1950001,3300001,6950001,9000001,18000001,40000001},{0,97500,427500,636000,1536000,2796000,4796000}))*1.021,-2))</f>
        <v/>
      </c>
      <c r="T347" s="18">
        <f>IF(Q347&lt;=0,0,ROUNDDOWN((Q347*LOOKUP(Q347,{0,1950001,3300001,6950001,9000001,18000001,40000001},{0.05,0.1,0.2,0.23,0.33,0.4,0.45})-LOOKUP(Q347,{0,1950001,3300001,6950001,9000001,18000001,40000001},{0,97500,427500,636000,1536000,2796000,4796000}))*1.021,-2))</f>
        <v/>
      </c>
      <c r="U347" s="18">
        <f>IF(R347&lt;=0,0,ROUNDDOWN((R347*LOOKUP(R347,{0,1950001,3300001,6950001,9000001,18000001,40000001},{0.05,0.1,0.2,0.23,0.33,0.4,0.45})-LOOKUP(R347,{0,1950001,3300001,6950001,9000001,18000001,40000001},{0,97500,427500,636000,1536000,2796000,4796000}))*1.021,-2))</f>
        <v/>
      </c>
      <c r="V347" s="18">
        <f>MAX(0,ROUNDDOWN(K347-H347-430000-J347-0,-3))</f>
        <v/>
      </c>
      <c r="W347" s="18">
        <f>MAX(0,ROUNDDOWN(K347-H347-430000-J347-N347,-3))</f>
        <v/>
      </c>
      <c r="X347" s="18">
        <f>MAX(0,ROUNDDOWN(K347-H347-430000-J347-O347,-3))</f>
        <v/>
      </c>
      <c r="Y347" s="18">
        <f>IF(K347&lt;=450000,0,MAX(0,ROUNDDOWN(V347*0.06-MIN(50000,V347)*0.03,-2))+MAX(0,ROUNDDOWN(V347*0.04-MIN(50000,V347)*0.02,-2)))</f>
        <v/>
      </c>
      <c r="Z347" s="18">
        <f>IF(K347&lt;=450000,0,MAX(0,ROUNDDOWN(W347*0.06-MIN(50000,W347)*0.03,-2))+MAX(0,ROUNDDOWN(W347*0.04-MIN(50000,W347)*0.02,-2)))</f>
        <v/>
      </c>
      <c r="AA347" s="18">
        <f>IF(K347&lt;=450000,0,MAX(0,ROUNDDOWN(X347*0.06-MIN(50000,X347)*0.03,-2))+MAX(0,ROUNDDOWN(X347*0.04-MIN(50000,X347)*0.02,-2)))</f>
        <v/>
      </c>
      <c r="AB347" s="18">
        <f>AE347+Y347-Z347</f>
        <v/>
      </c>
      <c r="AC347" s="18">
        <f>AF347+Y347-AA347</f>
        <v/>
      </c>
      <c r="AD347" s="20">
        <f>AB347-AC347</f>
        <v/>
      </c>
      <c r="AE347" s="18">
        <f>S347-T347</f>
        <v/>
      </c>
      <c r="AF347" s="18">
        <f>S347-U347</f>
        <v/>
      </c>
      <c r="AG347" s="21">
        <f>IF(P347&lt;=0,0,LOOKUP(P347,{0,1950001,3300001,6950001,9000001,18000001,40000001},{0.05,0.1,0.2,0.23,0.33,0.4,0.45}))</f>
        <v/>
      </c>
    </row>
    <row r="348">
      <c r="A348" t="inlineStr">
        <is>
          <t>1万円刻み</t>
        </is>
      </c>
      <c r="B348" s="18">
        <f>'4_1万円刻み'!$A$59</f>
        <v/>
      </c>
      <c r="C348" s="19" t="n">
        <v>2026</v>
      </c>
      <c r="D348" s="18" t="n">
        <v>100000</v>
      </c>
      <c r="E348" s="18" t="n">
        <v>0</v>
      </c>
      <c r="F348" s="18" t="n">
        <v>100000</v>
      </c>
      <c r="G348" t="inlineStr">
        <is>
          <t>はい</t>
        </is>
      </c>
      <c r="H348" s="18">
        <f>ROUND(MIN(B348/12,650000)*12*0.0915+MIN(B348/12,1390000)*12*(0.0504+0)+B348*0.005,0)</f>
        <v/>
      </c>
      <c r="I348" s="18" t="n">
        <v>0</v>
      </c>
      <c r="J348" s="18" t="n">
        <v>0</v>
      </c>
      <c r="K348" s="18">
        <f>ROUND(IF(C348&gt;=2026,IF(B348&lt;741000,0,IF(B348&lt;2191000,B348-740000,IF(B348&lt;2193000,1451000,IF(B348&lt;2196000,1453000,IF(B348&lt;2200000,1456000,IF(B348&lt;3600000,ROUNDDOWN(B348/4,-3)*2.8-80000,IF(B348&lt;6600000,ROUNDDOWN(B348/4,-3)*3.2-440000,IF(B348&lt;8500000,ROUNDDOWN(B348*0.9,0)-1100000,B348-1950000)))))))),IF(B348&lt;651000,0,IF(B348&lt;1900000,B348-650000,IF(B348&lt;3600000,ROUNDDOWN(B348/4,-3)*2.8-80000,IF(B348&lt;6600000,ROUNDDOWN(B348/4,-3)*3.2-440000,IF(B348&lt;8500000,ROUNDDOWN(B348*0.9,0)-1100000,B348-1950000)))))),0)</f>
        <v/>
      </c>
      <c r="L348" s="18">
        <f>IF(K348&gt;23500000,NA(),IF(C348&gt;=2026,IF(K348&lt;=4890000,1040000,IF(K348&lt;=6550000,670000,620000)),IF(K348&lt;=1320000,950000,IF(K348&lt;=3360000,880000,IF(K348&lt;=4890000,680000,IF(K348&lt;=6550000,630000,580000))))))</f>
        <v/>
      </c>
      <c r="M348" s="18">
        <f>MIN(100000,ROUNDDOWN(K348*0.05,0))</f>
        <v/>
      </c>
      <c r="N348" s="18">
        <f>MIN(2000000,MAX(0,D348-E348-M348))</f>
        <v/>
      </c>
      <c r="O348" s="18">
        <f>IF(G348="はい",MIN(88000,MAX(0,F348-12000)),0)</f>
        <v/>
      </c>
      <c r="P348" s="18">
        <f>MAX(0,ROUNDDOWN(K348-H348-L348-I348-0,-3))</f>
        <v/>
      </c>
      <c r="Q348" s="18">
        <f>MAX(0,ROUNDDOWN(K348-H348-L348-I348-N348,-3))</f>
        <v/>
      </c>
      <c r="R348" s="18">
        <f>MAX(0,ROUNDDOWN(K348-H348-L348-I348-O348,-3))</f>
        <v/>
      </c>
      <c r="S348" s="18">
        <f>IF(P348&lt;=0,0,ROUNDDOWN((P348*LOOKUP(P348,{0,1950001,3300001,6950001,9000001,18000001,40000001},{0.05,0.1,0.2,0.23,0.33,0.4,0.45})-LOOKUP(P348,{0,1950001,3300001,6950001,9000001,18000001,40000001},{0,97500,427500,636000,1536000,2796000,4796000}))*1.021,-2))</f>
        <v/>
      </c>
      <c r="T348" s="18">
        <f>IF(Q348&lt;=0,0,ROUNDDOWN((Q348*LOOKUP(Q348,{0,1950001,3300001,6950001,9000001,18000001,40000001},{0.05,0.1,0.2,0.23,0.33,0.4,0.45})-LOOKUP(Q348,{0,1950001,3300001,6950001,9000001,18000001,40000001},{0,97500,427500,636000,1536000,2796000,4796000}))*1.021,-2))</f>
        <v/>
      </c>
      <c r="U348" s="18">
        <f>IF(R348&lt;=0,0,ROUNDDOWN((R348*LOOKUP(R348,{0,1950001,3300001,6950001,9000001,18000001,40000001},{0.05,0.1,0.2,0.23,0.33,0.4,0.45})-LOOKUP(R348,{0,1950001,3300001,6950001,9000001,18000001,40000001},{0,97500,427500,636000,1536000,2796000,4796000}))*1.021,-2))</f>
        <v/>
      </c>
      <c r="V348" s="18">
        <f>MAX(0,ROUNDDOWN(K348-H348-430000-J348-0,-3))</f>
        <v/>
      </c>
      <c r="W348" s="18">
        <f>MAX(0,ROUNDDOWN(K348-H348-430000-J348-N348,-3))</f>
        <v/>
      </c>
      <c r="X348" s="18">
        <f>MAX(0,ROUNDDOWN(K348-H348-430000-J348-O348,-3))</f>
        <v/>
      </c>
      <c r="Y348" s="18">
        <f>IF(K348&lt;=450000,0,MAX(0,ROUNDDOWN(V348*0.06-MIN(50000,V348)*0.03,-2))+MAX(0,ROUNDDOWN(V348*0.04-MIN(50000,V348)*0.02,-2)))</f>
        <v/>
      </c>
      <c r="Z348" s="18">
        <f>IF(K348&lt;=450000,0,MAX(0,ROUNDDOWN(W348*0.06-MIN(50000,W348)*0.03,-2))+MAX(0,ROUNDDOWN(W348*0.04-MIN(50000,W348)*0.02,-2)))</f>
        <v/>
      </c>
      <c r="AA348" s="18">
        <f>IF(K348&lt;=450000,0,MAX(0,ROUNDDOWN(X348*0.06-MIN(50000,X348)*0.03,-2))+MAX(0,ROUNDDOWN(X348*0.04-MIN(50000,X348)*0.02,-2)))</f>
        <v/>
      </c>
      <c r="AB348" s="18">
        <f>AE348+Y348-Z348</f>
        <v/>
      </c>
      <c r="AC348" s="18">
        <f>AF348+Y348-AA348</f>
        <v/>
      </c>
      <c r="AD348" s="20">
        <f>AB348-AC348</f>
        <v/>
      </c>
      <c r="AE348" s="18">
        <f>S348-T348</f>
        <v/>
      </c>
      <c r="AF348" s="18">
        <f>S348-U348</f>
        <v/>
      </c>
      <c r="AG348" s="21">
        <f>IF(P348&lt;=0,0,LOOKUP(P348,{0,1950001,3300001,6950001,9000001,18000001,40000001},{0.05,0.1,0.2,0.23,0.33,0.4,0.45}))</f>
        <v/>
      </c>
    </row>
    <row r="349">
      <c r="A349" t="inlineStr">
        <is>
          <t>1万円刻み</t>
        </is>
      </c>
      <c r="B349" s="18">
        <f>'4_1万円刻み'!$A$59</f>
        <v/>
      </c>
      <c r="C349" s="19" t="n">
        <v>2025</v>
      </c>
      <c r="D349" s="18" t="n">
        <v>100000</v>
      </c>
      <c r="E349" s="18" t="n">
        <v>0</v>
      </c>
      <c r="F349" s="18" t="n">
        <v>100000</v>
      </c>
      <c r="G349" t="inlineStr">
        <is>
          <t>はい</t>
        </is>
      </c>
      <c r="H349" s="18">
        <f>ROUND(MIN(B349/12,650000)*12*0.0915+MIN(B349/12,1390000)*12*(0.0504+0)+B349*0.005,0)</f>
        <v/>
      </c>
      <c r="I349" s="18" t="n">
        <v>0</v>
      </c>
      <c r="J349" s="18" t="n">
        <v>0</v>
      </c>
      <c r="K349" s="18">
        <f>ROUND(IF(C349&gt;=2026,IF(B349&lt;741000,0,IF(B349&lt;2191000,B349-740000,IF(B349&lt;2193000,1451000,IF(B349&lt;2196000,1453000,IF(B349&lt;2200000,1456000,IF(B349&lt;3600000,ROUNDDOWN(B349/4,-3)*2.8-80000,IF(B349&lt;6600000,ROUNDDOWN(B349/4,-3)*3.2-440000,IF(B349&lt;8500000,ROUNDDOWN(B349*0.9,0)-1100000,B349-1950000)))))))),IF(B349&lt;651000,0,IF(B349&lt;1900000,B349-650000,IF(B349&lt;3600000,ROUNDDOWN(B349/4,-3)*2.8-80000,IF(B349&lt;6600000,ROUNDDOWN(B349/4,-3)*3.2-440000,IF(B349&lt;8500000,ROUNDDOWN(B349*0.9,0)-1100000,B349-1950000)))))),0)</f>
        <v/>
      </c>
      <c r="L349" s="18">
        <f>IF(K349&gt;23500000,NA(),IF(C349&gt;=2026,IF(K349&lt;=4890000,1040000,IF(K349&lt;=6550000,670000,620000)),IF(K349&lt;=1320000,950000,IF(K349&lt;=3360000,880000,IF(K349&lt;=4890000,680000,IF(K349&lt;=6550000,630000,580000))))))</f>
        <v/>
      </c>
      <c r="M349" s="18">
        <f>MIN(100000,ROUNDDOWN(K349*0.05,0))</f>
        <v/>
      </c>
      <c r="N349" s="18">
        <f>MIN(2000000,MAX(0,D349-E349-M349))</f>
        <v/>
      </c>
      <c r="O349" s="18">
        <f>IF(G349="はい",MIN(88000,MAX(0,F349-12000)),0)</f>
        <v/>
      </c>
      <c r="P349" s="18">
        <f>MAX(0,ROUNDDOWN(K349-H349-L349-I349-0,-3))</f>
        <v/>
      </c>
      <c r="Q349" s="18">
        <f>MAX(0,ROUNDDOWN(K349-H349-L349-I349-N349,-3))</f>
        <v/>
      </c>
      <c r="R349" s="18">
        <f>MAX(0,ROUNDDOWN(K349-H349-L349-I349-O349,-3))</f>
        <v/>
      </c>
      <c r="S349" s="18">
        <f>IF(P349&lt;=0,0,ROUNDDOWN((P349*LOOKUP(P349,{0,1950001,3300001,6950001,9000001,18000001,40000001},{0.05,0.1,0.2,0.23,0.33,0.4,0.45})-LOOKUP(P349,{0,1950001,3300001,6950001,9000001,18000001,40000001},{0,97500,427500,636000,1536000,2796000,4796000}))*1.021,-2))</f>
        <v/>
      </c>
      <c r="T349" s="18">
        <f>IF(Q349&lt;=0,0,ROUNDDOWN((Q349*LOOKUP(Q349,{0,1950001,3300001,6950001,9000001,18000001,40000001},{0.05,0.1,0.2,0.23,0.33,0.4,0.45})-LOOKUP(Q349,{0,1950001,3300001,6950001,9000001,18000001,40000001},{0,97500,427500,636000,1536000,2796000,4796000}))*1.021,-2))</f>
        <v/>
      </c>
      <c r="U349" s="18">
        <f>IF(R349&lt;=0,0,ROUNDDOWN((R349*LOOKUP(R349,{0,1950001,3300001,6950001,9000001,18000001,40000001},{0.05,0.1,0.2,0.23,0.33,0.4,0.45})-LOOKUP(R349,{0,1950001,3300001,6950001,9000001,18000001,40000001},{0,97500,427500,636000,1536000,2796000,4796000}))*1.021,-2))</f>
        <v/>
      </c>
      <c r="V349" s="18">
        <f>MAX(0,ROUNDDOWN(K349-H349-430000-J349-0,-3))</f>
        <v/>
      </c>
      <c r="W349" s="18">
        <f>MAX(0,ROUNDDOWN(K349-H349-430000-J349-N349,-3))</f>
        <v/>
      </c>
      <c r="X349" s="18">
        <f>MAX(0,ROUNDDOWN(K349-H349-430000-J349-O349,-3))</f>
        <v/>
      </c>
      <c r="Y349" s="18">
        <f>IF(K349&lt;=450000,0,MAX(0,ROUNDDOWN(V349*0.06-MIN(50000,V349)*0.03,-2))+MAX(0,ROUNDDOWN(V349*0.04-MIN(50000,V349)*0.02,-2)))</f>
        <v/>
      </c>
      <c r="Z349" s="18">
        <f>IF(K349&lt;=450000,0,MAX(0,ROUNDDOWN(W349*0.06-MIN(50000,W349)*0.03,-2))+MAX(0,ROUNDDOWN(W349*0.04-MIN(50000,W349)*0.02,-2)))</f>
        <v/>
      </c>
      <c r="AA349" s="18">
        <f>IF(K349&lt;=450000,0,MAX(0,ROUNDDOWN(X349*0.06-MIN(50000,X349)*0.03,-2))+MAX(0,ROUNDDOWN(X349*0.04-MIN(50000,X349)*0.02,-2)))</f>
        <v/>
      </c>
      <c r="AB349" s="18">
        <f>AE349+Y349-Z349</f>
        <v/>
      </c>
      <c r="AC349" s="18">
        <f>AF349+Y349-AA349</f>
        <v/>
      </c>
      <c r="AD349" s="20">
        <f>AB349-AC349</f>
        <v/>
      </c>
      <c r="AE349" s="18">
        <f>S349-T349</f>
        <v/>
      </c>
      <c r="AF349" s="18">
        <f>S349-U349</f>
        <v/>
      </c>
      <c r="AG349" s="21">
        <f>IF(P349&lt;=0,0,LOOKUP(P349,{0,1950001,3300001,6950001,9000001,18000001,40000001},{0.05,0.1,0.2,0.23,0.33,0.4,0.45}))</f>
        <v/>
      </c>
    </row>
    <row r="350">
      <c r="A350" t="inlineStr">
        <is>
          <t>1万円刻み</t>
        </is>
      </c>
      <c r="B350" s="18">
        <f>'4_1万円刻み'!$A$60</f>
        <v/>
      </c>
      <c r="C350" s="19" t="n">
        <v>2026</v>
      </c>
      <c r="D350" s="18" t="n">
        <v>100000</v>
      </c>
      <c r="E350" s="18" t="n">
        <v>0</v>
      </c>
      <c r="F350" s="18" t="n">
        <v>100000</v>
      </c>
      <c r="G350" t="inlineStr">
        <is>
          <t>はい</t>
        </is>
      </c>
      <c r="H350" s="18">
        <f>ROUND(MIN(B350/12,650000)*12*0.0915+MIN(B350/12,1390000)*12*(0.0504+0)+B350*0.005,0)</f>
        <v/>
      </c>
      <c r="I350" s="18" t="n">
        <v>0</v>
      </c>
      <c r="J350" s="18" t="n">
        <v>0</v>
      </c>
      <c r="K350" s="18">
        <f>ROUND(IF(C350&gt;=2026,IF(B350&lt;741000,0,IF(B350&lt;2191000,B350-740000,IF(B350&lt;2193000,1451000,IF(B350&lt;2196000,1453000,IF(B350&lt;2200000,1456000,IF(B350&lt;3600000,ROUNDDOWN(B350/4,-3)*2.8-80000,IF(B350&lt;6600000,ROUNDDOWN(B350/4,-3)*3.2-440000,IF(B350&lt;8500000,ROUNDDOWN(B350*0.9,0)-1100000,B350-1950000)))))))),IF(B350&lt;651000,0,IF(B350&lt;1900000,B350-650000,IF(B350&lt;3600000,ROUNDDOWN(B350/4,-3)*2.8-80000,IF(B350&lt;6600000,ROUNDDOWN(B350/4,-3)*3.2-440000,IF(B350&lt;8500000,ROUNDDOWN(B350*0.9,0)-1100000,B350-1950000)))))),0)</f>
        <v/>
      </c>
      <c r="L350" s="18">
        <f>IF(K350&gt;23500000,NA(),IF(C350&gt;=2026,IF(K350&lt;=4890000,1040000,IF(K350&lt;=6550000,670000,620000)),IF(K350&lt;=1320000,950000,IF(K350&lt;=3360000,880000,IF(K350&lt;=4890000,680000,IF(K350&lt;=6550000,630000,580000))))))</f>
        <v/>
      </c>
      <c r="M350" s="18">
        <f>MIN(100000,ROUNDDOWN(K350*0.05,0))</f>
        <v/>
      </c>
      <c r="N350" s="18">
        <f>MIN(2000000,MAX(0,D350-E350-M350))</f>
        <v/>
      </c>
      <c r="O350" s="18">
        <f>IF(G350="はい",MIN(88000,MAX(0,F350-12000)),0)</f>
        <v/>
      </c>
      <c r="P350" s="18">
        <f>MAX(0,ROUNDDOWN(K350-H350-L350-I350-0,-3))</f>
        <v/>
      </c>
      <c r="Q350" s="18">
        <f>MAX(0,ROUNDDOWN(K350-H350-L350-I350-N350,-3))</f>
        <v/>
      </c>
      <c r="R350" s="18">
        <f>MAX(0,ROUNDDOWN(K350-H350-L350-I350-O350,-3))</f>
        <v/>
      </c>
      <c r="S350" s="18">
        <f>IF(P350&lt;=0,0,ROUNDDOWN((P350*LOOKUP(P350,{0,1950001,3300001,6950001,9000001,18000001,40000001},{0.05,0.1,0.2,0.23,0.33,0.4,0.45})-LOOKUP(P350,{0,1950001,3300001,6950001,9000001,18000001,40000001},{0,97500,427500,636000,1536000,2796000,4796000}))*1.021,-2))</f>
        <v/>
      </c>
      <c r="T350" s="18">
        <f>IF(Q350&lt;=0,0,ROUNDDOWN((Q350*LOOKUP(Q350,{0,1950001,3300001,6950001,9000001,18000001,40000001},{0.05,0.1,0.2,0.23,0.33,0.4,0.45})-LOOKUP(Q350,{0,1950001,3300001,6950001,9000001,18000001,40000001},{0,97500,427500,636000,1536000,2796000,4796000}))*1.021,-2))</f>
        <v/>
      </c>
      <c r="U350" s="18">
        <f>IF(R350&lt;=0,0,ROUNDDOWN((R350*LOOKUP(R350,{0,1950001,3300001,6950001,9000001,18000001,40000001},{0.05,0.1,0.2,0.23,0.33,0.4,0.45})-LOOKUP(R350,{0,1950001,3300001,6950001,9000001,18000001,40000001},{0,97500,427500,636000,1536000,2796000,4796000}))*1.021,-2))</f>
        <v/>
      </c>
      <c r="V350" s="18">
        <f>MAX(0,ROUNDDOWN(K350-H350-430000-J350-0,-3))</f>
        <v/>
      </c>
      <c r="W350" s="18">
        <f>MAX(0,ROUNDDOWN(K350-H350-430000-J350-N350,-3))</f>
        <v/>
      </c>
      <c r="X350" s="18">
        <f>MAX(0,ROUNDDOWN(K350-H350-430000-J350-O350,-3))</f>
        <v/>
      </c>
      <c r="Y350" s="18">
        <f>IF(K350&lt;=450000,0,MAX(0,ROUNDDOWN(V350*0.06-MIN(50000,V350)*0.03,-2))+MAX(0,ROUNDDOWN(V350*0.04-MIN(50000,V350)*0.02,-2)))</f>
        <v/>
      </c>
      <c r="Z350" s="18">
        <f>IF(K350&lt;=450000,0,MAX(0,ROUNDDOWN(W350*0.06-MIN(50000,W350)*0.03,-2))+MAX(0,ROUNDDOWN(W350*0.04-MIN(50000,W350)*0.02,-2)))</f>
        <v/>
      </c>
      <c r="AA350" s="18">
        <f>IF(K350&lt;=450000,0,MAX(0,ROUNDDOWN(X350*0.06-MIN(50000,X350)*0.03,-2))+MAX(0,ROUNDDOWN(X350*0.04-MIN(50000,X350)*0.02,-2)))</f>
        <v/>
      </c>
      <c r="AB350" s="18">
        <f>AE350+Y350-Z350</f>
        <v/>
      </c>
      <c r="AC350" s="18">
        <f>AF350+Y350-AA350</f>
        <v/>
      </c>
      <c r="AD350" s="20">
        <f>AB350-AC350</f>
        <v/>
      </c>
      <c r="AE350" s="18">
        <f>S350-T350</f>
        <v/>
      </c>
      <c r="AF350" s="18">
        <f>S350-U350</f>
        <v/>
      </c>
      <c r="AG350" s="21">
        <f>IF(P350&lt;=0,0,LOOKUP(P350,{0,1950001,3300001,6950001,9000001,18000001,40000001},{0.05,0.1,0.2,0.23,0.33,0.4,0.45}))</f>
        <v/>
      </c>
    </row>
    <row r="351">
      <c r="A351" t="inlineStr">
        <is>
          <t>1万円刻み</t>
        </is>
      </c>
      <c r="B351" s="18">
        <f>'4_1万円刻み'!$A$60</f>
        <v/>
      </c>
      <c r="C351" s="19" t="n">
        <v>2025</v>
      </c>
      <c r="D351" s="18" t="n">
        <v>100000</v>
      </c>
      <c r="E351" s="18" t="n">
        <v>0</v>
      </c>
      <c r="F351" s="18" t="n">
        <v>100000</v>
      </c>
      <c r="G351" t="inlineStr">
        <is>
          <t>はい</t>
        </is>
      </c>
      <c r="H351" s="18">
        <f>ROUND(MIN(B351/12,650000)*12*0.0915+MIN(B351/12,1390000)*12*(0.0504+0)+B351*0.005,0)</f>
        <v/>
      </c>
      <c r="I351" s="18" t="n">
        <v>0</v>
      </c>
      <c r="J351" s="18" t="n">
        <v>0</v>
      </c>
      <c r="K351" s="18">
        <f>ROUND(IF(C351&gt;=2026,IF(B351&lt;741000,0,IF(B351&lt;2191000,B351-740000,IF(B351&lt;2193000,1451000,IF(B351&lt;2196000,1453000,IF(B351&lt;2200000,1456000,IF(B351&lt;3600000,ROUNDDOWN(B351/4,-3)*2.8-80000,IF(B351&lt;6600000,ROUNDDOWN(B351/4,-3)*3.2-440000,IF(B351&lt;8500000,ROUNDDOWN(B351*0.9,0)-1100000,B351-1950000)))))))),IF(B351&lt;651000,0,IF(B351&lt;1900000,B351-650000,IF(B351&lt;3600000,ROUNDDOWN(B351/4,-3)*2.8-80000,IF(B351&lt;6600000,ROUNDDOWN(B351/4,-3)*3.2-440000,IF(B351&lt;8500000,ROUNDDOWN(B351*0.9,0)-1100000,B351-1950000)))))),0)</f>
        <v/>
      </c>
      <c r="L351" s="18">
        <f>IF(K351&gt;23500000,NA(),IF(C351&gt;=2026,IF(K351&lt;=4890000,1040000,IF(K351&lt;=6550000,670000,620000)),IF(K351&lt;=1320000,950000,IF(K351&lt;=3360000,880000,IF(K351&lt;=4890000,680000,IF(K351&lt;=6550000,630000,580000))))))</f>
        <v/>
      </c>
      <c r="M351" s="18">
        <f>MIN(100000,ROUNDDOWN(K351*0.05,0))</f>
        <v/>
      </c>
      <c r="N351" s="18">
        <f>MIN(2000000,MAX(0,D351-E351-M351))</f>
        <v/>
      </c>
      <c r="O351" s="18">
        <f>IF(G351="はい",MIN(88000,MAX(0,F351-12000)),0)</f>
        <v/>
      </c>
      <c r="P351" s="18">
        <f>MAX(0,ROUNDDOWN(K351-H351-L351-I351-0,-3))</f>
        <v/>
      </c>
      <c r="Q351" s="18">
        <f>MAX(0,ROUNDDOWN(K351-H351-L351-I351-N351,-3))</f>
        <v/>
      </c>
      <c r="R351" s="18">
        <f>MAX(0,ROUNDDOWN(K351-H351-L351-I351-O351,-3))</f>
        <v/>
      </c>
      <c r="S351" s="18">
        <f>IF(P351&lt;=0,0,ROUNDDOWN((P351*LOOKUP(P351,{0,1950001,3300001,6950001,9000001,18000001,40000001},{0.05,0.1,0.2,0.23,0.33,0.4,0.45})-LOOKUP(P351,{0,1950001,3300001,6950001,9000001,18000001,40000001},{0,97500,427500,636000,1536000,2796000,4796000}))*1.021,-2))</f>
        <v/>
      </c>
      <c r="T351" s="18">
        <f>IF(Q351&lt;=0,0,ROUNDDOWN((Q351*LOOKUP(Q351,{0,1950001,3300001,6950001,9000001,18000001,40000001},{0.05,0.1,0.2,0.23,0.33,0.4,0.45})-LOOKUP(Q351,{0,1950001,3300001,6950001,9000001,18000001,40000001},{0,97500,427500,636000,1536000,2796000,4796000}))*1.021,-2))</f>
        <v/>
      </c>
      <c r="U351" s="18">
        <f>IF(R351&lt;=0,0,ROUNDDOWN((R351*LOOKUP(R351,{0,1950001,3300001,6950001,9000001,18000001,40000001},{0.05,0.1,0.2,0.23,0.33,0.4,0.45})-LOOKUP(R351,{0,1950001,3300001,6950001,9000001,18000001,40000001},{0,97500,427500,636000,1536000,2796000,4796000}))*1.021,-2))</f>
        <v/>
      </c>
      <c r="V351" s="18">
        <f>MAX(0,ROUNDDOWN(K351-H351-430000-J351-0,-3))</f>
        <v/>
      </c>
      <c r="W351" s="18">
        <f>MAX(0,ROUNDDOWN(K351-H351-430000-J351-N351,-3))</f>
        <v/>
      </c>
      <c r="X351" s="18">
        <f>MAX(0,ROUNDDOWN(K351-H351-430000-J351-O351,-3))</f>
        <v/>
      </c>
      <c r="Y351" s="18">
        <f>IF(K351&lt;=450000,0,MAX(0,ROUNDDOWN(V351*0.06-MIN(50000,V351)*0.03,-2))+MAX(0,ROUNDDOWN(V351*0.04-MIN(50000,V351)*0.02,-2)))</f>
        <v/>
      </c>
      <c r="Z351" s="18">
        <f>IF(K351&lt;=450000,0,MAX(0,ROUNDDOWN(W351*0.06-MIN(50000,W351)*0.03,-2))+MAX(0,ROUNDDOWN(W351*0.04-MIN(50000,W351)*0.02,-2)))</f>
        <v/>
      </c>
      <c r="AA351" s="18">
        <f>IF(K351&lt;=450000,0,MAX(0,ROUNDDOWN(X351*0.06-MIN(50000,X351)*0.03,-2))+MAX(0,ROUNDDOWN(X351*0.04-MIN(50000,X351)*0.02,-2)))</f>
        <v/>
      </c>
      <c r="AB351" s="18">
        <f>AE351+Y351-Z351</f>
        <v/>
      </c>
      <c r="AC351" s="18">
        <f>AF351+Y351-AA351</f>
        <v/>
      </c>
      <c r="AD351" s="20">
        <f>AB351-AC351</f>
        <v/>
      </c>
      <c r="AE351" s="18">
        <f>S351-T351</f>
        <v/>
      </c>
      <c r="AF351" s="18">
        <f>S351-U351</f>
        <v/>
      </c>
      <c r="AG351" s="21">
        <f>IF(P351&lt;=0,0,LOOKUP(P351,{0,1950001,3300001,6950001,9000001,18000001,40000001},{0.05,0.1,0.2,0.23,0.33,0.4,0.45}))</f>
        <v/>
      </c>
    </row>
    <row r="352">
      <c r="A352" t="inlineStr">
        <is>
          <t>1万円刻み</t>
        </is>
      </c>
      <c r="B352" s="18">
        <f>'4_1万円刻み'!$A$61</f>
        <v/>
      </c>
      <c r="C352" s="19" t="n">
        <v>2026</v>
      </c>
      <c r="D352" s="18" t="n">
        <v>100000</v>
      </c>
      <c r="E352" s="18" t="n">
        <v>0</v>
      </c>
      <c r="F352" s="18" t="n">
        <v>100000</v>
      </c>
      <c r="G352" t="inlineStr">
        <is>
          <t>はい</t>
        </is>
      </c>
      <c r="H352" s="18">
        <f>ROUND(MIN(B352/12,650000)*12*0.0915+MIN(B352/12,1390000)*12*(0.0504+0)+B352*0.005,0)</f>
        <v/>
      </c>
      <c r="I352" s="18" t="n">
        <v>0</v>
      </c>
      <c r="J352" s="18" t="n">
        <v>0</v>
      </c>
      <c r="K352" s="18">
        <f>ROUND(IF(C352&gt;=2026,IF(B352&lt;741000,0,IF(B352&lt;2191000,B352-740000,IF(B352&lt;2193000,1451000,IF(B352&lt;2196000,1453000,IF(B352&lt;2200000,1456000,IF(B352&lt;3600000,ROUNDDOWN(B352/4,-3)*2.8-80000,IF(B352&lt;6600000,ROUNDDOWN(B352/4,-3)*3.2-440000,IF(B352&lt;8500000,ROUNDDOWN(B352*0.9,0)-1100000,B352-1950000)))))))),IF(B352&lt;651000,0,IF(B352&lt;1900000,B352-650000,IF(B352&lt;3600000,ROUNDDOWN(B352/4,-3)*2.8-80000,IF(B352&lt;6600000,ROUNDDOWN(B352/4,-3)*3.2-440000,IF(B352&lt;8500000,ROUNDDOWN(B352*0.9,0)-1100000,B352-1950000)))))),0)</f>
        <v/>
      </c>
      <c r="L352" s="18">
        <f>IF(K352&gt;23500000,NA(),IF(C352&gt;=2026,IF(K352&lt;=4890000,1040000,IF(K352&lt;=6550000,670000,620000)),IF(K352&lt;=1320000,950000,IF(K352&lt;=3360000,880000,IF(K352&lt;=4890000,680000,IF(K352&lt;=6550000,630000,580000))))))</f>
        <v/>
      </c>
      <c r="M352" s="18">
        <f>MIN(100000,ROUNDDOWN(K352*0.05,0))</f>
        <v/>
      </c>
      <c r="N352" s="18">
        <f>MIN(2000000,MAX(0,D352-E352-M352))</f>
        <v/>
      </c>
      <c r="O352" s="18">
        <f>IF(G352="はい",MIN(88000,MAX(0,F352-12000)),0)</f>
        <v/>
      </c>
      <c r="P352" s="18">
        <f>MAX(0,ROUNDDOWN(K352-H352-L352-I352-0,-3))</f>
        <v/>
      </c>
      <c r="Q352" s="18">
        <f>MAX(0,ROUNDDOWN(K352-H352-L352-I352-N352,-3))</f>
        <v/>
      </c>
      <c r="R352" s="18">
        <f>MAX(0,ROUNDDOWN(K352-H352-L352-I352-O352,-3))</f>
        <v/>
      </c>
      <c r="S352" s="18">
        <f>IF(P352&lt;=0,0,ROUNDDOWN((P352*LOOKUP(P352,{0,1950001,3300001,6950001,9000001,18000001,40000001},{0.05,0.1,0.2,0.23,0.33,0.4,0.45})-LOOKUP(P352,{0,1950001,3300001,6950001,9000001,18000001,40000001},{0,97500,427500,636000,1536000,2796000,4796000}))*1.021,-2))</f>
        <v/>
      </c>
      <c r="T352" s="18">
        <f>IF(Q352&lt;=0,0,ROUNDDOWN((Q352*LOOKUP(Q352,{0,1950001,3300001,6950001,9000001,18000001,40000001},{0.05,0.1,0.2,0.23,0.33,0.4,0.45})-LOOKUP(Q352,{0,1950001,3300001,6950001,9000001,18000001,40000001},{0,97500,427500,636000,1536000,2796000,4796000}))*1.021,-2))</f>
        <v/>
      </c>
      <c r="U352" s="18">
        <f>IF(R352&lt;=0,0,ROUNDDOWN((R352*LOOKUP(R352,{0,1950001,3300001,6950001,9000001,18000001,40000001},{0.05,0.1,0.2,0.23,0.33,0.4,0.45})-LOOKUP(R352,{0,1950001,3300001,6950001,9000001,18000001,40000001},{0,97500,427500,636000,1536000,2796000,4796000}))*1.021,-2))</f>
        <v/>
      </c>
      <c r="V352" s="18">
        <f>MAX(0,ROUNDDOWN(K352-H352-430000-J352-0,-3))</f>
        <v/>
      </c>
      <c r="W352" s="18">
        <f>MAX(0,ROUNDDOWN(K352-H352-430000-J352-N352,-3))</f>
        <v/>
      </c>
      <c r="X352" s="18">
        <f>MAX(0,ROUNDDOWN(K352-H352-430000-J352-O352,-3))</f>
        <v/>
      </c>
      <c r="Y352" s="18">
        <f>IF(K352&lt;=450000,0,MAX(0,ROUNDDOWN(V352*0.06-MIN(50000,V352)*0.03,-2))+MAX(0,ROUNDDOWN(V352*0.04-MIN(50000,V352)*0.02,-2)))</f>
        <v/>
      </c>
      <c r="Z352" s="18">
        <f>IF(K352&lt;=450000,0,MAX(0,ROUNDDOWN(W352*0.06-MIN(50000,W352)*0.03,-2))+MAX(0,ROUNDDOWN(W352*0.04-MIN(50000,W352)*0.02,-2)))</f>
        <v/>
      </c>
      <c r="AA352" s="18">
        <f>IF(K352&lt;=450000,0,MAX(0,ROUNDDOWN(X352*0.06-MIN(50000,X352)*0.03,-2))+MAX(0,ROUNDDOWN(X352*0.04-MIN(50000,X352)*0.02,-2)))</f>
        <v/>
      </c>
      <c r="AB352" s="18">
        <f>AE352+Y352-Z352</f>
        <v/>
      </c>
      <c r="AC352" s="18">
        <f>AF352+Y352-AA352</f>
        <v/>
      </c>
      <c r="AD352" s="20">
        <f>AB352-AC352</f>
        <v/>
      </c>
      <c r="AE352" s="18">
        <f>S352-T352</f>
        <v/>
      </c>
      <c r="AF352" s="18">
        <f>S352-U352</f>
        <v/>
      </c>
      <c r="AG352" s="21">
        <f>IF(P352&lt;=0,0,LOOKUP(P352,{0,1950001,3300001,6950001,9000001,18000001,40000001},{0.05,0.1,0.2,0.23,0.33,0.4,0.45}))</f>
        <v/>
      </c>
    </row>
    <row r="353">
      <c r="A353" t="inlineStr">
        <is>
          <t>1万円刻み</t>
        </is>
      </c>
      <c r="B353" s="18">
        <f>'4_1万円刻み'!$A$61</f>
        <v/>
      </c>
      <c r="C353" s="19" t="n">
        <v>2025</v>
      </c>
      <c r="D353" s="18" t="n">
        <v>100000</v>
      </c>
      <c r="E353" s="18" t="n">
        <v>0</v>
      </c>
      <c r="F353" s="18" t="n">
        <v>100000</v>
      </c>
      <c r="G353" t="inlineStr">
        <is>
          <t>はい</t>
        </is>
      </c>
      <c r="H353" s="18">
        <f>ROUND(MIN(B353/12,650000)*12*0.0915+MIN(B353/12,1390000)*12*(0.0504+0)+B353*0.005,0)</f>
        <v/>
      </c>
      <c r="I353" s="18" t="n">
        <v>0</v>
      </c>
      <c r="J353" s="18" t="n">
        <v>0</v>
      </c>
      <c r="K353" s="18">
        <f>ROUND(IF(C353&gt;=2026,IF(B353&lt;741000,0,IF(B353&lt;2191000,B353-740000,IF(B353&lt;2193000,1451000,IF(B353&lt;2196000,1453000,IF(B353&lt;2200000,1456000,IF(B353&lt;3600000,ROUNDDOWN(B353/4,-3)*2.8-80000,IF(B353&lt;6600000,ROUNDDOWN(B353/4,-3)*3.2-440000,IF(B353&lt;8500000,ROUNDDOWN(B353*0.9,0)-1100000,B353-1950000)))))))),IF(B353&lt;651000,0,IF(B353&lt;1900000,B353-650000,IF(B353&lt;3600000,ROUNDDOWN(B353/4,-3)*2.8-80000,IF(B353&lt;6600000,ROUNDDOWN(B353/4,-3)*3.2-440000,IF(B353&lt;8500000,ROUNDDOWN(B353*0.9,0)-1100000,B353-1950000)))))),0)</f>
        <v/>
      </c>
      <c r="L353" s="18">
        <f>IF(K353&gt;23500000,NA(),IF(C353&gt;=2026,IF(K353&lt;=4890000,1040000,IF(K353&lt;=6550000,670000,620000)),IF(K353&lt;=1320000,950000,IF(K353&lt;=3360000,880000,IF(K353&lt;=4890000,680000,IF(K353&lt;=6550000,630000,580000))))))</f>
        <v/>
      </c>
      <c r="M353" s="18">
        <f>MIN(100000,ROUNDDOWN(K353*0.05,0))</f>
        <v/>
      </c>
      <c r="N353" s="18">
        <f>MIN(2000000,MAX(0,D353-E353-M353))</f>
        <v/>
      </c>
      <c r="O353" s="18">
        <f>IF(G353="はい",MIN(88000,MAX(0,F353-12000)),0)</f>
        <v/>
      </c>
      <c r="P353" s="18">
        <f>MAX(0,ROUNDDOWN(K353-H353-L353-I353-0,-3))</f>
        <v/>
      </c>
      <c r="Q353" s="18">
        <f>MAX(0,ROUNDDOWN(K353-H353-L353-I353-N353,-3))</f>
        <v/>
      </c>
      <c r="R353" s="18">
        <f>MAX(0,ROUNDDOWN(K353-H353-L353-I353-O353,-3))</f>
        <v/>
      </c>
      <c r="S353" s="18">
        <f>IF(P353&lt;=0,0,ROUNDDOWN((P353*LOOKUP(P353,{0,1950001,3300001,6950001,9000001,18000001,40000001},{0.05,0.1,0.2,0.23,0.33,0.4,0.45})-LOOKUP(P353,{0,1950001,3300001,6950001,9000001,18000001,40000001},{0,97500,427500,636000,1536000,2796000,4796000}))*1.021,-2))</f>
        <v/>
      </c>
      <c r="T353" s="18">
        <f>IF(Q353&lt;=0,0,ROUNDDOWN((Q353*LOOKUP(Q353,{0,1950001,3300001,6950001,9000001,18000001,40000001},{0.05,0.1,0.2,0.23,0.33,0.4,0.45})-LOOKUP(Q353,{0,1950001,3300001,6950001,9000001,18000001,40000001},{0,97500,427500,636000,1536000,2796000,4796000}))*1.021,-2))</f>
        <v/>
      </c>
      <c r="U353" s="18">
        <f>IF(R353&lt;=0,0,ROUNDDOWN((R353*LOOKUP(R353,{0,1950001,3300001,6950001,9000001,18000001,40000001},{0.05,0.1,0.2,0.23,0.33,0.4,0.45})-LOOKUP(R353,{0,1950001,3300001,6950001,9000001,18000001,40000001},{0,97500,427500,636000,1536000,2796000,4796000}))*1.021,-2))</f>
        <v/>
      </c>
      <c r="V353" s="18">
        <f>MAX(0,ROUNDDOWN(K353-H353-430000-J353-0,-3))</f>
        <v/>
      </c>
      <c r="W353" s="18">
        <f>MAX(0,ROUNDDOWN(K353-H353-430000-J353-N353,-3))</f>
        <v/>
      </c>
      <c r="X353" s="18">
        <f>MAX(0,ROUNDDOWN(K353-H353-430000-J353-O353,-3))</f>
        <v/>
      </c>
      <c r="Y353" s="18">
        <f>IF(K353&lt;=450000,0,MAX(0,ROUNDDOWN(V353*0.06-MIN(50000,V353)*0.03,-2))+MAX(0,ROUNDDOWN(V353*0.04-MIN(50000,V353)*0.02,-2)))</f>
        <v/>
      </c>
      <c r="Z353" s="18">
        <f>IF(K353&lt;=450000,0,MAX(0,ROUNDDOWN(W353*0.06-MIN(50000,W353)*0.03,-2))+MAX(0,ROUNDDOWN(W353*0.04-MIN(50000,W353)*0.02,-2)))</f>
        <v/>
      </c>
      <c r="AA353" s="18">
        <f>IF(K353&lt;=450000,0,MAX(0,ROUNDDOWN(X353*0.06-MIN(50000,X353)*0.03,-2))+MAX(0,ROUNDDOWN(X353*0.04-MIN(50000,X353)*0.02,-2)))</f>
        <v/>
      </c>
      <c r="AB353" s="18">
        <f>AE353+Y353-Z353</f>
        <v/>
      </c>
      <c r="AC353" s="18">
        <f>AF353+Y353-AA353</f>
        <v/>
      </c>
      <c r="AD353" s="20">
        <f>AB353-AC353</f>
        <v/>
      </c>
      <c r="AE353" s="18">
        <f>S353-T353</f>
        <v/>
      </c>
      <c r="AF353" s="18">
        <f>S353-U353</f>
        <v/>
      </c>
      <c r="AG353" s="21">
        <f>IF(P353&lt;=0,0,LOOKUP(P353,{0,1950001,3300001,6950001,9000001,18000001,40000001},{0.05,0.1,0.2,0.23,0.33,0.4,0.45}))</f>
        <v/>
      </c>
    </row>
    <row r="354">
      <c r="A354" t="inlineStr">
        <is>
          <t>1万円刻み</t>
        </is>
      </c>
      <c r="B354" s="18">
        <f>'4_1万円刻み'!$A$62</f>
        <v/>
      </c>
      <c r="C354" s="19" t="n">
        <v>2026</v>
      </c>
      <c r="D354" s="18" t="n">
        <v>100000</v>
      </c>
      <c r="E354" s="18" t="n">
        <v>0</v>
      </c>
      <c r="F354" s="18" t="n">
        <v>100000</v>
      </c>
      <c r="G354" t="inlineStr">
        <is>
          <t>はい</t>
        </is>
      </c>
      <c r="H354" s="18">
        <f>ROUND(MIN(B354/12,650000)*12*0.0915+MIN(B354/12,1390000)*12*(0.0504+0)+B354*0.005,0)</f>
        <v/>
      </c>
      <c r="I354" s="18" t="n">
        <v>0</v>
      </c>
      <c r="J354" s="18" t="n">
        <v>0</v>
      </c>
      <c r="K354" s="18">
        <f>ROUND(IF(C354&gt;=2026,IF(B354&lt;741000,0,IF(B354&lt;2191000,B354-740000,IF(B354&lt;2193000,1451000,IF(B354&lt;2196000,1453000,IF(B354&lt;2200000,1456000,IF(B354&lt;3600000,ROUNDDOWN(B354/4,-3)*2.8-80000,IF(B354&lt;6600000,ROUNDDOWN(B354/4,-3)*3.2-440000,IF(B354&lt;8500000,ROUNDDOWN(B354*0.9,0)-1100000,B354-1950000)))))))),IF(B354&lt;651000,0,IF(B354&lt;1900000,B354-650000,IF(B354&lt;3600000,ROUNDDOWN(B354/4,-3)*2.8-80000,IF(B354&lt;6600000,ROUNDDOWN(B354/4,-3)*3.2-440000,IF(B354&lt;8500000,ROUNDDOWN(B354*0.9,0)-1100000,B354-1950000)))))),0)</f>
        <v/>
      </c>
      <c r="L354" s="18">
        <f>IF(K354&gt;23500000,NA(),IF(C354&gt;=2026,IF(K354&lt;=4890000,1040000,IF(K354&lt;=6550000,670000,620000)),IF(K354&lt;=1320000,950000,IF(K354&lt;=3360000,880000,IF(K354&lt;=4890000,680000,IF(K354&lt;=6550000,630000,580000))))))</f>
        <v/>
      </c>
      <c r="M354" s="18">
        <f>MIN(100000,ROUNDDOWN(K354*0.05,0))</f>
        <v/>
      </c>
      <c r="N354" s="18">
        <f>MIN(2000000,MAX(0,D354-E354-M354))</f>
        <v/>
      </c>
      <c r="O354" s="18">
        <f>IF(G354="はい",MIN(88000,MAX(0,F354-12000)),0)</f>
        <v/>
      </c>
      <c r="P354" s="18">
        <f>MAX(0,ROUNDDOWN(K354-H354-L354-I354-0,-3))</f>
        <v/>
      </c>
      <c r="Q354" s="18">
        <f>MAX(0,ROUNDDOWN(K354-H354-L354-I354-N354,-3))</f>
        <v/>
      </c>
      <c r="R354" s="18">
        <f>MAX(0,ROUNDDOWN(K354-H354-L354-I354-O354,-3))</f>
        <v/>
      </c>
      <c r="S354" s="18">
        <f>IF(P354&lt;=0,0,ROUNDDOWN((P354*LOOKUP(P354,{0,1950001,3300001,6950001,9000001,18000001,40000001},{0.05,0.1,0.2,0.23,0.33,0.4,0.45})-LOOKUP(P354,{0,1950001,3300001,6950001,9000001,18000001,40000001},{0,97500,427500,636000,1536000,2796000,4796000}))*1.021,-2))</f>
        <v/>
      </c>
      <c r="T354" s="18">
        <f>IF(Q354&lt;=0,0,ROUNDDOWN((Q354*LOOKUP(Q354,{0,1950001,3300001,6950001,9000001,18000001,40000001},{0.05,0.1,0.2,0.23,0.33,0.4,0.45})-LOOKUP(Q354,{0,1950001,3300001,6950001,9000001,18000001,40000001},{0,97500,427500,636000,1536000,2796000,4796000}))*1.021,-2))</f>
        <v/>
      </c>
      <c r="U354" s="18">
        <f>IF(R354&lt;=0,0,ROUNDDOWN((R354*LOOKUP(R354,{0,1950001,3300001,6950001,9000001,18000001,40000001},{0.05,0.1,0.2,0.23,0.33,0.4,0.45})-LOOKUP(R354,{0,1950001,3300001,6950001,9000001,18000001,40000001},{0,97500,427500,636000,1536000,2796000,4796000}))*1.021,-2))</f>
        <v/>
      </c>
      <c r="V354" s="18">
        <f>MAX(0,ROUNDDOWN(K354-H354-430000-J354-0,-3))</f>
        <v/>
      </c>
      <c r="W354" s="18">
        <f>MAX(0,ROUNDDOWN(K354-H354-430000-J354-N354,-3))</f>
        <v/>
      </c>
      <c r="X354" s="18">
        <f>MAX(0,ROUNDDOWN(K354-H354-430000-J354-O354,-3))</f>
        <v/>
      </c>
      <c r="Y354" s="18">
        <f>IF(K354&lt;=450000,0,MAX(0,ROUNDDOWN(V354*0.06-MIN(50000,V354)*0.03,-2))+MAX(0,ROUNDDOWN(V354*0.04-MIN(50000,V354)*0.02,-2)))</f>
        <v/>
      </c>
      <c r="Z354" s="18">
        <f>IF(K354&lt;=450000,0,MAX(0,ROUNDDOWN(W354*0.06-MIN(50000,W354)*0.03,-2))+MAX(0,ROUNDDOWN(W354*0.04-MIN(50000,W354)*0.02,-2)))</f>
        <v/>
      </c>
      <c r="AA354" s="18">
        <f>IF(K354&lt;=450000,0,MAX(0,ROUNDDOWN(X354*0.06-MIN(50000,X354)*0.03,-2))+MAX(0,ROUNDDOWN(X354*0.04-MIN(50000,X354)*0.02,-2)))</f>
        <v/>
      </c>
      <c r="AB354" s="18">
        <f>AE354+Y354-Z354</f>
        <v/>
      </c>
      <c r="AC354" s="18">
        <f>AF354+Y354-AA354</f>
        <v/>
      </c>
      <c r="AD354" s="20">
        <f>AB354-AC354</f>
        <v/>
      </c>
      <c r="AE354" s="18">
        <f>S354-T354</f>
        <v/>
      </c>
      <c r="AF354" s="18">
        <f>S354-U354</f>
        <v/>
      </c>
      <c r="AG354" s="21">
        <f>IF(P354&lt;=0,0,LOOKUP(P354,{0,1950001,3300001,6950001,9000001,18000001,40000001},{0.05,0.1,0.2,0.23,0.33,0.4,0.45}))</f>
        <v/>
      </c>
    </row>
    <row r="355">
      <c r="A355" t="inlineStr">
        <is>
          <t>1万円刻み</t>
        </is>
      </c>
      <c r="B355" s="18">
        <f>'4_1万円刻み'!$A$62</f>
        <v/>
      </c>
      <c r="C355" s="19" t="n">
        <v>2025</v>
      </c>
      <c r="D355" s="18" t="n">
        <v>100000</v>
      </c>
      <c r="E355" s="18" t="n">
        <v>0</v>
      </c>
      <c r="F355" s="18" t="n">
        <v>100000</v>
      </c>
      <c r="G355" t="inlineStr">
        <is>
          <t>はい</t>
        </is>
      </c>
      <c r="H355" s="18">
        <f>ROUND(MIN(B355/12,650000)*12*0.0915+MIN(B355/12,1390000)*12*(0.0504+0)+B355*0.005,0)</f>
        <v/>
      </c>
      <c r="I355" s="18" t="n">
        <v>0</v>
      </c>
      <c r="J355" s="18" t="n">
        <v>0</v>
      </c>
      <c r="K355" s="18">
        <f>ROUND(IF(C355&gt;=2026,IF(B355&lt;741000,0,IF(B355&lt;2191000,B355-740000,IF(B355&lt;2193000,1451000,IF(B355&lt;2196000,1453000,IF(B355&lt;2200000,1456000,IF(B355&lt;3600000,ROUNDDOWN(B355/4,-3)*2.8-80000,IF(B355&lt;6600000,ROUNDDOWN(B355/4,-3)*3.2-440000,IF(B355&lt;8500000,ROUNDDOWN(B355*0.9,0)-1100000,B355-1950000)))))))),IF(B355&lt;651000,0,IF(B355&lt;1900000,B355-650000,IF(B355&lt;3600000,ROUNDDOWN(B355/4,-3)*2.8-80000,IF(B355&lt;6600000,ROUNDDOWN(B355/4,-3)*3.2-440000,IF(B355&lt;8500000,ROUNDDOWN(B355*0.9,0)-1100000,B355-1950000)))))),0)</f>
        <v/>
      </c>
      <c r="L355" s="18">
        <f>IF(K355&gt;23500000,NA(),IF(C355&gt;=2026,IF(K355&lt;=4890000,1040000,IF(K355&lt;=6550000,670000,620000)),IF(K355&lt;=1320000,950000,IF(K355&lt;=3360000,880000,IF(K355&lt;=4890000,680000,IF(K355&lt;=6550000,630000,580000))))))</f>
        <v/>
      </c>
      <c r="M355" s="18">
        <f>MIN(100000,ROUNDDOWN(K355*0.05,0))</f>
        <v/>
      </c>
      <c r="N355" s="18">
        <f>MIN(2000000,MAX(0,D355-E355-M355))</f>
        <v/>
      </c>
      <c r="O355" s="18">
        <f>IF(G355="はい",MIN(88000,MAX(0,F355-12000)),0)</f>
        <v/>
      </c>
      <c r="P355" s="18">
        <f>MAX(0,ROUNDDOWN(K355-H355-L355-I355-0,-3))</f>
        <v/>
      </c>
      <c r="Q355" s="18">
        <f>MAX(0,ROUNDDOWN(K355-H355-L355-I355-N355,-3))</f>
        <v/>
      </c>
      <c r="R355" s="18">
        <f>MAX(0,ROUNDDOWN(K355-H355-L355-I355-O355,-3))</f>
        <v/>
      </c>
      <c r="S355" s="18">
        <f>IF(P355&lt;=0,0,ROUNDDOWN((P355*LOOKUP(P355,{0,1950001,3300001,6950001,9000001,18000001,40000001},{0.05,0.1,0.2,0.23,0.33,0.4,0.45})-LOOKUP(P355,{0,1950001,3300001,6950001,9000001,18000001,40000001},{0,97500,427500,636000,1536000,2796000,4796000}))*1.021,-2))</f>
        <v/>
      </c>
      <c r="T355" s="18">
        <f>IF(Q355&lt;=0,0,ROUNDDOWN((Q355*LOOKUP(Q355,{0,1950001,3300001,6950001,9000001,18000001,40000001},{0.05,0.1,0.2,0.23,0.33,0.4,0.45})-LOOKUP(Q355,{0,1950001,3300001,6950001,9000001,18000001,40000001},{0,97500,427500,636000,1536000,2796000,4796000}))*1.021,-2))</f>
        <v/>
      </c>
      <c r="U355" s="18">
        <f>IF(R355&lt;=0,0,ROUNDDOWN((R355*LOOKUP(R355,{0,1950001,3300001,6950001,9000001,18000001,40000001},{0.05,0.1,0.2,0.23,0.33,0.4,0.45})-LOOKUP(R355,{0,1950001,3300001,6950001,9000001,18000001,40000001},{0,97500,427500,636000,1536000,2796000,4796000}))*1.021,-2))</f>
        <v/>
      </c>
      <c r="V355" s="18">
        <f>MAX(0,ROUNDDOWN(K355-H355-430000-J355-0,-3))</f>
        <v/>
      </c>
      <c r="W355" s="18">
        <f>MAX(0,ROUNDDOWN(K355-H355-430000-J355-N355,-3))</f>
        <v/>
      </c>
      <c r="X355" s="18">
        <f>MAX(0,ROUNDDOWN(K355-H355-430000-J355-O355,-3))</f>
        <v/>
      </c>
      <c r="Y355" s="18">
        <f>IF(K355&lt;=450000,0,MAX(0,ROUNDDOWN(V355*0.06-MIN(50000,V355)*0.03,-2))+MAX(0,ROUNDDOWN(V355*0.04-MIN(50000,V355)*0.02,-2)))</f>
        <v/>
      </c>
      <c r="Z355" s="18">
        <f>IF(K355&lt;=450000,0,MAX(0,ROUNDDOWN(W355*0.06-MIN(50000,W355)*0.03,-2))+MAX(0,ROUNDDOWN(W355*0.04-MIN(50000,W355)*0.02,-2)))</f>
        <v/>
      </c>
      <c r="AA355" s="18">
        <f>IF(K355&lt;=450000,0,MAX(0,ROUNDDOWN(X355*0.06-MIN(50000,X355)*0.03,-2))+MAX(0,ROUNDDOWN(X355*0.04-MIN(50000,X355)*0.02,-2)))</f>
        <v/>
      </c>
      <c r="AB355" s="18">
        <f>AE355+Y355-Z355</f>
        <v/>
      </c>
      <c r="AC355" s="18">
        <f>AF355+Y355-AA355</f>
        <v/>
      </c>
      <c r="AD355" s="20">
        <f>AB355-AC355</f>
        <v/>
      </c>
      <c r="AE355" s="18">
        <f>S355-T355</f>
        <v/>
      </c>
      <c r="AF355" s="18">
        <f>S355-U355</f>
        <v/>
      </c>
      <c r="AG355" s="21">
        <f>IF(P355&lt;=0,0,LOOKUP(P355,{0,1950001,3300001,6950001,9000001,18000001,40000001},{0.05,0.1,0.2,0.23,0.33,0.4,0.45}))</f>
        <v/>
      </c>
    </row>
    <row r="356">
      <c r="A356" t="inlineStr">
        <is>
          <t>1万円刻み</t>
        </is>
      </c>
      <c r="B356" s="18">
        <f>'4_1万円刻み'!$A$63</f>
        <v/>
      </c>
      <c r="C356" s="19" t="n">
        <v>2026</v>
      </c>
      <c r="D356" s="18" t="n">
        <v>100000</v>
      </c>
      <c r="E356" s="18" t="n">
        <v>0</v>
      </c>
      <c r="F356" s="18" t="n">
        <v>100000</v>
      </c>
      <c r="G356" t="inlineStr">
        <is>
          <t>はい</t>
        </is>
      </c>
      <c r="H356" s="18">
        <f>ROUND(MIN(B356/12,650000)*12*0.0915+MIN(B356/12,1390000)*12*(0.0504+0)+B356*0.005,0)</f>
        <v/>
      </c>
      <c r="I356" s="18" t="n">
        <v>0</v>
      </c>
      <c r="J356" s="18" t="n">
        <v>0</v>
      </c>
      <c r="K356" s="18">
        <f>ROUND(IF(C356&gt;=2026,IF(B356&lt;741000,0,IF(B356&lt;2191000,B356-740000,IF(B356&lt;2193000,1451000,IF(B356&lt;2196000,1453000,IF(B356&lt;2200000,1456000,IF(B356&lt;3600000,ROUNDDOWN(B356/4,-3)*2.8-80000,IF(B356&lt;6600000,ROUNDDOWN(B356/4,-3)*3.2-440000,IF(B356&lt;8500000,ROUNDDOWN(B356*0.9,0)-1100000,B356-1950000)))))))),IF(B356&lt;651000,0,IF(B356&lt;1900000,B356-650000,IF(B356&lt;3600000,ROUNDDOWN(B356/4,-3)*2.8-80000,IF(B356&lt;6600000,ROUNDDOWN(B356/4,-3)*3.2-440000,IF(B356&lt;8500000,ROUNDDOWN(B356*0.9,0)-1100000,B356-1950000)))))),0)</f>
        <v/>
      </c>
      <c r="L356" s="18">
        <f>IF(K356&gt;23500000,NA(),IF(C356&gt;=2026,IF(K356&lt;=4890000,1040000,IF(K356&lt;=6550000,670000,620000)),IF(K356&lt;=1320000,950000,IF(K356&lt;=3360000,880000,IF(K356&lt;=4890000,680000,IF(K356&lt;=6550000,630000,580000))))))</f>
        <v/>
      </c>
      <c r="M356" s="18">
        <f>MIN(100000,ROUNDDOWN(K356*0.05,0))</f>
        <v/>
      </c>
      <c r="N356" s="18">
        <f>MIN(2000000,MAX(0,D356-E356-M356))</f>
        <v/>
      </c>
      <c r="O356" s="18">
        <f>IF(G356="はい",MIN(88000,MAX(0,F356-12000)),0)</f>
        <v/>
      </c>
      <c r="P356" s="18">
        <f>MAX(0,ROUNDDOWN(K356-H356-L356-I356-0,-3))</f>
        <v/>
      </c>
      <c r="Q356" s="18">
        <f>MAX(0,ROUNDDOWN(K356-H356-L356-I356-N356,-3))</f>
        <v/>
      </c>
      <c r="R356" s="18">
        <f>MAX(0,ROUNDDOWN(K356-H356-L356-I356-O356,-3))</f>
        <v/>
      </c>
      <c r="S356" s="18">
        <f>IF(P356&lt;=0,0,ROUNDDOWN((P356*LOOKUP(P356,{0,1950001,3300001,6950001,9000001,18000001,40000001},{0.05,0.1,0.2,0.23,0.33,0.4,0.45})-LOOKUP(P356,{0,1950001,3300001,6950001,9000001,18000001,40000001},{0,97500,427500,636000,1536000,2796000,4796000}))*1.021,-2))</f>
        <v/>
      </c>
      <c r="T356" s="18">
        <f>IF(Q356&lt;=0,0,ROUNDDOWN((Q356*LOOKUP(Q356,{0,1950001,3300001,6950001,9000001,18000001,40000001},{0.05,0.1,0.2,0.23,0.33,0.4,0.45})-LOOKUP(Q356,{0,1950001,3300001,6950001,9000001,18000001,40000001},{0,97500,427500,636000,1536000,2796000,4796000}))*1.021,-2))</f>
        <v/>
      </c>
      <c r="U356" s="18">
        <f>IF(R356&lt;=0,0,ROUNDDOWN((R356*LOOKUP(R356,{0,1950001,3300001,6950001,9000001,18000001,40000001},{0.05,0.1,0.2,0.23,0.33,0.4,0.45})-LOOKUP(R356,{0,1950001,3300001,6950001,9000001,18000001,40000001},{0,97500,427500,636000,1536000,2796000,4796000}))*1.021,-2))</f>
        <v/>
      </c>
      <c r="V356" s="18">
        <f>MAX(0,ROUNDDOWN(K356-H356-430000-J356-0,-3))</f>
        <v/>
      </c>
      <c r="W356" s="18">
        <f>MAX(0,ROUNDDOWN(K356-H356-430000-J356-N356,-3))</f>
        <v/>
      </c>
      <c r="X356" s="18">
        <f>MAX(0,ROUNDDOWN(K356-H356-430000-J356-O356,-3))</f>
        <v/>
      </c>
      <c r="Y356" s="18">
        <f>IF(K356&lt;=450000,0,MAX(0,ROUNDDOWN(V356*0.06-MIN(50000,V356)*0.03,-2))+MAX(0,ROUNDDOWN(V356*0.04-MIN(50000,V356)*0.02,-2)))</f>
        <v/>
      </c>
      <c r="Z356" s="18">
        <f>IF(K356&lt;=450000,0,MAX(0,ROUNDDOWN(W356*0.06-MIN(50000,W356)*0.03,-2))+MAX(0,ROUNDDOWN(W356*0.04-MIN(50000,W356)*0.02,-2)))</f>
        <v/>
      </c>
      <c r="AA356" s="18">
        <f>IF(K356&lt;=450000,0,MAX(0,ROUNDDOWN(X356*0.06-MIN(50000,X356)*0.03,-2))+MAX(0,ROUNDDOWN(X356*0.04-MIN(50000,X356)*0.02,-2)))</f>
        <v/>
      </c>
      <c r="AB356" s="18">
        <f>AE356+Y356-Z356</f>
        <v/>
      </c>
      <c r="AC356" s="18">
        <f>AF356+Y356-AA356</f>
        <v/>
      </c>
      <c r="AD356" s="20">
        <f>AB356-AC356</f>
        <v/>
      </c>
      <c r="AE356" s="18">
        <f>S356-T356</f>
        <v/>
      </c>
      <c r="AF356" s="18">
        <f>S356-U356</f>
        <v/>
      </c>
      <c r="AG356" s="21">
        <f>IF(P356&lt;=0,0,LOOKUP(P356,{0,1950001,3300001,6950001,9000001,18000001,40000001},{0.05,0.1,0.2,0.23,0.33,0.4,0.45}))</f>
        <v/>
      </c>
    </row>
    <row r="357">
      <c r="A357" t="inlineStr">
        <is>
          <t>1万円刻み</t>
        </is>
      </c>
      <c r="B357" s="18">
        <f>'4_1万円刻み'!$A$63</f>
        <v/>
      </c>
      <c r="C357" s="19" t="n">
        <v>2025</v>
      </c>
      <c r="D357" s="18" t="n">
        <v>100000</v>
      </c>
      <c r="E357" s="18" t="n">
        <v>0</v>
      </c>
      <c r="F357" s="18" t="n">
        <v>100000</v>
      </c>
      <c r="G357" t="inlineStr">
        <is>
          <t>はい</t>
        </is>
      </c>
      <c r="H357" s="18">
        <f>ROUND(MIN(B357/12,650000)*12*0.0915+MIN(B357/12,1390000)*12*(0.0504+0)+B357*0.005,0)</f>
        <v/>
      </c>
      <c r="I357" s="18" t="n">
        <v>0</v>
      </c>
      <c r="J357" s="18" t="n">
        <v>0</v>
      </c>
      <c r="K357" s="18">
        <f>ROUND(IF(C357&gt;=2026,IF(B357&lt;741000,0,IF(B357&lt;2191000,B357-740000,IF(B357&lt;2193000,1451000,IF(B357&lt;2196000,1453000,IF(B357&lt;2200000,1456000,IF(B357&lt;3600000,ROUNDDOWN(B357/4,-3)*2.8-80000,IF(B357&lt;6600000,ROUNDDOWN(B357/4,-3)*3.2-440000,IF(B357&lt;8500000,ROUNDDOWN(B357*0.9,0)-1100000,B357-1950000)))))))),IF(B357&lt;651000,0,IF(B357&lt;1900000,B357-650000,IF(B357&lt;3600000,ROUNDDOWN(B357/4,-3)*2.8-80000,IF(B357&lt;6600000,ROUNDDOWN(B357/4,-3)*3.2-440000,IF(B357&lt;8500000,ROUNDDOWN(B357*0.9,0)-1100000,B357-1950000)))))),0)</f>
        <v/>
      </c>
      <c r="L357" s="18">
        <f>IF(K357&gt;23500000,NA(),IF(C357&gt;=2026,IF(K357&lt;=4890000,1040000,IF(K357&lt;=6550000,670000,620000)),IF(K357&lt;=1320000,950000,IF(K357&lt;=3360000,880000,IF(K357&lt;=4890000,680000,IF(K357&lt;=6550000,630000,580000))))))</f>
        <v/>
      </c>
      <c r="M357" s="18">
        <f>MIN(100000,ROUNDDOWN(K357*0.05,0))</f>
        <v/>
      </c>
      <c r="N357" s="18">
        <f>MIN(2000000,MAX(0,D357-E357-M357))</f>
        <v/>
      </c>
      <c r="O357" s="18">
        <f>IF(G357="はい",MIN(88000,MAX(0,F357-12000)),0)</f>
        <v/>
      </c>
      <c r="P357" s="18">
        <f>MAX(0,ROUNDDOWN(K357-H357-L357-I357-0,-3))</f>
        <v/>
      </c>
      <c r="Q357" s="18">
        <f>MAX(0,ROUNDDOWN(K357-H357-L357-I357-N357,-3))</f>
        <v/>
      </c>
      <c r="R357" s="18">
        <f>MAX(0,ROUNDDOWN(K357-H357-L357-I357-O357,-3))</f>
        <v/>
      </c>
      <c r="S357" s="18">
        <f>IF(P357&lt;=0,0,ROUNDDOWN((P357*LOOKUP(P357,{0,1950001,3300001,6950001,9000001,18000001,40000001},{0.05,0.1,0.2,0.23,0.33,0.4,0.45})-LOOKUP(P357,{0,1950001,3300001,6950001,9000001,18000001,40000001},{0,97500,427500,636000,1536000,2796000,4796000}))*1.021,-2))</f>
        <v/>
      </c>
      <c r="T357" s="18">
        <f>IF(Q357&lt;=0,0,ROUNDDOWN((Q357*LOOKUP(Q357,{0,1950001,3300001,6950001,9000001,18000001,40000001},{0.05,0.1,0.2,0.23,0.33,0.4,0.45})-LOOKUP(Q357,{0,1950001,3300001,6950001,9000001,18000001,40000001},{0,97500,427500,636000,1536000,2796000,4796000}))*1.021,-2))</f>
        <v/>
      </c>
      <c r="U357" s="18">
        <f>IF(R357&lt;=0,0,ROUNDDOWN((R357*LOOKUP(R357,{0,1950001,3300001,6950001,9000001,18000001,40000001},{0.05,0.1,0.2,0.23,0.33,0.4,0.45})-LOOKUP(R357,{0,1950001,3300001,6950001,9000001,18000001,40000001},{0,97500,427500,636000,1536000,2796000,4796000}))*1.021,-2))</f>
        <v/>
      </c>
      <c r="V357" s="18">
        <f>MAX(0,ROUNDDOWN(K357-H357-430000-J357-0,-3))</f>
        <v/>
      </c>
      <c r="W357" s="18">
        <f>MAX(0,ROUNDDOWN(K357-H357-430000-J357-N357,-3))</f>
        <v/>
      </c>
      <c r="X357" s="18">
        <f>MAX(0,ROUNDDOWN(K357-H357-430000-J357-O357,-3))</f>
        <v/>
      </c>
      <c r="Y357" s="18">
        <f>IF(K357&lt;=450000,0,MAX(0,ROUNDDOWN(V357*0.06-MIN(50000,V357)*0.03,-2))+MAX(0,ROUNDDOWN(V357*0.04-MIN(50000,V357)*0.02,-2)))</f>
        <v/>
      </c>
      <c r="Z357" s="18">
        <f>IF(K357&lt;=450000,0,MAX(0,ROUNDDOWN(W357*0.06-MIN(50000,W357)*0.03,-2))+MAX(0,ROUNDDOWN(W357*0.04-MIN(50000,W357)*0.02,-2)))</f>
        <v/>
      </c>
      <c r="AA357" s="18">
        <f>IF(K357&lt;=450000,0,MAX(0,ROUNDDOWN(X357*0.06-MIN(50000,X357)*0.03,-2))+MAX(0,ROUNDDOWN(X357*0.04-MIN(50000,X357)*0.02,-2)))</f>
        <v/>
      </c>
      <c r="AB357" s="18">
        <f>AE357+Y357-Z357</f>
        <v/>
      </c>
      <c r="AC357" s="18">
        <f>AF357+Y357-AA357</f>
        <v/>
      </c>
      <c r="AD357" s="20">
        <f>AB357-AC357</f>
        <v/>
      </c>
      <c r="AE357" s="18">
        <f>S357-T357</f>
        <v/>
      </c>
      <c r="AF357" s="18">
        <f>S357-U357</f>
        <v/>
      </c>
      <c r="AG357" s="21">
        <f>IF(P357&lt;=0,0,LOOKUP(P357,{0,1950001,3300001,6950001,9000001,18000001,40000001},{0.05,0.1,0.2,0.23,0.33,0.4,0.45}))</f>
        <v/>
      </c>
    </row>
    <row r="358">
      <c r="A358" t="inlineStr">
        <is>
          <t>1万円刻み</t>
        </is>
      </c>
      <c r="B358" s="18">
        <f>'4_1万円刻み'!$A$64</f>
        <v/>
      </c>
      <c r="C358" s="19" t="n">
        <v>2026</v>
      </c>
      <c r="D358" s="18" t="n">
        <v>100000</v>
      </c>
      <c r="E358" s="18" t="n">
        <v>0</v>
      </c>
      <c r="F358" s="18" t="n">
        <v>100000</v>
      </c>
      <c r="G358" t="inlineStr">
        <is>
          <t>はい</t>
        </is>
      </c>
      <c r="H358" s="18">
        <f>ROUND(MIN(B358/12,650000)*12*0.0915+MIN(B358/12,1390000)*12*(0.0504+0)+B358*0.005,0)</f>
        <v/>
      </c>
      <c r="I358" s="18" t="n">
        <v>0</v>
      </c>
      <c r="J358" s="18" t="n">
        <v>0</v>
      </c>
      <c r="K358" s="18">
        <f>ROUND(IF(C358&gt;=2026,IF(B358&lt;741000,0,IF(B358&lt;2191000,B358-740000,IF(B358&lt;2193000,1451000,IF(B358&lt;2196000,1453000,IF(B358&lt;2200000,1456000,IF(B358&lt;3600000,ROUNDDOWN(B358/4,-3)*2.8-80000,IF(B358&lt;6600000,ROUNDDOWN(B358/4,-3)*3.2-440000,IF(B358&lt;8500000,ROUNDDOWN(B358*0.9,0)-1100000,B358-1950000)))))))),IF(B358&lt;651000,0,IF(B358&lt;1900000,B358-650000,IF(B358&lt;3600000,ROUNDDOWN(B358/4,-3)*2.8-80000,IF(B358&lt;6600000,ROUNDDOWN(B358/4,-3)*3.2-440000,IF(B358&lt;8500000,ROUNDDOWN(B358*0.9,0)-1100000,B358-1950000)))))),0)</f>
        <v/>
      </c>
      <c r="L358" s="18">
        <f>IF(K358&gt;23500000,NA(),IF(C358&gt;=2026,IF(K358&lt;=4890000,1040000,IF(K358&lt;=6550000,670000,620000)),IF(K358&lt;=1320000,950000,IF(K358&lt;=3360000,880000,IF(K358&lt;=4890000,680000,IF(K358&lt;=6550000,630000,580000))))))</f>
        <v/>
      </c>
      <c r="M358" s="18">
        <f>MIN(100000,ROUNDDOWN(K358*0.05,0))</f>
        <v/>
      </c>
      <c r="N358" s="18">
        <f>MIN(2000000,MAX(0,D358-E358-M358))</f>
        <v/>
      </c>
      <c r="O358" s="18">
        <f>IF(G358="はい",MIN(88000,MAX(0,F358-12000)),0)</f>
        <v/>
      </c>
      <c r="P358" s="18">
        <f>MAX(0,ROUNDDOWN(K358-H358-L358-I358-0,-3))</f>
        <v/>
      </c>
      <c r="Q358" s="18">
        <f>MAX(0,ROUNDDOWN(K358-H358-L358-I358-N358,-3))</f>
        <v/>
      </c>
      <c r="R358" s="18">
        <f>MAX(0,ROUNDDOWN(K358-H358-L358-I358-O358,-3))</f>
        <v/>
      </c>
      <c r="S358" s="18">
        <f>IF(P358&lt;=0,0,ROUNDDOWN((P358*LOOKUP(P358,{0,1950001,3300001,6950001,9000001,18000001,40000001},{0.05,0.1,0.2,0.23,0.33,0.4,0.45})-LOOKUP(P358,{0,1950001,3300001,6950001,9000001,18000001,40000001},{0,97500,427500,636000,1536000,2796000,4796000}))*1.021,-2))</f>
        <v/>
      </c>
      <c r="T358" s="18">
        <f>IF(Q358&lt;=0,0,ROUNDDOWN((Q358*LOOKUP(Q358,{0,1950001,3300001,6950001,9000001,18000001,40000001},{0.05,0.1,0.2,0.23,0.33,0.4,0.45})-LOOKUP(Q358,{0,1950001,3300001,6950001,9000001,18000001,40000001},{0,97500,427500,636000,1536000,2796000,4796000}))*1.021,-2))</f>
        <v/>
      </c>
      <c r="U358" s="18">
        <f>IF(R358&lt;=0,0,ROUNDDOWN((R358*LOOKUP(R358,{0,1950001,3300001,6950001,9000001,18000001,40000001},{0.05,0.1,0.2,0.23,0.33,0.4,0.45})-LOOKUP(R358,{0,1950001,3300001,6950001,9000001,18000001,40000001},{0,97500,427500,636000,1536000,2796000,4796000}))*1.021,-2))</f>
        <v/>
      </c>
      <c r="V358" s="18">
        <f>MAX(0,ROUNDDOWN(K358-H358-430000-J358-0,-3))</f>
        <v/>
      </c>
      <c r="W358" s="18">
        <f>MAX(0,ROUNDDOWN(K358-H358-430000-J358-N358,-3))</f>
        <v/>
      </c>
      <c r="X358" s="18">
        <f>MAX(0,ROUNDDOWN(K358-H358-430000-J358-O358,-3))</f>
        <v/>
      </c>
      <c r="Y358" s="18">
        <f>IF(K358&lt;=450000,0,MAX(0,ROUNDDOWN(V358*0.06-MIN(50000,V358)*0.03,-2))+MAX(0,ROUNDDOWN(V358*0.04-MIN(50000,V358)*0.02,-2)))</f>
        <v/>
      </c>
      <c r="Z358" s="18">
        <f>IF(K358&lt;=450000,0,MAX(0,ROUNDDOWN(W358*0.06-MIN(50000,W358)*0.03,-2))+MAX(0,ROUNDDOWN(W358*0.04-MIN(50000,W358)*0.02,-2)))</f>
        <v/>
      </c>
      <c r="AA358" s="18">
        <f>IF(K358&lt;=450000,0,MAX(0,ROUNDDOWN(X358*0.06-MIN(50000,X358)*0.03,-2))+MAX(0,ROUNDDOWN(X358*0.04-MIN(50000,X358)*0.02,-2)))</f>
        <v/>
      </c>
      <c r="AB358" s="18">
        <f>AE358+Y358-Z358</f>
        <v/>
      </c>
      <c r="AC358" s="18">
        <f>AF358+Y358-AA358</f>
        <v/>
      </c>
      <c r="AD358" s="20">
        <f>AB358-AC358</f>
        <v/>
      </c>
      <c r="AE358" s="18">
        <f>S358-T358</f>
        <v/>
      </c>
      <c r="AF358" s="18">
        <f>S358-U358</f>
        <v/>
      </c>
      <c r="AG358" s="21">
        <f>IF(P358&lt;=0,0,LOOKUP(P358,{0,1950001,3300001,6950001,9000001,18000001,40000001},{0.05,0.1,0.2,0.23,0.33,0.4,0.45}))</f>
        <v/>
      </c>
    </row>
    <row r="359">
      <c r="A359" t="inlineStr">
        <is>
          <t>1万円刻み</t>
        </is>
      </c>
      <c r="B359" s="18">
        <f>'4_1万円刻み'!$A$64</f>
        <v/>
      </c>
      <c r="C359" s="19" t="n">
        <v>2025</v>
      </c>
      <c r="D359" s="18" t="n">
        <v>100000</v>
      </c>
      <c r="E359" s="18" t="n">
        <v>0</v>
      </c>
      <c r="F359" s="18" t="n">
        <v>100000</v>
      </c>
      <c r="G359" t="inlineStr">
        <is>
          <t>はい</t>
        </is>
      </c>
      <c r="H359" s="18">
        <f>ROUND(MIN(B359/12,650000)*12*0.0915+MIN(B359/12,1390000)*12*(0.0504+0)+B359*0.005,0)</f>
        <v/>
      </c>
      <c r="I359" s="18" t="n">
        <v>0</v>
      </c>
      <c r="J359" s="18" t="n">
        <v>0</v>
      </c>
      <c r="K359" s="18">
        <f>ROUND(IF(C359&gt;=2026,IF(B359&lt;741000,0,IF(B359&lt;2191000,B359-740000,IF(B359&lt;2193000,1451000,IF(B359&lt;2196000,1453000,IF(B359&lt;2200000,1456000,IF(B359&lt;3600000,ROUNDDOWN(B359/4,-3)*2.8-80000,IF(B359&lt;6600000,ROUNDDOWN(B359/4,-3)*3.2-440000,IF(B359&lt;8500000,ROUNDDOWN(B359*0.9,0)-1100000,B359-1950000)))))))),IF(B359&lt;651000,0,IF(B359&lt;1900000,B359-650000,IF(B359&lt;3600000,ROUNDDOWN(B359/4,-3)*2.8-80000,IF(B359&lt;6600000,ROUNDDOWN(B359/4,-3)*3.2-440000,IF(B359&lt;8500000,ROUNDDOWN(B359*0.9,0)-1100000,B359-1950000)))))),0)</f>
        <v/>
      </c>
      <c r="L359" s="18">
        <f>IF(K359&gt;23500000,NA(),IF(C359&gt;=2026,IF(K359&lt;=4890000,1040000,IF(K359&lt;=6550000,670000,620000)),IF(K359&lt;=1320000,950000,IF(K359&lt;=3360000,880000,IF(K359&lt;=4890000,680000,IF(K359&lt;=6550000,630000,580000))))))</f>
        <v/>
      </c>
      <c r="M359" s="18">
        <f>MIN(100000,ROUNDDOWN(K359*0.05,0))</f>
        <v/>
      </c>
      <c r="N359" s="18">
        <f>MIN(2000000,MAX(0,D359-E359-M359))</f>
        <v/>
      </c>
      <c r="O359" s="18">
        <f>IF(G359="はい",MIN(88000,MAX(0,F359-12000)),0)</f>
        <v/>
      </c>
      <c r="P359" s="18">
        <f>MAX(0,ROUNDDOWN(K359-H359-L359-I359-0,-3))</f>
        <v/>
      </c>
      <c r="Q359" s="18">
        <f>MAX(0,ROUNDDOWN(K359-H359-L359-I359-N359,-3))</f>
        <v/>
      </c>
      <c r="R359" s="18">
        <f>MAX(0,ROUNDDOWN(K359-H359-L359-I359-O359,-3))</f>
        <v/>
      </c>
      <c r="S359" s="18">
        <f>IF(P359&lt;=0,0,ROUNDDOWN((P359*LOOKUP(P359,{0,1950001,3300001,6950001,9000001,18000001,40000001},{0.05,0.1,0.2,0.23,0.33,0.4,0.45})-LOOKUP(P359,{0,1950001,3300001,6950001,9000001,18000001,40000001},{0,97500,427500,636000,1536000,2796000,4796000}))*1.021,-2))</f>
        <v/>
      </c>
      <c r="T359" s="18">
        <f>IF(Q359&lt;=0,0,ROUNDDOWN((Q359*LOOKUP(Q359,{0,1950001,3300001,6950001,9000001,18000001,40000001},{0.05,0.1,0.2,0.23,0.33,0.4,0.45})-LOOKUP(Q359,{0,1950001,3300001,6950001,9000001,18000001,40000001},{0,97500,427500,636000,1536000,2796000,4796000}))*1.021,-2))</f>
        <v/>
      </c>
      <c r="U359" s="18">
        <f>IF(R359&lt;=0,0,ROUNDDOWN((R359*LOOKUP(R359,{0,1950001,3300001,6950001,9000001,18000001,40000001},{0.05,0.1,0.2,0.23,0.33,0.4,0.45})-LOOKUP(R359,{0,1950001,3300001,6950001,9000001,18000001,40000001},{0,97500,427500,636000,1536000,2796000,4796000}))*1.021,-2))</f>
        <v/>
      </c>
      <c r="V359" s="18">
        <f>MAX(0,ROUNDDOWN(K359-H359-430000-J359-0,-3))</f>
        <v/>
      </c>
      <c r="W359" s="18">
        <f>MAX(0,ROUNDDOWN(K359-H359-430000-J359-N359,-3))</f>
        <v/>
      </c>
      <c r="X359" s="18">
        <f>MAX(0,ROUNDDOWN(K359-H359-430000-J359-O359,-3))</f>
        <v/>
      </c>
      <c r="Y359" s="18">
        <f>IF(K359&lt;=450000,0,MAX(0,ROUNDDOWN(V359*0.06-MIN(50000,V359)*0.03,-2))+MAX(0,ROUNDDOWN(V359*0.04-MIN(50000,V359)*0.02,-2)))</f>
        <v/>
      </c>
      <c r="Z359" s="18">
        <f>IF(K359&lt;=450000,0,MAX(0,ROUNDDOWN(W359*0.06-MIN(50000,W359)*0.03,-2))+MAX(0,ROUNDDOWN(W359*0.04-MIN(50000,W359)*0.02,-2)))</f>
        <v/>
      </c>
      <c r="AA359" s="18">
        <f>IF(K359&lt;=450000,0,MAX(0,ROUNDDOWN(X359*0.06-MIN(50000,X359)*0.03,-2))+MAX(0,ROUNDDOWN(X359*0.04-MIN(50000,X359)*0.02,-2)))</f>
        <v/>
      </c>
      <c r="AB359" s="18">
        <f>AE359+Y359-Z359</f>
        <v/>
      </c>
      <c r="AC359" s="18">
        <f>AF359+Y359-AA359</f>
        <v/>
      </c>
      <c r="AD359" s="20">
        <f>AB359-AC359</f>
        <v/>
      </c>
      <c r="AE359" s="18">
        <f>S359-T359</f>
        <v/>
      </c>
      <c r="AF359" s="18">
        <f>S359-U359</f>
        <v/>
      </c>
      <c r="AG359" s="21">
        <f>IF(P359&lt;=0,0,LOOKUP(P359,{0,1950001,3300001,6950001,9000001,18000001,40000001},{0.05,0.1,0.2,0.23,0.33,0.4,0.45}))</f>
        <v/>
      </c>
    </row>
    <row r="360">
      <c r="A360" t="inlineStr">
        <is>
          <t>1万円刻み</t>
        </is>
      </c>
      <c r="B360" s="18">
        <f>'4_1万円刻み'!$A$65</f>
        <v/>
      </c>
      <c r="C360" s="19" t="n">
        <v>2026</v>
      </c>
      <c r="D360" s="18" t="n">
        <v>100000</v>
      </c>
      <c r="E360" s="18" t="n">
        <v>0</v>
      </c>
      <c r="F360" s="18" t="n">
        <v>100000</v>
      </c>
      <c r="G360" t="inlineStr">
        <is>
          <t>はい</t>
        </is>
      </c>
      <c r="H360" s="18">
        <f>ROUND(MIN(B360/12,650000)*12*0.0915+MIN(B360/12,1390000)*12*(0.0504+0)+B360*0.005,0)</f>
        <v/>
      </c>
      <c r="I360" s="18" t="n">
        <v>0</v>
      </c>
      <c r="J360" s="18" t="n">
        <v>0</v>
      </c>
      <c r="K360" s="18">
        <f>ROUND(IF(C360&gt;=2026,IF(B360&lt;741000,0,IF(B360&lt;2191000,B360-740000,IF(B360&lt;2193000,1451000,IF(B360&lt;2196000,1453000,IF(B360&lt;2200000,1456000,IF(B360&lt;3600000,ROUNDDOWN(B360/4,-3)*2.8-80000,IF(B360&lt;6600000,ROUNDDOWN(B360/4,-3)*3.2-440000,IF(B360&lt;8500000,ROUNDDOWN(B360*0.9,0)-1100000,B360-1950000)))))))),IF(B360&lt;651000,0,IF(B360&lt;1900000,B360-650000,IF(B360&lt;3600000,ROUNDDOWN(B360/4,-3)*2.8-80000,IF(B360&lt;6600000,ROUNDDOWN(B360/4,-3)*3.2-440000,IF(B360&lt;8500000,ROUNDDOWN(B360*0.9,0)-1100000,B360-1950000)))))),0)</f>
        <v/>
      </c>
      <c r="L360" s="18">
        <f>IF(K360&gt;23500000,NA(),IF(C360&gt;=2026,IF(K360&lt;=4890000,1040000,IF(K360&lt;=6550000,670000,620000)),IF(K360&lt;=1320000,950000,IF(K360&lt;=3360000,880000,IF(K360&lt;=4890000,680000,IF(K360&lt;=6550000,630000,580000))))))</f>
        <v/>
      </c>
      <c r="M360" s="18">
        <f>MIN(100000,ROUNDDOWN(K360*0.05,0))</f>
        <v/>
      </c>
      <c r="N360" s="18">
        <f>MIN(2000000,MAX(0,D360-E360-M360))</f>
        <v/>
      </c>
      <c r="O360" s="18">
        <f>IF(G360="はい",MIN(88000,MAX(0,F360-12000)),0)</f>
        <v/>
      </c>
      <c r="P360" s="18">
        <f>MAX(0,ROUNDDOWN(K360-H360-L360-I360-0,-3))</f>
        <v/>
      </c>
      <c r="Q360" s="18">
        <f>MAX(0,ROUNDDOWN(K360-H360-L360-I360-N360,-3))</f>
        <v/>
      </c>
      <c r="R360" s="18">
        <f>MAX(0,ROUNDDOWN(K360-H360-L360-I360-O360,-3))</f>
        <v/>
      </c>
      <c r="S360" s="18">
        <f>IF(P360&lt;=0,0,ROUNDDOWN((P360*LOOKUP(P360,{0,1950001,3300001,6950001,9000001,18000001,40000001},{0.05,0.1,0.2,0.23,0.33,0.4,0.45})-LOOKUP(P360,{0,1950001,3300001,6950001,9000001,18000001,40000001},{0,97500,427500,636000,1536000,2796000,4796000}))*1.021,-2))</f>
        <v/>
      </c>
      <c r="T360" s="18">
        <f>IF(Q360&lt;=0,0,ROUNDDOWN((Q360*LOOKUP(Q360,{0,1950001,3300001,6950001,9000001,18000001,40000001},{0.05,0.1,0.2,0.23,0.33,0.4,0.45})-LOOKUP(Q360,{0,1950001,3300001,6950001,9000001,18000001,40000001},{0,97500,427500,636000,1536000,2796000,4796000}))*1.021,-2))</f>
        <v/>
      </c>
      <c r="U360" s="18">
        <f>IF(R360&lt;=0,0,ROUNDDOWN((R360*LOOKUP(R360,{0,1950001,3300001,6950001,9000001,18000001,40000001},{0.05,0.1,0.2,0.23,0.33,0.4,0.45})-LOOKUP(R360,{0,1950001,3300001,6950001,9000001,18000001,40000001},{0,97500,427500,636000,1536000,2796000,4796000}))*1.021,-2))</f>
        <v/>
      </c>
      <c r="V360" s="18">
        <f>MAX(0,ROUNDDOWN(K360-H360-430000-J360-0,-3))</f>
        <v/>
      </c>
      <c r="W360" s="18">
        <f>MAX(0,ROUNDDOWN(K360-H360-430000-J360-N360,-3))</f>
        <v/>
      </c>
      <c r="X360" s="18">
        <f>MAX(0,ROUNDDOWN(K360-H360-430000-J360-O360,-3))</f>
        <v/>
      </c>
      <c r="Y360" s="18">
        <f>IF(K360&lt;=450000,0,MAX(0,ROUNDDOWN(V360*0.06-MIN(50000,V360)*0.03,-2))+MAX(0,ROUNDDOWN(V360*0.04-MIN(50000,V360)*0.02,-2)))</f>
        <v/>
      </c>
      <c r="Z360" s="18">
        <f>IF(K360&lt;=450000,0,MAX(0,ROUNDDOWN(W360*0.06-MIN(50000,W360)*0.03,-2))+MAX(0,ROUNDDOWN(W360*0.04-MIN(50000,W360)*0.02,-2)))</f>
        <v/>
      </c>
      <c r="AA360" s="18">
        <f>IF(K360&lt;=450000,0,MAX(0,ROUNDDOWN(X360*0.06-MIN(50000,X360)*0.03,-2))+MAX(0,ROUNDDOWN(X360*0.04-MIN(50000,X360)*0.02,-2)))</f>
        <v/>
      </c>
      <c r="AB360" s="18">
        <f>AE360+Y360-Z360</f>
        <v/>
      </c>
      <c r="AC360" s="18">
        <f>AF360+Y360-AA360</f>
        <v/>
      </c>
      <c r="AD360" s="20">
        <f>AB360-AC360</f>
        <v/>
      </c>
      <c r="AE360" s="18">
        <f>S360-T360</f>
        <v/>
      </c>
      <c r="AF360" s="18">
        <f>S360-U360</f>
        <v/>
      </c>
      <c r="AG360" s="21">
        <f>IF(P360&lt;=0,0,LOOKUP(P360,{0,1950001,3300001,6950001,9000001,18000001,40000001},{0.05,0.1,0.2,0.23,0.33,0.4,0.45}))</f>
        <v/>
      </c>
    </row>
    <row r="361">
      <c r="A361" t="inlineStr">
        <is>
          <t>1万円刻み</t>
        </is>
      </c>
      <c r="B361" s="18">
        <f>'4_1万円刻み'!$A$65</f>
        <v/>
      </c>
      <c r="C361" s="19" t="n">
        <v>2025</v>
      </c>
      <c r="D361" s="18" t="n">
        <v>100000</v>
      </c>
      <c r="E361" s="18" t="n">
        <v>0</v>
      </c>
      <c r="F361" s="18" t="n">
        <v>100000</v>
      </c>
      <c r="G361" t="inlineStr">
        <is>
          <t>はい</t>
        </is>
      </c>
      <c r="H361" s="18">
        <f>ROUND(MIN(B361/12,650000)*12*0.0915+MIN(B361/12,1390000)*12*(0.0504+0)+B361*0.005,0)</f>
        <v/>
      </c>
      <c r="I361" s="18" t="n">
        <v>0</v>
      </c>
      <c r="J361" s="18" t="n">
        <v>0</v>
      </c>
      <c r="K361" s="18">
        <f>ROUND(IF(C361&gt;=2026,IF(B361&lt;741000,0,IF(B361&lt;2191000,B361-740000,IF(B361&lt;2193000,1451000,IF(B361&lt;2196000,1453000,IF(B361&lt;2200000,1456000,IF(B361&lt;3600000,ROUNDDOWN(B361/4,-3)*2.8-80000,IF(B361&lt;6600000,ROUNDDOWN(B361/4,-3)*3.2-440000,IF(B361&lt;8500000,ROUNDDOWN(B361*0.9,0)-1100000,B361-1950000)))))))),IF(B361&lt;651000,0,IF(B361&lt;1900000,B361-650000,IF(B361&lt;3600000,ROUNDDOWN(B361/4,-3)*2.8-80000,IF(B361&lt;6600000,ROUNDDOWN(B361/4,-3)*3.2-440000,IF(B361&lt;8500000,ROUNDDOWN(B361*0.9,0)-1100000,B361-1950000)))))),0)</f>
        <v/>
      </c>
      <c r="L361" s="18">
        <f>IF(K361&gt;23500000,NA(),IF(C361&gt;=2026,IF(K361&lt;=4890000,1040000,IF(K361&lt;=6550000,670000,620000)),IF(K361&lt;=1320000,950000,IF(K361&lt;=3360000,880000,IF(K361&lt;=4890000,680000,IF(K361&lt;=6550000,630000,580000))))))</f>
        <v/>
      </c>
      <c r="M361" s="18">
        <f>MIN(100000,ROUNDDOWN(K361*0.05,0))</f>
        <v/>
      </c>
      <c r="N361" s="18">
        <f>MIN(2000000,MAX(0,D361-E361-M361))</f>
        <v/>
      </c>
      <c r="O361" s="18">
        <f>IF(G361="はい",MIN(88000,MAX(0,F361-12000)),0)</f>
        <v/>
      </c>
      <c r="P361" s="18">
        <f>MAX(0,ROUNDDOWN(K361-H361-L361-I361-0,-3))</f>
        <v/>
      </c>
      <c r="Q361" s="18">
        <f>MAX(0,ROUNDDOWN(K361-H361-L361-I361-N361,-3))</f>
        <v/>
      </c>
      <c r="R361" s="18">
        <f>MAX(0,ROUNDDOWN(K361-H361-L361-I361-O361,-3))</f>
        <v/>
      </c>
      <c r="S361" s="18">
        <f>IF(P361&lt;=0,0,ROUNDDOWN((P361*LOOKUP(P361,{0,1950001,3300001,6950001,9000001,18000001,40000001},{0.05,0.1,0.2,0.23,0.33,0.4,0.45})-LOOKUP(P361,{0,1950001,3300001,6950001,9000001,18000001,40000001},{0,97500,427500,636000,1536000,2796000,4796000}))*1.021,-2))</f>
        <v/>
      </c>
      <c r="T361" s="18">
        <f>IF(Q361&lt;=0,0,ROUNDDOWN((Q361*LOOKUP(Q361,{0,1950001,3300001,6950001,9000001,18000001,40000001},{0.05,0.1,0.2,0.23,0.33,0.4,0.45})-LOOKUP(Q361,{0,1950001,3300001,6950001,9000001,18000001,40000001},{0,97500,427500,636000,1536000,2796000,4796000}))*1.021,-2))</f>
        <v/>
      </c>
      <c r="U361" s="18">
        <f>IF(R361&lt;=0,0,ROUNDDOWN((R361*LOOKUP(R361,{0,1950001,3300001,6950001,9000001,18000001,40000001},{0.05,0.1,0.2,0.23,0.33,0.4,0.45})-LOOKUP(R361,{0,1950001,3300001,6950001,9000001,18000001,40000001},{0,97500,427500,636000,1536000,2796000,4796000}))*1.021,-2))</f>
        <v/>
      </c>
      <c r="V361" s="18">
        <f>MAX(0,ROUNDDOWN(K361-H361-430000-J361-0,-3))</f>
        <v/>
      </c>
      <c r="W361" s="18">
        <f>MAX(0,ROUNDDOWN(K361-H361-430000-J361-N361,-3))</f>
        <v/>
      </c>
      <c r="X361" s="18">
        <f>MAX(0,ROUNDDOWN(K361-H361-430000-J361-O361,-3))</f>
        <v/>
      </c>
      <c r="Y361" s="18">
        <f>IF(K361&lt;=450000,0,MAX(0,ROUNDDOWN(V361*0.06-MIN(50000,V361)*0.03,-2))+MAX(0,ROUNDDOWN(V361*0.04-MIN(50000,V361)*0.02,-2)))</f>
        <v/>
      </c>
      <c r="Z361" s="18">
        <f>IF(K361&lt;=450000,0,MAX(0,ROUNDDOWN(W361*0.06-MIN(50000,W361)*0.03,-2))+MAX(0,ROUNDDOWN(W361*0.04-MIN(50000,W361)*0.02,-2)))</f>
        <v/>
      </c>
      <c r="AA361" s="18">
        <f>IF(K361&lt;=450000,0,MAX(0,ROUNDDOWN(X361*0.06-MIN(50000,X361)*0.03,-2))+MAX(0,ROUNDDOWN(X361*0.04-MIN(50000,X361)*0.02,-2)))</f>
        <v/>
      </c>
      <c r="AB361" s="18">
        <f>AE361+Y361-Z361</f>
        <v/>
      </c>
      <c r="AC361" s="18">
        <f>AF361+Y361-AA361</f>
        <v/>
      </c>
      <c r="AD361" s="20">
        <f>AB361-AC361</f>
        <v/>
      </c>
      <c r="AE361" s="18">
        <f>S361-T361</f>
        <v/>
      </c>
      <c r="AF361" s="18">
        <f>S361-U361</f>
        <v/>
      </c>
      <c r="AG361" s="21">
        <f>IF(P361&lt;=0,0,LOOKUP(P361,{0,1950001,3300001,6950001,9000001,18000001,40000001},{0.05,0.1,0.2,0.23,0.33,0.4,0.45}))</f>
        <v/>
      </c>
    </row>
    <row r="362">
      <c r="A362" t="inlineStr">
        <is>
          <t>1万円刻み</t>
        </is>
      </c>
      <c r="B362" s="18">
        <f>'4_1万円刻み'!$A$66</f>
        <v/>
      </c>
      <c r="C362" s="19" t="n">
        <v>2026</v>
      </c>
      <c r="D362" s="18" t="n">
        <v>100000</v>
      </c>
      <c r="E362" s="18" t="n">
        <v>0</v>
      </c>
      <c r="F362" s="18" t="n">
        <v>100000</v>
      </c>
      <c r="G362" t="inlineStr">
        <is>
          <t>はい</t>
        </is>
      </c>
      <c r="H362" s="18">
        <f>ROUND(MIN(B362/12,650000)*12*0.0915+MIN(B362/12,1390000)*12*(0.0504+0)+B362*0.005,0)</f>
        <v/>
      </c>
      <c r="I362" s="18" t="n">
        <v>0</v>
      </c>
      <c r="J362" s="18" t="n">
        <v>0</v>
      </c>
      <c r="K362" s="18">
        <f>ROUND(IF(C362&gt;=2026,IF(B362&lt;741000,0,IF(B362&lt;2191000,B362-740000,IF(B362&lt;2193000,1451000,IF(B362&lt;2196000,1453000,IF(B362&lt;2200000,1456000,IF(B362&lt;3600000,ROUNDDOWN(B362/4,-3)*2.8-80000,IF(B362&lt;6600000,ROUNDDOWN(B362/4,-3)*3.2-440000,IF(B362&lt;8500000,ROUNDDOWN(B362*0.9,0)-1100000,B362-1950000)))))))),IF(B362&lt;651000,0,IF(B362&lt;1900000,B362-650000,IF(B362&lt;3600000,ROUNDDOWN(B362/4,-3)*2.8-80000,IF(B362&lt;6600000,ROUNDDOWN(B362/4,-3)*3.2-440000,IF(B362&lt;8500000,ROUNDDOWN(B362*0.9,0)-1100000,B362-1950000)))))),0)</f>
        <v/>
      </c>
      <c r="L362" s="18">
        <f>IF(K362&gt;23500000,NA(),IF(C362&gt;=2026,IF(K362&lt;=4890000,1040000,IF(K362&lt;=6550000,670000,620000)),IF(K362&lt;=1320000,950000,IF(K362&lt;=3360000,880000,IF(K362&lt;=4890000,680000,IF(K362&lt;=6550000,630000,580000))))))</f>
        <v/>
      </c>
      <c r="M362" s="18">
        <f>MIN(100000,ROUNDDOWN(K362*0.05,0))</f>
        <v/>
      </c>
      <c r="N362" s="18">
        <f>MIN(2000000,MAX(0,D362-E362-M362))</f>
        <v/>
      </c>
      <c r="O362" s="18">
        <f>IF(G362="はい",MIN(88000,MAX(0,F362-12000)),0)</f>
        <v/>
      </c>
      <c r="P362" s="18">
        <f>MAX(0,ROUNDDOWN(K362-H362-L362-I362-0,-3))</f>
        <v/>
      </c>
      <c r="Q362" s="18">
        <f>MAX(0,ROUNDDOWN(K362-H362-L362-I362-N362,-3))</f>
        <v/>
      </c>
      <c r="R362" s="18">
        <f>MAX(0,ROUNDDOWN(K362-H362-L362-I362-O362,-3))</f>
        <v/>
      </c>
      <c r="S362" s="18">
        <f>IF(P362&lt;=0,0,ROUNDDOWN((P362*LOOKUP(P362,{0,1950001,3300001,6950001,9000001,18000001,40000001},{0.05,0.1,0.2,0.23,0.33,0.4,0.45})-LOOKUP(P362,{0,1950001,3300001,6950001,9000001,18000001,40000001},{0,97500,427500,636000,1536000,2796000,4796000}))*1.021,-2))</f>
        <v/>
      </c>
      <c r="T362" s="18">
        <f>IF(Q362&lt;=0,0,ROUNDDOWN((Q362*LOOKUP(Q362,{0,1950001,3300001,6950001,9000001,18000001,40000001},{0.05,0.1,0.2,0.23,0.33,0.4,0.45})-LOOKUP(Q362,{0,1950001,3300001,6950001,9000001,18000001,40000001},{0,97500,427500,636000,1536000,2796000,4796000}))*1.021,-2))</f>
        <v/>
      </c>
      <c r="U362" s="18">
        <f>IF(R362&lt;=0,0,ROUNDDOWN((R362*LOOKUP(R362,{0,1950001,3300001,6950001,9000001,18000001,40000001},{0.05,0.1,0.2,0.23,0.33,0.4,0.45})-LOOKUP(R362,{0,1950001,3300001,6950001,9000001,18000001,40000001},{0,97500,427500,636000,1536000,2796000,4796000}))*1.021,-2))</f>
        <v/>
      </c>
      <c r="V362" s="18">
        <f>MAX(0,ROUNDDOWN(K362-H362-430000-J362-0,-3))</f>
        <v/>
      </c>
      <c r="W362" s="18">
        <f>MAX(0,ROUNDDOWN(K362-H362-430000-J362-N362,-3))</f>
        <v/>
      </c>
      <c r="X362" s="18">
        <f>MAX(0,ROUNDDOWN(K362-H362-430000-J362-O362,-3))</f>
        <v/>
      </c>
      <c r="Y362" s="18">
        <f>IF(K362&lt;=450000,0,MAX(0,ROUNDDOWN(V362*0.06-MIN(50000,V362)*0.03,-2))+MAX(0,ROUNDDOWN(V362*0.04-MIN(50000,V362)*0.02,-2)))</f>
        <v/>
      </c>
      <c r="Z362" s="18">
        <f>IF(K362&lt;=450000,0,MAX(0,ROUNDDOWN(W362*0.06-MIN(50000,W362)*0.03,-2))+MAX(0,ROUNDDOWN(W362*0.04-MIN(50000,W362)*0.02,-2)))</f>
        <v/>
      </c>
      <c r="AA362" s="18">
        <f>IF(K362&lt;=450000,0,MAX(0,ROUNDDOWN(X362*0.06-MIN(50000,X362)*0.03,-2))+MAX(0,ROUNDDOWN(X362*0.04-MIN(50000,X362)*0.02,-2)))</f>
        <v/>
      </c>
      <c r="AB362" s="18">
        <f>AE362+Y362-Z362</f>
        <v/>
      </c>
      <c r="AC362" s="18">
        <f>AF362+Y362-AA362</f>
        <v/>
      </c>
      <c r="AD362" s="20">
        <f>AB362-AC362</f>
        <v/>
      </c>
      <c r="AE362" s="18">
        <f>S362-T362</f>
        <v/>
      </c>
      <c r="AF362" s="18">
        <f>S362-U362</f>
        <v/>
      </c>
      <c r="AG362" s="21">
        <f>IF(P362&lt;=0,0,LOOKUP(P362,{0,1950001,3300001,6950001,9000001,18000001,40000001},{0.05,0.1,0.2,0.23,0.33,0.4,0.45}))</f>
        <v/>
      </c>
    </row>
    <row r="363">
      <c r="A363" t="inlineStr">
        <is>
          <t>1万円刻み</t>
        </is>
      </c>
      <c r="B363" s="18">
        <f>'4_1万円刻み'!$A$66</f>
        <v/>
      </c>
      <c r="C363" s="19" t="n">
        <v>2025</v>
      </c>
      <c r="D363" s="18" t="n">
        <v>100000</v>
      </c>
      <c r="E363" s="18" t="n">
        <v>0</v>
      </c>
      <c r="F363" s="18" t="n">
        <v>100000</v>
      </c>
      <c r="G363" t="inlineStr">
        <is>
          <t>はい</t>
        </is>
      </c>
      <c r="H363" s="18">
        <f>ROUND(MIN(B363/12,650000)*12*0.0915+MIN(B363/12,1390000)*12*(0.0504+0)+B363*0.005,0)</f>
        <v/>
      </c>
      <c r="I363" s="18" t="n">
        <v>0</v>
      </c>
      <c r="J363" s="18" t="n">
        <v>0</v>
      </c>
      <c r="K363" s="18">
        <f>ROUND(IF(C363&gt;=2026,IF(B363&lt;741000,0,IF(B363&lt;2191000,B363-740000,IF(B363&lt;2193000,1451000,IF(B363&lt;2196000,1453000,IF(B363&lt;2200000,1456000,IF(B363&lt;3600000,ROUNDDOWN(B363/4,-3)*2.8-80000,IF(B363&lt;6600000,ROUNDDOWN(B363/4,-3)*3.2-440000,IF(B363&lt;8500000,ROUNDDOWN(B363*0.9,0)-1100000,B363-1950000)))))))),IF(B363&lt;651000,0,IF(B363&lt;1900000,B363-650000,IF(B363&lt;3600000,ROUNDDOWN(B363/4,-3)*2.8-80000,IF(B363&lt;6600000,ROUNDDOWN(B363/4,-3)*3.2-440000,IF(B363&lt;8500000,ROUNDDOWN(B363*0.9,0)-1100000,B363-1950000)))))),0)</f>
        <v/>
      </c>
      <c r="L363" s="18">
        <f>IF(K363&gt;23500000,NA(),IF(C363&gt;=2026,IF(K363&lt;=4890000,1040000,IF(K363&lt;=6550000,670000,620000)),IF(K363&lt;=1320000,950000,IF(K363&lt;=3360000,880000,IF(K363&lt;=4890000,680000,IF(K363&lt;=6550000,630000,580000))))))</f>
        <v/>
      </c>
      <c r="M363" s="18">
        <f>MIN(100000,ROUNDDOWN(K363*0.05,0))</f>
        <v/>
      </c>
      <c r="N363" s="18">
        <f>MIN(2000000,MAX(0,D363-E363-M363))</f>
        <v/>
      </c>
      <c r="O363" s="18">
        <f>IF(G363="はい",MIN(88000,MAX(0,F363-12000)),0)</f>
        <v/>
      </c>
      <c r="P363" s="18">
        <f>MAX(0,ROUNDDOWN(K363-H363-L363-I363-0,-3))</f>
        <v/>
      </c>
      <c r="Q363" s="18">
        <f>MAX(0,ROUNDDOWN(K363-H363-L363-I363-N363,-3))</f>
        <v/>
      </c>
      <c r="R363" s="18">
        <f>MAX(0,ROUNDDOWN(K363-H363-L363-I363-O363,-3))</f>
        <v/>
      </c>
      <c r="S363" s="18">
        <f>IF(P363&lt;=0,0,ROUNDDOWN((P363*LOOKUP(P363,{0,1950001,3300001,6950001,9000001,18000001,40000001},{0.05,0.1,0.2,0.23,0.33,0.4,0.45})-LOOKUP(P363,{0,1950001,3300001,6950001,9000001,18000001,40000001},{0,97500,427500,636000,1536000,2796000,4796000}))*1.021,-2))</f>
        <v/>
      </c>
      <c r="T363" s="18">
        <f>IF(Q363&lt;=0,0,ROUNDDOWN((Q363*LOOKUP(Q363,{0,1950001,3300001,6950001,9000001,18000001,40000001},{0.05,0.1,0.2,0.23,0.33,0.4,0.45})-LOOKUP(Q363,{0,1950001,3300001,6950001,9000001,18000001,40000001},{0,97500,427500,636000,1536000,2796000,4796000}))*1.021,-2))</f>
        <v/>
      </c>
      <c r="U363" s="18">
        <f>IF(R363&lt;=0,0,ROUNDDOWN((R363*LOOKUP(R363,{0,1950001,3300001,6950001,9000001,18000001,40000001},{0.05,0.1,0.2,0.23,0.33,0.4,0.45})-LOOKUP(R363,{0,1950001,3300001,6950001,9000001,18000001,40000001},{0,97500,427500,636000,1536000,2796000,4796000}))*1.021,-2))</f>
        <v/>
      </c>
      <c r="V363" s="18">
        <f>MAX(0,ROUNDDOWN(K363-H363-430000-J363-0,-3))</f>
        <v/>
      </c>
      <c r="W363" s="18">
        <f>MAX(0,ROUNDDOWN(K363-H363-430000-J363-N363,-3))</f>
        <v/>
      </c>
      <c r="X363" s="18">
        <f>MAX(0,ROUNDDOWN(K363-H363-430000-J363-O363,-3))</f>
        <v/>
      </c>
      <c r="Y363" s="18">
        <f>IF(K363&lt;=450000,0,MAX(0,ROUNDDOWN(V363*0.06-MIN(50000,V363)*0.03,-2))+MAX(0,ROUNDDOWN(V363*0.04-MIN(50000,V363)*0.02,-2)))</f>
        <v/>
      </c>
      <c r="Z363" s="18">
        <f>IF(K363&lt;=450000,0,MAX(0,ROUNDDOWN(W363*0.06-MIN(50000,W363)*0.03,-2))+MAX(0,ROUNDDOWN(W363*0.04-MIN(50000,W363)*0.02,-2)))</f>
        <v/>
      </c>
      <c r="AA363" s="18">
        <f>IF(K363&lt;=450000,0,MAX(0,ROUNDDOWN(X363*0.06-MIN(50000,X363)*0.03,-2))+MAX(0,ROUNDDOWN(X363*0.04-MIN(50000,X363)*0.02,-2)))</f>
        <v/>
      </c>
      <c r="AB363" s="18">
        <f>AE363+Y363-Z363</f>
        <v/>
      </c>
      <c r="AC363" s="18">
        <f>AF363+Y363-AA363</f>
        <v/>
      </c>
      <c r="AD363" s="20">
        <f>AB363-AC363</f>
        <v/>
      </c>
      <c r="AE363" s="18">
        <f>S363-T363</f>
        <v/>
      </c>
      <c r="AF363" s="18">
        <f>S363-U363</f>
        <v/>
      </c>
      <c r="AG363" s="21">
        <f>IF(P363&lt;=0,0,LOOKUP(P363,{0,1950001,3300001,6950001,9000001,18000001,40000001},{0.05,0.1,0.2,0.23,0.33,0.4,0.45}))</f>
        <v/>
      </c>
    </row>
    <row r="364">
      <c r="A364" t="inlineStr">
        <is>
          <t>1万円刻み</t>
        </is>
      </c>
      <c r="B364" s="18">
        <f>'4_1万円刻み'!$A$67</f>
        <v/>
      </c>
      <c r="C364" s="19" t="n">
        <v>2026</v>
      </c>
      <c r="D364" s="18" t="n">
        <v>100000</v>
      </c>
      <c r="E364" s="18" t="n">
        <v>0</v>
      </c>
      <c r="F364" s="18" t="n">
        <v>100000</v>
      </c>
      <c r="G364" t="inlineStr">
        <is>
          <t>はい</t>
        </is>
      </c>
      <c r="H364" s="18">
        <f>ROUND(MIN(B364/12,650000)*12*0.0915+MIN(B364/12,1390000)*12*(0.0504+0)+B364*0.005,0)</f>
        <v/>
      </c>
      <c r="I364" s="18" t="n">
        <v>0</v>
      </c>
      <c r="J364" s="18" t="n">
        <v>0</v>
      </c>
      <c r="K364" s="18">
        <f>ROUND(IF(C364&gt;=2026,IF(B364&lt;741000,0,IF(B364&lt;2191000,B364-740000,IF(B364&lt;2193000,1451000,IF(B364&lt;2196000,1453000,IF(B364&lt;2200000,1456000,IF(B364&lt;3600000,ROUNDDOWN(B364/4,-3)*2.8-80000,IF(B364&lt;6600000,ROUNDDOWN(B364/4,-3)*3.2-440000,IF(B364&lt;8500000,ROUNDDOWN(B364*0.9,0)-1100000,B364-1950000)))))))),IF(B364&lt;651000,0,IF(B364&lt;1900000,B364-650000,IF(B364&lt;3600000,ROUNDDOWN(B364/4,-3)*2.8-80000,IF(B364&lt;6600000,ROUNDDOWN(B364/4,-3)*3.2-440000,IF(B364&lt;8500000,ROUNDDOWN(B364*0.9,0)-1100000,B364-1950000)))))),0)</f>
        <v/>
      </c>
      <c r="L364" s="18">
        <f>IF(K364&gt;23500000,NA(),IF(C364&gt;=2026,IF(K364&lt;=4890000,1040000,IF(K364&lt;=6550000,670000,620000)),IF(K364&lt;=1320000,950000,IF(K364&lt;=3360000,880000,IF(K364&lt;=4890000,680000,IF(K364&lt;=6550000,630000,580000))))))</f>
        <v/>
      </c>
      <c r="M364" s="18">
        <f>MIN(100000,ROUNDDOWN(K364*0.05,0))</f>
        <v/>
      </c>
      <c r="N364" s="18">
        <f>MIN(2000000,MAX(0,D364-E364-M364))</f>
        <v/>
      </c>
      <c r="O364" s="18">
        <f>IF(G364="はい",MIN(88000,MAX(0,F364-12000)),0)</f>
        <v/>
      </c>
      <c r="P364" s="18">
        <f>MAX(0,ROUNDDOWN(K364-H364-L364-I364-0,-3))</f>
        <v/>
      </c>
      <c r="Q364" s="18">
        <f>MAX(0,ROUNDDOWN(K364-H364-L364-I364-N364,-3))</f>
        <v/>
      </c>
      <c r="R364" s="18">
        <f>MAX(0,ROUNDDOWN(K364-H364-L364-I364-O364,-3))</f>
        <v/>
      </c>
      <c r="S364" s="18">
        <f>IF(P364&lt;=0,0,ROUNDDOWN((P364*LOOKUP(P364,{0,1950001,3300001,6950001,9000001,18000001,40000001},{0.05,0.1,0.2,0.23,0.33,0.4,0.45})-LOOKUP(P364,{0,1950001,3300001,6950001,9000001,18000001,40000001},{0,97500,427500,636000,1536000,2796000,4796000}))*1.021,-2))</f>
        <v/>
      </c>
      <c r="T364" s="18">
        <f>IF(Q364&lt;=0,0,ROUNDDOWN((Q364*LOOKUP(Q364,{0,1950001,3300001,6950001,9000001,18000001,40000001},{0.05,0.1,0.2,0.23,0.33,0.4,0.45})-LOOKUP(Q364,{0,1950001,3300001,6950001,9000001,18000001,40000001},{0,97500,427500,636000,1536000,2796000,4796000}))*1.021,-2))</f>
        <v/>
      </c>
      <c r="U364" s="18">
        <f>IF(R364&lt;=0,0,ROUNDDOWN((R364*LOOKUP(R364,{0,1950001,3300001,6950001,9000001,18000001,40000001},{0.05,0.1,0.2,0.23,0.33,0.4,0.45})-LOOKUP(R364,{0,1950001,3300001,6950001,9000001,18000001,40000001},{0,97500,427500,636000,1536000,2796000,4796000}))*1.021,-2))</f>
        <v/>
      </c>
      <c r="V364" s="18">
        <f>MAX(0,ROUNDDOWN(K364-H364-430000-J364-0,-3))</f>
        <v/>
      </c>
      <c r="W364" s="18">
        <f>MAX(0,ROUNDDOWN(K364-H364-430000-J364-N364,-3))</f>
        <v/>
      </c>
      <c r="X364" s="18">
        <f>MAX(0,ROUNDDOWN(K364-H364-430000-J364-O364,-3))</f>
        <v/>
      </c>
      <c r="Y364" s="18">
        <f>IF(K364&lt;=450000,0,MAX(0,ROUNDDOWN(V364*0.06-MIN(50000,V364)*0.03,-2))+MAX(0,ROUNDDOWN(V364*0.04-MIN(50000,V364)*0.02,-2)))</f>
        <v/>
      </c>
      <c r="Z364" s="18">
        <f>IF(K364&lt;=450000,0,MAX(0,ROUNDDOWN(W364*0.06-MIN(50000,W364)*0.03,-2))+MAX(0,ROUNDDOWN(W364*0.04-MIN(50000,W364)*0.02,-2)))</f>
        <v/>
      </c>
      <c r="AA364" s="18">
        <f>IF(K364&lt;=450000,0,MAX(0,ROUNDDOWN(X364*0.06-MIN(50000,X364)*0.03,-2))+MAX(0,ROUNDDOWN(X364*0.04-MIN(50000,X364)*0.02,-2)))</f>
        <v/>
      </c>
      <c r="AB364" s="18">
        <f>AE364+Y364-Z364</f>
        <v/>
      </c>
      <c r="AC364" s="18">
        <f>AF364+Y364-AA364</f>
        <v/>
      </c>
      <c r="AD364" s="20">
        <f>AB364-AC364</f>
        <v/>
      </c>
      <c r="AE364" s="18">
        <f>S364-T364</f>
        <v/>
      </c>
      <c r="AF364" s="18">
        <f>S364-U364</f>
        <v/>
      </c>
      <c r="AG364" s="21">
        <f>IF(P364&lt;=0,0,LOOKUP(P364,{0,1950001,3300001,6950001,9000001,18000001,40000001},{0.05,0.1,0.2,0.23,0.33,0.4,0.45}))</f>
        <v/>
      </c>
    </row>
    <row r="365">
      <c r="A365" t="inlineStr">
        <is>
          <t>1万円刻み</t>
        </is>
      </c>
      <c r="B365" s="18">
        <f>'4_1万円刻み'!$A$67</f>
        <v/>
      </c>
      <c r="C365" s="19" t="n">
        <v>2025</v>
      </c>
      <c r="D365" s="18" t="n">
        <v>100000</v>
      </c>
      <c r="E365" s="18" t="n">
        <v>0</v>
      </c>
      <c r="F365" s="18" t="n">
        <v>100000</v>
      </c>
      <c r="G365" t="inlineStr">
        <is>
          <t>はい</t>
        </is>
      </c>
      <c r="H365" s="18">
        <f>ROUND(MIN(B365/12,650000)*12*0.0915+MIN(B365/12,1390000)*12*(0.0504+0)+B365*0.005,0)</f>
        <v/>
      </c>
      <c r="I365" s="18" t="n">
        <v>0</v>
      </c>
      <c r="J365" s="18" t="n">
        <v>0</v>
      </c>
      <c r="K365" s="18">
        <f>ROUND(IF(C365&gt;=2026,IF(B365&lt;741000,0,IF(B365&lt;2191000,B365-740000,IF(B365&lt;2193000,1451000,IF(B365&lt;2196000,1453000,IF(B365&lt;2200000,1456000,IF(B365&lt;3600000,ROUNDDOWN(B365/4,-3)*2.8-80000,IF(B365&lt;6600000,ROUNDDOWN(B365/4,-3)*3.2-440000,IF(B365&lt;8500000,ROUNDDOWN(B365*0.9,0)-1100000,B365-1950000)))))))),IF(B365&lt;651000,0,IF(B365&lt;1900000,B365-650000,IF(B365&lt;3600000,ROUNDDOWN(B365/4,-3)*2.8-80000,IF(B365&lt;6600000,ROUNDDOWN(B365/4,-3)*3.2-440000,IF(B365&lt;8500000,ROUNDDOWN(B365*0.9,0)-1100000,B365-1950000)))))),0)</f>
        <v/>
      </c>
      <c r="L365" s="18">
        <f>IF(K365&gt;23500000,NA(),IF(C365&gt;=2026,IF(K365&lt;=4890000,1040000,IF(K365&lt;=6550000,670000,620000)),IF(K365&lt;=1320000,950000,IF(K365&lt;=3360000,880000,IF(K365&lt;=4890000,680000,IF(K365&lt;=6550000,630000,580000))))))</f>
        <v/>
      </c>
      <c r="M365" s="18">
        <f>MIN(100000,ROUNDDOWN(K365*0.05,0))</f>
        <v/>
      </c>
      <c r="N365" s="18">
        <f>MIN(2000000,MAX(0,D365-E365-M365))</f>
        <v/>
      </c>
      <c r="O365" s="18">
        <f>IF(G365="はい",MIN(88000,MAX(0,F365-12000)),0)</f>
        <v/>
      </c>
      <c r="P365" s="18">
        <f>MAX(0,ROUNDDOWN(K365-H365-L365-I365-0,-3))</f>
        <v/>
      </c>
      <c r="Q365" s="18">
        <f>MAX(0,ROUNDDOWN(K365-H365-L365-I365-N365,-3))</f>
        <v/>
      </c>
      <c r="R365" s="18">
        <f>MAX(0,ROUNDDOWN(K365-H365-L365-I365-O365,-3))</f>
        <v/>
      </c>
      <c r="S365" s="18">
        <f>IF(P365&lt;=0,0,ROUNDDOWN((P365*LOOKUP(P365,{0,1950001,3300001,6950001,9000001,18000001,40000001},{0.05,0.1,0.2,0.23,0.33,0.4,0.45})-LOOKUP(P365,{0,1950001,3300001,6950001,9000001,18000001,40000001},{0,97500,427500,636000,1536000,2796000,4796000}))*1.021,-2))</f>
        <v/>
      </c>
      <c r="T365" s="18">
        <f>IF(Q365&lt;=0,0,ROUNDDOWN((Q365*LOOKUP(Q365,{0,1950001,3300001,6950001,9000001,18000001,40000001},{0.05,0.1,0.2,0.23,0.33,0.4,0.45})-LOOKUP(Q365,{0,1950001,3300001,6950001,9000001,18000001,40000001},{0,97500,427500,636000,1536000,2796000,4796000}))*1.021,-2))</f>
        <v/>
      </c>
      <c r="U365" s="18">
        <f>IF(R365&lt;=0,0,ROUNDDOWN((R365*LOOKUP(R365,{0,1950001,3300001,6950001,9000001,18000001,40000001},{0.05,0.1,0.2,0.23,0.33,0.4,0.45})-LOOKUP(R365,{0,1950001,3300001,6950001,9000001,18000001,40000001},{0,97500,427500,636000,1536000,2796000,4796000}))*1.021,-2))</f>
        <v/>
      </c>
      <c r="V365" s="18">
        <f>MAX(0,ROUNDDOWN(K365-H365-430000-J365-0,-3))</f>
        <v/>
      </c>
      <c r="W365" s="18">
        <f>MAX(0,ROUNDDOWN(K365-H365-430000-J365-N365,-3))</f>
        <v/>
      </c>
      <c r="X365" s="18">
        <f>MAX(0,ROUNDDOWN(K365-H365-430000-J365-O365,-3))</f>
        <v/>
      </c>
      <c r="Y365" s="18">
        <f>IF(K365&lt;=450000,0,MAX(0,ROUNDDOWN(V365*0.06-MIN(50000,V365)*0.03,-2))+MAX(0,ROUNDDOWN(V365*0.04-MIN(50000,V365)*0.02,-2)))</f>
        <v/>
      </c>
      <c r="Z365" s="18">
        <f>IF(K365&lt;=450000,0,MAX(0,ROUNDDOWN(W365*0.06-MIN(50000,W365)*0.03,-2))+MAX(0,ROUNDDOWN(W365*0.04-MIN(50000,W365)*0.02,-2)))</f>
        <v/>
      </c>
      <c r="AA365" s="18">
        <f>IF(K365&lt;=450000,0,MAX(0,ROUNDDOWN(X365*0.06-MIN(50000,X365)*0.03,-2))+MAX(0,ROUNDDOWN(X365*0.04-MIN(50000,X365)*0.02,-2)))</f>
        <v/>
      </c>
      <c r="AB365" s="18">
        <f>AE365+Y365-Z365</f>
        <v/>
      </c>
      <c r="AC365" s="18">
        <f>AF365+Y365-AA365</f>
        <v/>
      </c>
      <c r="AD365" s="20">
        <f>AB365-AC365</f>
        <v/>
      </c>
      <c r="AE365" s="18">
        <f>S365-T365</f>
        <v/>
      </c>
      <c r="AF365" s="18">
        <f>S365-U365</f>
        <v/>
      </c>
      <c r="AG365" s="21">
        <f>IF(P365&lt;=0,0,LOOKUP(P365,{0,1950001,3300001,6950001,9000001,18000001,40000001},{0.05,0.1,0.2,0.23,0.33,0.4,0.45}))</f>
        <v/>
      </c>
    </row>
    <row r="366">
      <c r="A366" t="inlineStr">
        <is>
          <t>1万円刻み</t>
        </is>
      </c>
      <c r="B366" s="18">
        <f>'4_1万円刻み'!$A$68</f>
        <v/>
      </c>
      <c r="C366" s="19" t="n">
        <v>2026</v>
      </c>
      <c r="D366" s="18" t="n">
        <v>100000</v>
      </c>
      <c r="E366" s="18" t="n">
        <v>0</v>
      </c>
      <c r="F366" s="18" t="n">
        <v>100000</v>
      </c>
      <c r="G366" t="inlineStr">
        <is>
          <t>はい</t>
        </is>
      </c>
      <c r="H366" s="18">
        <f>ROUND(MIN(B366/12,650000)*12*0.0915+MIN(B366/12,1390000)*12*(0.0504+0)+B366*0.005,0)</f>
        <v/>
      </c>
      <c r="I366" s="18" t="n">
        <v>0</v>
      </c>
      <c r="J366" s="18" t="n">
        <v>0</v>
      </c>
      <c r="K366" s="18">
        <f>ROUND(IF(C366&gt;=2026,IF(B366&lt;741000,0,IF(B366&lt;2191000,B366-740000,IF(B366&lt;2193000,1451000,IF(B366&lt;2196000,1453000,IF(B366&lt;2200000,1456000,IF(B366&lt;3600000,ROUNDDOWN(B366/4,-3)*2.8-80000,IF(B366&lt;6600000,ROUNDDOWN(B366/4,-3)*3.2-440000,IF(B366&lt;8500000,ROUNDDOWN(B366*0.9,0)-1100000,B366-1950000)))))))),IF(B366&lt;651000,0,IF(B366&lt;1900000,B366-650000,IF(B366&lt;3600000,ROUNDDOWN(B366/4,-3)*2.8-80000,IF(B366&lt;6600000,ROUNDDOWN(B366/4,-3)*3.2-440000,IF(B366&lt;8500000,ROUNDDOWN(B366*0.9,0)-1100000,B366-1950000)))))),0)</f>
        <v/>
      </c>
      <c r="L366" s="18">
        <f>IF(K366&gt;23500000,NA(),IF(C366&gt;=2026,IF(K366&lt;=4890000,1040000,IF(K366&lt;=6550000,670000,620000)),IF(K366&lt;=1320000,950000,IF(K366&lt;=3360000,880000,IF(K366&lt;=4890000,680000,IF(K366&lt;=6550000,630000,580000))))))</f>
        <v/>
      </c>
      <c r="M366" s="18">
        <f>MIN(100000,ROUNDDOWN(K366*0.05,0))</f>
        <v/>
      </c>
      <c r="N366" s="18">
        <f>MIN(2000000,MAX(0,D366-E366-M366))</f>
        <v/>
      </c>
      <c r="O366" s="18">
        <f>IF(G366="はい",MIN(88000,MAX(0,F366-12000)),0)</f>
        <v/>
      </c>
      <c r="P366" s="18">
        <f>MAX(0,ROUNDDOWN(K366-H366-L366-I366-0,-3))</f>
        <v/>
      </c>
      <c r="Q366" s="18">
        <f>MAX(0,ROUNDDOWN(K366-H366-L366-I366-N366,-3))</f>
        <v/>
      </c>
      <c r="R366" s="18">
        <f>MAX(0,ROUNDDOWN(K366-H366-L366-I366-O366,-3))</f>
        <v/>
      </c>
      <c r="S366" s="18">
        <f>IF(P366&lt;=0,0,ROUNDDOWN((P366*LOOKUP(P366,{0,1950001,3300001,6950001,9000001,18000001,40000001},{0.05,0.1,0.2,0.23,0.33,0.4,0.45})-LOOKUP(P366,{0,1950001,3300001,6950001,9000001,18000001,40000001},{0,97500,427500,636000,1536000,2796000,4796000}))*1.021,-2))</f>
        <v/>
      </c>
      <c r="T366" s="18">
        <f>IF(Q366&lt;=0,0,ROUNDDOWN((Q366*LOOKUP(Q366,{0,1950001,3300001,6950001,9000001,18000001,40000001},{0.05,0.1,0.2,0.23,0.33,0.4,0.45})-LOOKUP(Q366,{0,1950001,3300001,6950001,9000001,18000001,40000001},{0,97500,427500,636000,1536000,2796000,4796000}))*1.021,-2))</f>
        <v/>
      </c>
      <c r="U366" s="18">
        <f>IF(R366&lt;=0,0,ROUNDDOWN((R366*LOOKUP(R366,{0,1950001,3300001,6950001,9000001,18000001,40000001},{0.05,0.1,0.2,0.23,0.33,0.4,0.45})-LOOKUP(R366,{0,1950001,3300001,6950001,9000001,18000001,40000001},{0,97500,427500,636000,1536000,2796000,4796000}))*1.021,-2))</f>
        <v/>
      </c>
      <c r="V366" s="18">
        <f>MAX(0,ROUNDDOWN(K366-H366-430000-J366-0,-3))</f>
        <v/>
      </c>
      <c r="W366" s="18">
        <f>MAX(0,ROUNDDOWN(K366-H366-430000-J366-N366,-3))</f>
        <v/>
      </c>
      <c r="X366" s="18">
        <f>MAX(0,ROUNDDOWN(K366-H366-430000-J366-O366,-3))</f>
        <v/>
      </c>
      <c r="Y366" s="18">
        <f>IF(K366&lt;=450000,0,MAX(0,ROUNDDOWN(V366*0.06-MIN(50000,V366)*0.03,-2))+MAX(0,ROUNDDOWN(V366*0.04-MIN(50000,V366)*0.02,-2)))</f>
        <v/>
      </c>
      <c r="Z366" s="18">
        <f>IF(K366&lt;=450000,0,MAX(0,ROUNDDOWN(W366*0.06-MIN(50000,W366)*0.03,-2))+MAX(0,ROUNDDOWN(W366*0.04-MIN(50000,W366)*0.02,-2)))</f>
        <v/>
      </c>
      <c r="AA366" s="18">
        <f>IF(K366&lt;=450000,0,MAX(0,ROUNDDOWN(X366*0.06-MIN(50000,X366)*0.03,-2))+MAX(0,ROUNDDOWN(X366*0.04-MIN(50000,X366)*0.02,-2)))</f>
        <v/>
      </c>
      <c r="AB366" s="18">
        <f>AE366+Y366-Z366</f>
        <v/>
      </c>
      <c r="AC366" s="18">
        <f>AF366+Y366-AA366</f>
        <v/>
      </c>
      <c r="AD366" s="20">
        <f>AB366-AC366</f>
        <v/>
      </c>
      <c r="AE366" s="18">
        <f>S366-T366</f>
        <v/>
      </c>
      <c r="AF366" s="18">
        <f>S366-U366</f>
        <v/>
      </c>
      <c r="AG366" s="21">
        <f>IF(P366&lt;=0,0,LOOKUP(P366,{0,1950001,3300001,6950001,9000001,18000001,40000001},{0.05,0.1,0.2,0.23,0.33,0.4,0.45}))</f>
        <v/>
      </c>
    </row>
    <row r="367">
      <c r="A367" t="inlineStr">
        <is>
          <t>1万円刻み</t>
        </is>
      </c>
      <c r="B367" s="18">
        <f>'4_1万円刻み'!$A$68</f>
        <v/>
      </c>
      <c r="C367" s="19" t="n">
        <v>2025</v>
      </c>
      <c r="D367" s="18" t="n">
        <v>100000</v>
      </c>
      <c r="E367" s="18" t="n">
        <v>0</v>
      </c>
      <c r="F367" s="18" t="n">
        <v>100000</v>
      </c>
      <c r="G367" t="inlineStr">
        <is>
          <t>はい</t>
        </is>
      </c>
      <c r="H367" s="18">
        <f>ROUND(MIN(B367/12,650000)*12*0.0915+MIN(B367/12,1390000)*12*(0.0504+0)+B367*0.005,0)</f>
        <v/>
      </c>
      <c r="I367" s="18" t="n">
        <v>0</v>
      </c>
      <c r="J367" s="18" t="n">
        <v>0</v>
      </c>
      <c r="K367" s="18">
        <f>ROUND(IF(C367&gt;=2026,IF(B367&lt;741000,0,IF(B367&lt;2191000,B367-740000,IF(B367&lt;2193000,1451000,IF(B367&lt;2196000,1453000,IF(B367&lt;2200000,1456000,IF(B367&lt;3600000,ROUNDDOWN(B367/4,-3)*2.8-80000,IF(B367&lt;6600000,ROUNDDOWN(B367/4,-3)*3.2-440000,IF(B367&lt;8500000,ROUNDDOWN(B367*0.9,0)-1100000,B367-1950000)))))))),IF(B367&lt;651000,0,IF(B367&lt;1900000,B367-650000,IF(B367&lt;3600000,ROUNDDOWN(B367/4,-3)*2.8-80000,IF(B367&lt;6600000,ROUNDDOWN(B367/4,-3)*3.2-440000,IF(B367&lt;8500000,ROUNDDOWN(B367*0.9,0)-1100000,B367-1950000)))))),0)</f>
        <v/>
      </c>
      <c r="L367" s="18">
        <f>IF(K367&gt;23500000,NA(),IF(C367&gt;=2026,IF(K367&lt;=4890000,1040000,IF(K367&lt;=6550000,670000,620000)),IF(K367&lt;=1320000,950000,IF(K367&lt;=3360000,880000,IF(K367&lt;=4890000,680000,IF(K367&lt;=6550000,630000,580000))))))</f>
        <v/>
      </c>
      <c r="M367" s="18">
        <f>MIN(100000,ROUNDDOWN(K367*0.05,0))</f>
        <v/>
      </c>
      <c r="N367" s="18">
        <f>MIN(2000000,MAX(0,D367-E367-M367))</f>
        <v/>
      </c>
      <c r="O367" s="18">
        <f>IF(G367="はい",MIN(88000,MAX(0,F367-12000)),0)</f>
        <v/>
      </c>
      <c r="P367" s="18">
        <f>MAX(0,ROUNDDOWN(K367-H367-L367-I367-0,-3))</f>
        <v/>
      </c>
      <c r="Q367" s="18">
        <f>MAX(0,ROUNDDOWN(K367-H367-L367-I367-N367,-3))</f>
        <v/>
      </c>
      <c r="R367" s="18">
        <f>MAX(0,ROUNDDOWN(K367-H367-L367-I367-O367,-3))</f>
        <v/>
      </c>
      <c r="S367" s="18">
        <f>IF(P367&lt;=0,0,ROUNDDOWN((P367*LOOKUP(P367,{0,1950001,3300001,6950001,9000001,18000001,40000001},{0.05,0.1,0.2,0.23,0.33,0.4,0.45})-LOOKUP(P367,{0,1950001,3300001,6950001,9000001,18000001,40000001},{0,97500,427500,636000,1536000,2796000,4796000}))*1.021,-2))</f>
        <v/>
      </c>
      <c r="T367" s="18">
        <f>IF(Q367&lt;=0,0,ROUNDDOWN((Q367*LOOKUP(Q367,{0,1950001,3300001,6950001,9000001,18000001,40000001},{0.05,0.1,0.2,0.23,0.33,0.4,0.45})-LOOKUP(Q367,{0,1950001,3300001,6950001,9000001,18000001,40000001},{0,97500,427500,636000,1536000,2796000,4796000}))*1.021,-2))</f>
        <v/>
      </c>
      <c r="U367" s="18">
        <f>IF(R367&lt;=0,0,ROUNDDOWN((R367*LOOKUP(R367,{0,1950001,3300001,6950001,9000001,18000001,40000001},{0.05,0.1,0.2,0.23,0.33,0.4,0.45})-LOOKUP(R367,{0,1950001,3300001,6950001,9000001,18000001,40000001},{0,97500,427500,636000,1536000,2796000,4796000}))*1.021,-2))</f>
        <v/>
      </c>
      <c r="V367" s="18">
        <f>MAX(0,ROUNDDOWN(K367-H367-430000-J367-0,-3))</f>
        <v/>
      </c>
      <c r="W367" s="18">
        <f>MAX(0,ROUNDDOWN(K367-H367-430000-J367-N367,-3))</f>
        <v/>
      </c>
      <c r="X367" s="18">
        <f>MAX(0,ROUNDDOWN(K367-H367-430000-J367-O367,-3))</f>
        <v/>
      </c>
      <c r="Y367" s="18">
        <f>IF(K367&lt;=450000,0,MAX(0,ROUNDDOWN(V367*0.06-MIN(50000,V367)*0.03,-2))+MAX(0,ROUNDDOWN(V367*0.04-MIN(50000,V367)*0.02,-2)))</f>
        <v/>
      </c>
      <c r="Z367" s="18">
        <f>IF(K367&lt;=450000,0,MAX(0,ROUNDDOWN(W367*0.06-MIN(50000,W367)*0.03,-2))+MAX(0,ROUNDDOWN(W367*0.04-MIN(50000,W367)*0.02,-2)))</f>
        <v/>
      </c>
      <c r="AA367" s="18">
        <f>IF(K367&lt;=450000,0,MAX(0,ROUNDDOWN(X367*0.06-MIN(50000,X367)*0.03,-2))+MAX(0,ROUNDDOWN(X367*0.04-MIN(50000,X367)*0.02,-2)))</f>
        <v/>
      </c>
      <c r="AB367" s="18">
        <f>AE367+Y367-Z367</f>
        <v/>
      </c>
      <c r="AC367" s="18">
        <f>AF367+Y367-AA367</f>
        <v/>
      </c>
      <c r="AD367" s="20">
        <f>AB367-AC367</f>
        <v/>
      </c>
      <c r="AE367" s="18">
        <f>S367-T367</f>
        <v/>
      </c>
      <c r="AF367" s="18">
        <f>S367-U367</f>
        <v/>
      </c>
      <c r="AG367" s="21">
        <f>IF(P367&lt;=0,0,LOOKUP(P367,{0,1950001,3300001,6950001,9000001,18000001,40000001},{0.05,0.1,0.2,0.23,0.33,0.4,0.45}))</f>
        <v/>
      </c>
    </row>
    <row r="368">
      <c r="A368" t="inlineStr">
        <is>
          <t>1万円刻み</t>
        </is>
      </c>
      <c r="B368" s="18">
        <f>'4_1万円刻み'!$A$69</f>
        <v/>
      </c>
      <c r="C368" s="19" t="n">
        <v>2026</v>
      </c>
      <c r="D368" s="18" t="n">
        <v>100000</v>
      </c>
      <c r="E368" s="18" t="n">
        <v>0</v>
      </c>
      <c r="F368" s="18" t="n">
        <v>100000</v>
      </c>
      <c r="G368" t="inlineStr">
        <is>
          <t>はい</t>
        </is>
      </c>
      <c r="H368" s="18">
        <f>ROUND(MIN(B368/12,650000)*12*0.0915+MIN(B368/12,1390000)*12*(0.0504+0)+B368*0.005,0)</f>
        <v/>
      </c>
      <c r="I368" s="18" t="n">
        <v>0</v>
      </c>
      <c r="J368" s="18" t="n">
        <v>0</v>
      </c>
      <c r="K368" s="18">
        <f>ROUND(IF(C368&gt;=2026,IF(B368&lt;741000,0,IF(B368&lt;2191000,B368-740000,IF(B368&lt;2193000,1451000,IF(B368&lt;2196000,1453000,IF(B368&lt;2200000,1456000,IF(B368&lt;3600000,ROUNDDOWN(B368/4,-3)*2.8-80000,IF(B368&lt;6600000,ROUNDDOWN(B368/4,-3)*3.2-440000,IF(B368&lt;8500000,ROUNDDOWN(B368*0.9,0)-1100000,B368-1950000)))))))),IF(B368&lt;651000,0,IF(B368&lt;1900000,B368-650000,IF(B368&lt;3600000,ROUNDDOWN(B368/4,-3)*2.8-80000,IF(B368&lt;6600000,ROUNDDOWN(B368/4,-3)*3.2-440000,IF(B368&lt;8500000,ROUNDDOWN(B368*0.9,0)-1100000,B368-1950000)))))),0)</f>
        <v/>
      </c>
      <c r="L368" s="18">
        <f>IF(K368&gt;23500000,NA(),IF(C368&gt;=2026,IF(K368&lt;=4890000,1040000,IF(K368&lt;=6550000,670000,620000)),IF(K368&lt;=1320000,950000,IF(K368&lt;=3360000,880000,IF(K368&lt;=4890000,680000,IF(K368&lt;=6550000,630000,580000))))))</f>
        <v/>
      </c>
      <c r="M368" s="18">
        <f>MIN(100000,ROUNDDOWN(K368*0.05,0))</f>
        <v/>
      </c>
      <c r="N368" s="18">
        <f>MIN(2000000,MAX(0,D368-E368-M368))</f>
        <v/>
      </c>
      <c r="O368" s="18">
        <f>IF(G368="はい",MIN(88000,MAX(0,F368-12000)),0)</f>
        <v/>
      </c>
      <c r="P368" s="18">
        <f>MAX(0,ROUNDDOWN(K368-H368-L368-I368-0,-3))</f>
        <v/>
      </c>
      <c r="Q368" s="18">
        <f>MAX(0,ROUNDDOWN(K368-H368-L368-I368-N368,-3))</f>
        <v/>
      </c>
      <c r="R368" s="18">
        <f>MAX(0,ROUNDDOWN(K368-H368-L368-I368-O368,-3))</f>
        <v/>
      </c>
      <c r="S368" s="18">
        <f>IF(P368&lt;=0,0,ROUNDDOWN((P368*LOOKUP(P368,{0,1950001,3300001,6950001,9000001,18000001,40000001},{0.05,0.1,0.2,0.23,0.33,0.4,0.45})-LOOKUP(P368,{0,1950001,3300001,6950001,9000001,18000001,40000001},{0,97500,427500,636000,1536000,2796000,4796000}))*1.021,-2))</f>
        <v/>
      </c>
      <c r="T368" s="18">
        <f>IF(Q368&lt;=0,0,ROUNDDOWN((Q368*LOOKUP(Q368,{0,1950001,3300001,6950001,9000001,18000001,40000001},{0.05,0.1,0.2,0.23,0.33,0.4,0.45})-LOOKUP(Q368,{0,1950001,3300001,6950001,9000001,18000001,40000001},{0,97500,427500,636000,1536000,2796000,4796000}))*1.021,-2))</f>
        <v/>
      </c>
      <c r="U368" s="18">
        <f>IF(R368&lt;=0,0,ROUNDDOWN((R368*LOOKUP(R368,{0,1950001,3300001,6950001,9000001,18000001,40000001},{0.05,0.1,0.2,0.23,0.33,0.4,0.45})-LOOKUP(R368,{0,1950001,3300001,6950001,9000001,18000001,40000001},{0,97500,427500,636000,1536000,2796000,4796000}))*1.021,-2))</f>
        <v/>
      </c>
      <c r="V368" s="18">
        <f>MAX(0,ROUNDDOWN(K368-H368-430000-J368-0,-3))</f>
        <v/>
      </c>
      <c r="W368" s="18">
        <f>MAX(0,ROUNDDOWN(K368-H368-430000-J368-N368,-3))</f>
        <v/>
      </c>
      <c r="X368" s="18">
        <f>MAX(0,ROUNDDOWN(K368-H368-430000-J368-O368,-3))</f>
        <v/>
      </c>
      <c r="Y368" s="18">
        <f>IF(K368&lt;=450000,0,MAX(0,ROUNDDOWN(V368*0.06-MIN(50000,V368)*0.03,-2))+MAX(0,ROUNDDOWN(V368*0.04-MIN(50000,V368)*0.02,-2)))</f>
        <v/>
      </c>
      <c r="Z368" s="18">
        <f>IF(K368&lt;=450000,0,MAX(0,ROUNDDOWN(W368*0.06-MIN(50000,W368)*0.03,-2))+MAX(0,ROUNDDOWN(W368*0.04-MIN(50000,W368)*0.02,-2)))</f>
        <v/>
      </c>
      <c r="AA368" s="18">
        <f>IF(K368&lt;=450000,0,MAX(0,ROUNDDOWN(X368*0.06-MIN(50000,X368)*0.03,-2))+MAX(0,ROUNDDOWN(X368*0.04-MIN(50000,X368)*0.02,-2)))</f>
        <v/>
      </c>
      <c r="AB368" s="18">
        <f>AE368+Y368-Z368</f>
        <v/>
      </c>
      <c r="AC368" s="18">
        <f>AF368+Y368-AA368</f>
        <v/>
      </c>
      <c r="AD368" s="20">
        <f>AB368-AC368</f>
        <v/>
      </c>
      <c r="AE368" s="18">
        <f>S368-T368</f>
        <v/>
      </c>
      <c r="AF368" s="18">
        <f>S368-U368</f>
        <v/>
      </c>
      <c r="AG368" s="21">
        <f>IF(P368&lt;=0,0,LOOKUP(P368,{0,1950001,3300001,6950001,9000001,18000001,40000001},{0.05,0.1,0.2,0.23,0.33,0.4,0.45}))</f>
        <v/>
      </c>
    </row>
    <row r="369">
      <c r="A369" t="inlineStr">
        <is>
          <t>1万円刻み</t>
        </is>
      </c>
      <c r="B369" s="18">
        <f>'4_1万円刻み'!$A$69</f>
        <v/>
      </c>
      <c r="C369" s="19" t="n">
        <v>2025</v>
      </c>
      <c r="D369" s="18" t="n">
        <v>100000</v>
      </c>
      <c r="E369" s="18" t="n">
        <v>0</v>
      </c>
      <c r="F369" s="18" t="n">
        <v>100000</v>
      </c>
      <c r="G369" t="inlineStr">
        <is>
          <t>はい</t>
        </is>
      </c>
      <c r="H369" s="18">
        <f>ROUND(MIN(B369/12,650000)*12*0.0915+MIN(B369/12,1390000)*12*(0.0504+0)+B369*0.005,0)</f>
        <v/>
      </c>
      <c r="I369" s="18" t="n">
        <v>0</v>
      </c>
      <c r="J369" s="18" t="n">
        <v>0</v>
      </c>
      <c r="K369" s="18">
        <f>ROUND(IF(C369&gt;=2026,IF(B369&lt;741000,0,IF(B369&lt;2191000,B369-740000,IF(B369&lt;2193000,1451000,IF(B369&lt;2196000,1453000,IF(B369&lt;2200000,1456000,IF(B369&lt;3600000,ROUNDDOWN(B369/4,-3)*2.8-80000,IF(B369&lt;6600000,ROUNDDOWN(B369/4,-3)*3.2-440000,IF(B369&lt;8500000,ROUNDDOWN(B369*0.9,0)-1100000,B369-1950000)))))))),IF(B369&lt;651000,0,IF(B369&lt;1900000,B369-650000,IF(B369&lt;3600000,ROUNDDOWN(B369/4,-3)*2.8-80000,IF(B369&lt;6600000,ROUNDDOWN(B369/4,-3)*3.2-440000,IF(B369&lt;8500000,ROUNDDOWN(B369*0.9,0)-1100000,B369-1950000)))))),0)</f>
        <v/>
      </c>
      <c r="L369" s="18">
        <f>IF(K369&gt;23500000,NA(),IF(C369&gt;=2026,IF(K369&lt;=4890000,1040000,IF(K369&lt;=6550000,670000,620000)),IF(K369&lt;=1320000,950000,IF(K369&lt;=3360000,880000,IF(K369&lt;=4890000,680000,IF(K369&lt;=6550000,630000,580000))))))</f>
        <v/>
      </c>
      <c r="M369" s="18">
        <f>MIN(100000,ROUNDDOWN(K369*0.05,0))</f>
        <v/>
      </c>
      <c r="N369" s="18">
        <f>MIN(2000000,MAX(0,D369-E369-M369))</f>
        <v/>
      </c>
      <c r="O369" s="18">
        <f>IF(G369="はい",MIN(88000,MAX(0,F369-12000)),0)</f>
        <v/>
      </c>
      <c r="P369" s="18">
        <f>MAX(0,ROUNDDOWN(K369-H369-L369-I369-0,-3))</f>
        <v/>
      </c>
      <c r="Q369" s="18">
        <f>MAX(0,ROUNDDOWN(K369-H369-L369-I369-N369,-3))</f>
        <v/>
      </c>
      <c r="R369" s="18">
        <f>MAX(0,ROUNDDOWN(K369-H369-L369-I369-O369,-3))</f>
        <v/>
      </c>
      <c r="S369" s="18">
        <f>IF(P369&lt;=0,0,ROUNDDOWN((P369*LOOKUP(P369,{0,1950001,3300001,6950001,9000001,18000001,40000001},{0.05,0.1,0.2,0.23,0.33,0.4,0.45})-LOOKUP(P369,{0,1950001,3300001,6950001,9000001,18000001,40000001},{0,97500,427500,636000,1536000,2796000,4796000}))*1.021,-2))</f>
        <v/>
      </c>
      <c r="T369" s="18">
        <f>IF(Q369&lt;=0,0,ROUNDDOWN((Q369*LOOKUP(Q369,{0,1950001,3300001,6950001,9000001,18000001,40000001},{0.05,0.1,0.2,0.23,0.33,0.4,0.45})-LOOKUP(Q369,{0,1950001,3300001,6950001,9000001,18000001,40000001},{0,97500,427500,636000,1536000,2796000,4796000}))*1.021,-2))</f>
        <v/>
      </c>
      <c r="U369" s="18">
        <f>IF(R369&lt;=0,0,ROUNDDOWN((R369*LOOKUP(R369,{0,1950001,3300001,6950001,9000001,18000001,40000001},{0.05,0.1,0.2,0.23,0.33,0.4,0.45})-LOOKUP(R369,{0,1950001,3300001,6950001,9000001,18000001,40000001},{0,97500,427500,636000,1536000,2796000,4796000}))*1.021,-2))</f>
        <v/>
      </c>
      <c r="V369" s="18">
        <f>MAX(0,ROUNDDOWN(K369-H369-430000-J369-0,-3))</f>
        <v/>
      </c>
      <c r="W369" s="18">
        <f>MAX(0,ROUNDDOWN(K369-H369-430000-J369-N369,-3))</f>
        <v/>
      </c>
      <c r="X369" s="18">
        <f>MAX(0,ROUNDDOWN(K369-H369-430000-J369-O369,-3))</f>
        <v/>
      </c>
      <c r="Y369" s="18">
        <f>IF(K369&lt;=450000,0,MAX(0,ROUNDDOWN(V369*0.06-MIN(50000,V369)*0.03,-2))+MAX(0,ROUNDDOWN(V369*0.04-MIN(50000,V369)*0.02,-2)))</f>
        <v/>
      </c>
      <c r="Z369" s="18">
        <f>IF(K369&lt;=450000,0,MAX(0,ROUNDDOWN(W369*0.06-MIN(50000,W369)*0.03,-2))+MAX(0,ROUNDDOWN(W369*0.04-MIN(50000,W369)*0.02,-2)))</f>
        <v/>
      </c>
      <c r="AA369" s="18">
        <f>IF(K369&lt;=450000,0,MAX(0,ROUNDDOWN(X369*0.06-MIN(50000,X369)*0.03,-2))+MAX(0,ROUNDDOWN(X369*0.04-MIN(50000,X369)*0.02,-2)))</f>
        <v/>
      </c>
      <c r="AB369" s="18">
        <f>AE369+Y369-Z369</f>
        <v/>
      </c>
      <c r="AC369" s="18">
        <f>AF369+Y369-AA369</f>
        <v/>
      </c>
      <c r="AD369" s="20">
        <f>AB369-AC369</f>
        <v/>
      </c>
      <c r="AE369" s="18">
        <f>S369-T369</f>
        <v/>
      </c>
      <c r="AF369" s="18">
        <f>S369-U369</f>
        <v/>
      </c>
      <c r="AG369" s="21">
        <f>IF(P369&lt;=0,0,LOOKUP(P369,{0,1950001,3300001,6950001,9000001,18000001,40000001},{0.05,0.1,0.2,0.23,0.33,0.4,0.45}))</f>
        <v/>
      </c>
    </row>
    <row r="370">
      <c r="A370" t="inlineStr">
        <is>
          <t>1万円刻み</t>
        </is>
      </c>
      <c r="B370" s="18">
        <f>'4_1万円刻み'!$A$70</f>
        <v/>
      </c>
      <c r="C370" s="19" t="n">
        <v>2026</v>
      </c>
      <c r="D370" s="18" t="n">
        <v>100000</v>
      </c>
      <c r="E370" s="18" t="n">
        <v>0</v>
      </c>
      <c r="F370" s="18" t="n">
        <v>100000</v>
      </c>
      <c r="G370" t="inlineStr">
        <is>
          <t>はい</t>
        </is>
      </c>
      <c r="H370" s="18">
        <f>ROUND(MIN(B370/12,650000)*12*0.0915+MIN(B370/12,1390000)*12*(0.0504+0)+B370*0.005,0)</f>
        <v/>
      </c>
      <c r="I370" s="18" t="n">
        <v>0</v>
      </c>
      <c r="J370" s="18" t="n">
        <v>0</v>
      </c>
      <c r="K370" s="18">
        <f>ROUND(IF(C370&gt;=2026,IF(B370&lt;741000,0,IF(B370&lt;2191000,B370-740000,IF(B370&lt;2193000,1451000,IF(B370&lt;2196000,1453000,IF(B370&lt;2200000,1456000,IF(B370&lt;3600000,ROUNDDOWN(B370/4,-3)*2.8-80000,IF(B370&lt;6600000,ROUNDDOWN(B370/4,-3)*3.2-440000,IF(B370&lt;8500000,ROUNDDOWN(B370*0.9,0)-1100000,B370-1950000)))))))),IF(B370&lt;651000,0,IF(B370&lt;1900000,B370-650000,IF(B370&lt;3600000,ROUNDDOWN(B370/4,-3)*2.8-80000,IF(B370&lt;6600000,ROUNDDOWN(B370/4,-3)*3.2-440000,IF(B370&lt;8500000,ROUNDDOWN(B370*0.9,0)-1100000,B370-1950000)))))),0)</f>
        <v/>
      </c>
      <c r="L370" s="18">
        <f>IF(K370&gt;23500000,NA(),IF(C370&gt;=2026,IF(K370&lt;=4890000,1040000,IF(K370&lt;=6550000,670000,620000)),IF(K370&lt;=1320000,950000,IF(K370&lt;=3360000,880000,IF(K370&lt;=4890000,680000,IF(K370&lt;=6550000,630000,580000))))))</f>
        <v/>
      </c>
      <c r="M370" s="18">
        <f>MIN(100000,ROUNDDOWN(K370*0.05,0))</f>
        <v/>
      </c>
      <c r="N370" s="18">
        <f>MIN(2000000,MAX(0,D370-E370-M370))</f>
        <v/>
      </c>
      <c r="O370" s="18">
        <f>IF(G370="はい",MIN(88000,MAX(0,F370-12000)),0)</f>
        <v/>
      </c>
      <c r="P370" s="18">
        <f>MAX(0,ROUNDDOWN(K370-H370-L370-I370-0,-3))</f>
        <v/>
      </c>
      <c r="Q370" s="18">
        <f>MAX(0,ROUNDDOWN(K370-H370-L370-I370-N370,-3))</f>
        <v/>
      </c>
      <c r="R370" s="18">
        <f>MAX(0,ROUNDDOWN(K370-H370-L370-I370-O370,-3))</f>
        <v/>
      </c>
      <c r="S370" s="18">
        <f>IF(P370&lt;=0,0,ROUNDDOWN((P370*LOOKUP(P370,{0,1950001,3300001,6950001,9000001,18000001,40000001},{0.05,0.1,0.2,0.23,0.33,0.4,0.45})-LOOKUP(P370,{0,1950001,3300001,6950001,9000001,18000001,40000001},{0,97500,427500,636000,1536000,2796000,4796000}))*1.021,-2))</f>
        <v/>
      </c>
      <c r="T370" s="18">
        <f>IF(Q370&lt;=0,0,ROUNDDOWN((Q370*LOOKUP(Q370,{0,1950001,3300001,6950001,9000001,18000001,40000001},{0.05,0.1,0.2,0.23,0.33,0.4,0.45})-LOOKUP(Q370,{0,1950001,3300001,6950001,9000001,18000001,40000001},{0,97500,427500,636000,1536000,2796000,4796000}))*1.021,-2))</f>
        <v/>
      </c>
      <c r="U370" s="18">
        <f>IF(R370&lt;=0,0,ROUNDDOWN((R370*LOOKUP(R370,{0,1950001,3300001,6950001,9000001,18000001,40000001},{0.05,0.1,0.2,0.23,0.33,0.4,0.45})-LOOKUP(R370,{0,1950001,3300001,6950001,9000001,18000001,40000001},{0,97500,427500,636000,1536000,2796000,4796000}))*1.021,-2))</f>
        <v/>
      </c>
      <c r="V370" s="18">
        <f>MAX(0,ROUNDDOWN(K370-H370-430000-J370-0,-3))</f>
        <v/>
      </c>
      <c r="W370" s="18">
        <f>MAX(0,ROUNDDOWN(K370-H370-430000-J370-N370,-3))</f>
        <v/>
      </c>
      <c r="X370" s="18">
        <f>MAX(0,ROUNDDOWN(K370-H370-430000-J370-O370,-3))</f>
        <v/>
      </c>
      <c r="Y370" s="18">
        <f>IF(K370&lt;=450000,0,MAX(0,ROUNDDOWN(V370*0.06-MIN(50000,V370)*0.03,-2))+MAX(0,ROUNDDOWN(V370*0.04-MIN(50000,V370)*0.02,-2)))</f>
        <v/>
      </c>
      <c r="Z370" s="18">
        <f>IF(K370&lt;=450000,0,MAX(0,ROUNDDOWN(W370*0.06-MIN(50000,W370)*0.03,-2))+MAX(0,ROUNDDOWN(W370*0.04-MIN(50000,W370)*0.02,-2)))</f>
        <v/>
      </c>
      <c r="AA370" s="18">
        <f>IF(K370&lt;=450000,0,MAX(0,ROUNDDOWN(X370*0.06-MIN(50000,X370)*0.03,-2))+MAX(0,ROUNDDOWN(X370*0.04-MIN(50000,X370)*0.02,-2)))</f>
        <v/>
      </c>
      <c r="AB370" s="18">
        <f>AE370+Y370-Z370</f>
        <v/>
      </c>
      <c r="AC370" s="18">
        <f>AF370+Y370-AA370</f>
        <v/>
      </c>
      <c r="AD370" s="20">
        <f>AB370-AC370</f>
        <v/>
      </c>
      <c r="AE370" s="18">
        <f>S370-T370</f>
        <v/>
      </c>
      <c r="AF370" s="18">
        <f>S370-U370</f>
        <v/>
      </c>
      <c r="AG370" s="21">
        <f>IF(P370&lt;=0,0,LOOKUP(P370,{0,1950001,3300001,6950001,9000001,18000001,40000001},{0.05,0.1,0.2,0.23,0.33,0.4,0.45}))</f>
        <v/>
      </c>
    </row>
    <row r="371">
      <c r="A371" t="inlineStr">
        <is>
          <t>1万円刻み</t>
        </is>
      </c>
      <c r="B371" s="18">
        <f>'4_1万円刻み'!$A$70</f>
        <v/>
      </c>
      <c r="C371" s="19" t="n">
        <v>2025</v>
      </c>
      <c r="D371" s="18" t="n">
        <v>100000</v>
      </c>
      <c r="E371" s="18" t="n">
        <v>0</v>
      </c>
      <c r="F371" s="18" t="n">
        <v>100000</v>
      </c>
      <c r="G371" t="inlineStr">
        <is>
          <t>はい</t>
        </is>
      </c>
      <c r="H371" s="18">
        <f>ROUND(MIN(B371/12,650000)*12*0.0915+MIN(B371/12,1390000)*12*(0.0504+0)+B371*0.005,0)</f>
        <v/>
      </c>
      <c r="I371" s="18" t="n">
        <v>0</v>
      </c>
      <c r="J371" s="18" t="n">
        <v>0</v>
      </c>
      <c r="K371" s="18">
        <f>ROUND(IF(C371&gt;=2026,IF(B371&lt;741000,0,IF(B371&lt;2191000,B371-740000,IF(B371&lt;2193000,1451000,IF(B371&lt;2196000,1453000,IF(B371&lt;2200000,1456000,IF(B371&lt;3600000,ROUNDDOWN(B371/4,-3)*2.8-80000,IF(B371&lt;6600000,ROUNDDOWN(B371/4,-3)*3.2-440000,IF(B371&lt;8500000,ROUNDDOWN(B371*0.9,0)-1100000,B371-1950000)))))))),IF(B371&lt;651000,0,IF(B371&lt;1900000,B371-650000,IF(B371&lt;3600000,ROUNDDOWN(B371/4,-3)*2.8-80000,IF(B371&lt;6600000,ROUNDDOWN(B371/4,-3)*3.2-440000,IF(B371&lt;8500000,ROUNDDOWN(B371*0.9,0)-1100000,B371-1950000)))))),0)</f>
        <v/>
      </c>
      <c r="L371" s="18">
        <f>IF(K371&gt;23500000,NA(),IF(C371&gt;=2026,IF(K371&lt;=4890000,1040000,IF(K371&lt;=6550000,670000,620000)),IF(K371&lt;=1320000,950000,IF(K371&lt;=3360000,880000,IF(K371&lt;=4890000,680000,IF(K371&lt;=6550000,630000,580000))))))</f>
        <v/>
      </c>
      <c r="M371" s="18">
        <f>MIN(100000,ROUNDDOWN(K371*0.05,0))</f>
        <v/>
      </c>
      <c r="N371" s="18">
        <f>MIN(2000000,MAX(0,D371-E371-M371))</f>
        <v/>
      </c>
      <c r="O371" s="18">
        <f>IF(G371="はい",MIN(88000,MAX(0,F371-12000)),0)</f>
        <v/>
      </c>
      <c r="P371" s="18">
        <f>MAX(0,ROUNDDOWN(K371-H371-L371-I371-0,-3))</f>
        <v/>
      </c>
      <c r="Q371" s="18">
        <f>MAX(0,ROUNDDOWN(K371-H371-L371-I371-N371,-3))</f>
        <v/>
      </c>
      <c r="R371" s="18">
        <f>MAX(0,ROUNDDOWN(K371-H371-L371-I371-O371,-3))</f>
        <v/>
      </c>
      <c r="S371" s="18">
        <f>IF(P371&lt;=0,0,ROUNDDOWN((P371*LOOKUP(P371,{0,1950001,3300001,6950001,9000001,18000001,40000001},{0.05,0.1,0.2,0.23,0.33,0.4,0.45})-LOOKUP(P371,{0,1950001,3300001,6950001,9000001,18000001,40000001},{0,97500,427500,636000,1536000,2796000,4796000}))*1.021,-2))</f>
        <v/>
      </c>
      <c r="T371" s="18">
        <f>IF(Q371&lt;=0,0,ROUNDDOWN((Q371*LOOKUP(Q371,{0,1950001,3300001,6950001,9000001,18000001,40000001},{0.05,0.1,0.2,0.23,0.33,0.4,0.45})-LOOKUP(Q371,{0,1950001,3300001,6950001,9000001,18000001,40000001},{0,97500,427500,636000,1536000,2796000,4796000}))*1.021,-2))</f>
        <v/>
      </c>
      <c r="U371" s="18">
        <f>IF(R371&lt;=0,0,ROUNDDOWN((R371*LOOKUP(R371,{0,1950001,3300001,6950001,9000001,18000001,40000001},{0.05,0.1,0.2,0.23,0.33,0.4,0.45})-LOOKUP(R371,{0,1950001,3300001,6950001,9000001,18000001,40000001},{0,97500,427500,636000,1536000,2796000,4796000}))*1.021,-2))</f>
        <v/>
      </c>
      <c r="V371" s="18">
        <f>MAX(0,ROUNDDOWN(K371-H371-430000-J371-0,-3))</f>
        <v/>
      </c>
      <c r="W371" s="18">
        <f>MAX(0,ROUNDDOWN(K371-H371-430000-J371-N371,-3))</f>
        <v/>
      </c>
      <c r="X371" s="18">
        <f>MAX(0,ROUNDDOWN(K371-H371-430000-J371-O371,-3))</f>
        <v/>
      </c>
      <c r="Y371" s="18">
        <f>IF(K371&lt;=450000,0,MAX(0,ROUNDDOWN(V371*0.06-MIN(50000,V371)*0.03,-2))+MAX(0,ROUNDDOWN(V371*0.04-MIN(50000,V371)*0.02,-2)))</f>
        <v/>
      </c>
      <c r="Z371" s="18">
        <f>IF(K371&lt;=450000,0,MAX(0,ROUNDDOWN(W371*0.06-MIN(50000,W371)*0.03,-2))+MAX(0,ROUNDDOWN(W371*0.04-MIN(50000,W371)*0.02,-2)))</f>
        <v/>
      </c>
      <c r="AA371" s="18">
        <f>IF(K371&lt;=450000,0,MAX(0,ROUNDDOWN(X371*0.06-MIN(50000,X371)*0.03,-2))+MAX(0,ROUNDDOWN(X371*0.04-MIN(50000,X371)*0.02,-2)))</f>
        <v/>
      </c>
      <c r="AB371" s="18">
        <f>AE371+Y371-Z371</f>
        <v/>
      </c>
      <c r="AC371" s="18">
        <f>AF371+Y371-AA371</f>
        <v/>
      </c>
      <c r="AD371" s="20">
        <f>AB371-AC371</f>
        <v/>
      </c>
      <c r="AE371" s="18">
        <f>S371-T371</f>
        <v/>
      </c>
      <c r="AF371" s="18">
        <f>S371-U371</f>
        <v/>
      </c>
      <c r="AG371" s="21">
        <f>IF(P371&lt;=0,0,LOOKUP(P371,{0,1950001,3300001,6950001,9000001,18000001,40000001},{0.05,0.1,0.2,0.23,0.33,0.4,0.45}))</f>
        <v/>
      </c>
    </row>
    <row r="372">
      <c r="A372" t="inlineStr">
        <is>
          <t>1万円刻み</t>
        </is>
      </c>
      <c r="B372" s="18">
        <f>'4_1万円刻み'!$A$71</f>
        <v/>
      </c>
      <c r="C372" s="19" t="n">
        <v>2026</v>
      </c>
      <c r="D372" s="18" t="n">
        <v>100000</v>
      </c>
      <c r="E372" s="18" t="n">
        <v>0</v>
      </c>
      <c r="F372" s="18" t="n">
        <v>100000</v>
      </c>
      <c r="G372" t="inlineStr">
        <is>
          <t>はい</t>
        </is>
      </c>
      <c r="H372" s="18">
        <f>ROUND(MIN(B372/12,650000)*12*0.0915+MIN(B372/12,1390000)*12*(0.0504+0)+B372*0.005,0)</f>
        <v/>
      </c>
      <c r="I372" s="18" t="n">
        <v>0</v>
      </c>
      <c r="J372" s="18" t="n">
        <v>0</v>
      </c>
      <c r="K372" s="18">
        <f>ROUND(IF(C372&gt;=2026,IF(B372&lt;741000,0,IF(B372&lt;2191000,B372-740000,IF(B372&lt;2193000,1451000,IF(B372&lt;2196000,1453000,IF(B372&lt;2200000,1456000,IF(B372&lt;3600000,ROUNDDOWN(B372/4,-3)*2.8-80000,IF(B372&lt;6600000,ROUNDDOWN(B372/4,-3)*3.2-440000,IF(B372&lt;8500000,ROUNDDOWN(B372*0.9,0)-1100000,B372-1950000)))))))),IF(B372&lt;651000,0,IF(B372&lt;1900000,B372-650000,IF(B372&lt;3600000,ROUNDDOWN(B372/4,-3)*2.8-80000,IF(B372&lt;6600000,ROUNDDOWN(B372/4,-3)*3.2-440000,IF(B372&lt;8500000,ROUNDDOWN(B372*0.9,0)-1100000,B372-1950000)))))),0)</f>
        <v/>
      </c>
      <c r="L372" s="18">
        <f>IF(K372&gt;23500000,NA(),IF(C372&gt;=2026,IF(K372&lt;=4890000,1040000,IF(K372&lt;=6550000,670000,620000)),IF(K372&lt;=1320000,950000,IF(K372&lt;=3360000,880000,IF(K372&lt;=4890000,680000,IF(K372&lt;=6550000,630000,580000))))))</f>
        <v/>
      </c>
      <c r="M372" s="18">
        <f>MIN(100000,ROUNDDOWN(K372*0.05,0))</f>
        <v/>
      </c>
      <c r="N372" s="18">
        <f>MIN(2000000,MAX(0,D372-E372-M372))</f>
        <v/>
      </c>
      <c r="O372" s="18">
        <f>IF(G372="はい",MIN(88000,MAX(0,F372-12000)),0)</f>
        <v/>
      </c>
      <c r="P372" s="18">
        <f>MAX(0,ROUNDDOWN(K372-H372-L372-I372-0,-3))</f>
        <v/>
      </c>
      <c r="Q372" s="18">
        <f>MAX(0,ROUNDDOWN(K372-H372-L372-I372-N372,-3))</f>
        <v/>
      </c>
      <c r="R372" s="18">
        <f>MAX(0,ROUNDDOWN(K372-H372-L372-I372-O372,-3))</f>
        <v/>
      </c>
      <c r="S372" s="18">
        <f>IF(P372&lt;=0,0,ROUNDDOWN((P372*LOOKUP(P372,{0,1950001,3300001,6950001,9000001,18000001,40000001},{0.05,0.1,0.2,0.23,0.33,0.4,0.45})-LOOKUP(P372,{0,1950001,3300001,6950001,9000001,18000001,40000001},{0,97500,427500,636000,1536000,2796000,4796000}))*1.021,-2))</f>
        <v/>
      </c>
      <c r="T372" s="18">
        <f>IF(Q372&lt;=0,0,ROUNDDOWN((Q372*LOOKUP(Q372,{0,1950001,3300001,6950001,9000001,18000001,40000001},{0.05,0.1,0.2,0.23,0.33,0.4,0.45})-LOOKUP(Q372,{0,1950001,3300001,6950001,9000001,18000001,40000001},{0,97500,427500,636000,1536000,2796000,4796000}))*1.021,-2))</f>
        <v/>
      </c>
      <c r="U372" s="18">
        <f>IF(R372&lt;=0,0,ROUNDDOWN((R372*LOOKUP(R372,{0,1950001,3300001,6950001,9000001,18000001,40000001},{0.05,0.1,0.2,0.23,0.33,0.4,0.45})-LOOKUP(R372,{0,1950001,3300001,6950001,9000001,18000001,40000001},{0,97500,427500,636000,1536000,2796000,4796000}))*1.021,-2))</f>
        <v/>
      </c>
      <c r="V372" s="18">
        <f>MAX(0,ROUNDDOWN(K372-H372-430000-J372-0,-3))</f>
        <v/>
      </c>
      <c r="W372" s="18">
        <f>MAX(0,ROUNDDOWN(K372-H372-430000-J372-N372,-3))</f>
        <v/>
      </c>
      <c r="X372" s="18">
        <f>MAX(0,ROUNDDOWN(K372-H372-430000-J372-O372,-3))</f>
        <v/>
      </c>
      <c r="Y372" s="18">
        <f>IF(K372&lt;=450000,0,MAX(0,ROUNDDOWN(V372*0.06-MIN(50000,V372)*0.03,-2))+MAX(0,ROUNDDOWN(V372*0.04-MIN(50000,V372)*0.02,-2)))</f>
        <v/>
      </c>
      <c r="Z372" s="18">
        <f>IF(K372&lt;=450000,0,MAX(0,ROUNDDOWN(W372*0.06-MIN(50000,W372)*0.03,-2))+MAX(0,ROUNDDOWN(W372*0.04-MIN(50000,W372)*0.02,-2)))</f>
        <v/>
      </c>
      <c r="AA372" s="18">
        <f>IF(K372&lt;=450000,0,MAX(0,ROUNDDOWN(X372*0.06-MIN(50000,X372)*0.03,-2))+MAX(0,ROUNDDOWN(X372*0.04-MIN(50000,X372)*0.02,-2)))</f>
        <v/>
      </c>
      <c r="AB372" s="18">
        <f>AE372+Y372-Z372</f>
        <v/>
      </c>
      <c r="AC372" s="18">
        <f>AF372+Y372-AA372</f>
        <v/>
      </c>
      <c r="AD372" s="20">
        <f>AB372-AC372</f>
        <v/>
      </c>
      <c r="AE372" s="18">
        <f>S372-T372</f>
        <v/>
      </c>
      <c r="AF372" s="18">
        <f>S372-U372</f>
        <v/>
      </c>
      <c r="AG372" s="21">
        <f>IF(P372&lt;=0,0,LOOKUP(P372,{0,1950001,3300001,6950001,9000001,18000001,40000001},{0.05,0.1,0.2,0.23,0.33,0.4,0.45}))</f>
        <v/>
      </c>
    </row>
    <row r="373">
      <c r="A373" t="inlineStr">
        <is>
          <t>1万円刻み</t>
        </is>
      </c>
      <c r="B373" s="18">
        <f>'4_1万円刻み'!$A$71</f>
        <v/>
      </c>
      <c r="C373" s="19" t="n">
        <v>2025</v>
      </c>
      <c r="D373" s="18" t="n">
        <v>100000</v>
      </c>
      <c r="E373" s="18" t="n">
        <v>0</v>
      </c>
      <c r="F373" s="18" t="n">
        <v>100000</v>
      </c>
      <c r="G373" t="inlineStr">
        <is>
          <t>はい</t>
        </is>
      </c>
      <c r="H373" s="18">
        <f>ROUND(MIN(B373/12,650000)*12*0.0915+MIN(B373/12,1390000)*12*(0.0504+0)+B373*0.005,0)</f>
        <v/>
      </c>
      <c r="I373" s="18" t="n">
        <v>0</v>
      </c>
      <c r="J373" s="18" t="n">
        <v>0</v>
      </c>
      <c r="K373" s="18">
        <f>ROUND(IF(C373&gt;=2026,IF(B373&lt;741000,0,IF(B373&lt;2191000,B373-740000,IF(B373&lt;2193000,1451000,IF(B373&lt;2196000,1453000,IF(B373&lt;2200000,1456000,IF(B373&lt;3600000,ROUNDDOWN(B373/4,-3)*2.8-80000,IF(B373&lt;6600000,ROUNDDOWN(B373/4,-3)*3.2-440000,IF(B373&lt;8500000,ROUNDDOWN(B373*0.9,0)-1100000,B373-1950000)))))))),IF(B373&lt;651000,0,IF(B373&lt;1900000,B373-650000,IF(B373&lt;3600000,ROUNDDOWN(B373/4,-3)*2.8-80000,IF(B373&lt;6600000,ROUNDDOWN(B373/4,-3)*3.2-440000,IF(B373&lt;8500000,ROUNDDOWN(B373*0.9,0)-1100000,B373-1950000)))))),0)</f>
        <v/>
      </c>
      <c r="L373" s="18">
        <f>IF(K373&gt;23500000,NA(),IF(C373&gt;=2026,IF(K373&lt;=4890000,1040000,IF(K373&lt;=6550000,670000,620000)),IF(K373&lt;=1320000,950000,IF(K373&lt;=3360000,880000,IF(K373&lt;=4890000,680000,IF(K373&lt;=6550000,630000,580000))))))</f>
        <v/>
      </c>
      <c r="M373" s="18">
        <f>MIN(100000,ROUNDDOWN(K373*0.05,0))</f>
        <v/>
      </c>
      <c r="N373" s="18">
        <f>MIN(2000000,MAX(0,D373-E373-M373))</f>
        <v/>
      </c>
      <c r="O373" s="18">
        <f>IF(G373="はい",MIN(88000,MAX(0,F373-12000)),0)</f>
        <v/>
      </c>
      <c r="P373" s="18">
        <f>MAX(0,ROUNDDOWN(K373-H373-L373-I373-0,-3))</f>
        <v/>
      </c>
      <c r="Q373" s="18">
        <f>MAX(0,ROUNDDOWN(K373-H373-L373-I373-N373,-3))</f>
        <v/>
      </c>
      <c r="R373" s="18">
        <f>MAX(0,ROUNDDOWN(K373-H373-L373-I373-O373,-3))</f>
        <v/>
      </c>
      <c r="S373" s="18">
        <f>IF(P373&lt;=0,0,ROUNDDOWN((P373*LOOKUP(P373,{0,1950001,3300001,6950001,9000001,18000001,40000001},{0.05,0.1,0.2,0.23,0.33,0.4,0.45})-LOOKUP(P373,{0,1950001,3300001,6950001,9000001,18000001,40000001},{0,97500,427500,636000,1536000,2796000,4796000}))*1.021,-2))</f>
        <v/>
      </c>
      <c r="T373" s="18">
        <f>IF(Q373&lt;=0,0,ROUNDDOWN((Q373*LOOKUP(Q373,{0,1950001,3300001,6950001,9000001,18000001,40000001},{0.05,0.1,0.2,0.23,0.33,0.4,0.45})-LOOKUP(Q373,{0,1950001,3300001,6950001,9000001,18000001,40000001},{0,97500,427500,636000,1536000,2796000,4796000}))*1.021,-2))</f>
        <v/>
      </c>
      <c r="U373" s="18">
        <f>IF(R373&lt;=0,0,ROUNDDOWN((R373*LOOKUP(R373,{0,1950001,3300001,6950001,9000001,18000001,40000001},{0.05,0.1,0.2,0.23,0.33,0.4,0.45})-LOOKUP(R373,{0,1950001,3300001,6950001,9000001,18000001,40000001},{0,97500,427500,636000,1536000,2796000,4796000}))*1.021,-2))</f>
        <v/>
      </c>
      <c r="V373" s="18">
        <f>MAX(0,ROUNDDOWN(K373-H373-430000-J373-0,-3))</f>
        <v/>
      </c>
      <c r="W373" s="18">
        <f>MAX(0,ROUNDDOWN(K373-H373-430000-J373-N373,-3))</f>
        <v/>
      </c>
      <c r="X373" s="18">
        <f>MAX(0,ROUNDDOWN(K373-H373-430000-J373-O373,-3))</f>
        <v/>
      </c>
      <c r="Y373" s="18">
        <f>IF(K373&lt;=450000,0,MAX(0,ROUNDDOWN(V373*0.06-MIN(50000,V373)*0.03,-2))+MAX(0,ROUNDDOWN(V373*0.04-MIN(50000,V373)*0.02,-2)))</f>
        <v/>
      </c>
      <c r="Z373" s="18">
        <f>IF(K373&lt;=450000,0,MAX(0,ROUNDDOWN(W373*0.06-MIN(50000,W373)*0.03,-2))+MAX(0,ROUNDDOWN(W373*0.04-MIN(50000,W373)*0.02,-2)))</f>
        <v/>
      </c>
      <c r="AA373" s="18">
        <f>IF(K373&lt;=450000,0,MAX(0,ROUNDDOWN(X373*0.06-MIN(50000,X373)*0.03,-2))+MAX(0,ROUNDDOWN(X373*0.04-MIN(50000,X373)*0.02,-2)))</f>
        <v/>
      </c>
      <c r="AB373" s="18">
        <f>AE373+Y373-Z373</f>
        <v/>
      </c>
      <c r="AC373" s="18">
        <f>AF373+Y373-AA373</f>
        <v/>
      </c>
      <c r="AD373" s="20">
        <f>AB373-AC373</f>
        <v/>
      </c>
      <c r="AE373" s="18">
        <f>S373-T373</f>
        <v/>
      </c>
      <c r="AF373" s="18">
        <f>S373-U373</f>
        <v/>
      </c>
      <c r="AG373" s="21">
        <f>IF(P373&lt;=0,0,LOOKUP(P373,{0,1950001,3300001,6950001,9000001,18000001,40000001},{0.05,0.1,0.2,0.23,0.33,0.4,0.45}))</f>
        <v/>
      </c>
    </row>
    <row r="374">
      <c r="A374" t="inlineStr">
        <is>
          <t>1万円刻み</t>
        </is>
      </c>
      <c r="B374" s="18">
        <f>'4_1万円刻み'!$A$72</f>
        <v/>
      </c>
      <c r="C374" s="19" t="n">
        <v>2026</v>
      </c>
      <c r="D374" s="18" t="n">
        <v>100000</v>
      </c>
      <c r="E374" s="18" t="n">
        <v>0</v>
      </c>
      <c r="F374" s="18" t="n">
        <v>100000</v>
      </c>
      <c r="G374" t="inlineStr">
        <is>
          <t>はい</t>
        </is>
      </c>
      <c r="H374" s="18">
        <f>ROUND(MIN(B374/12,650000)*12*0.0915+MIN(B374/12,1390000)*12*(0.0504+0)+B374*0.005,0)</f>
        <v/>
      </c>
      <c r="I374" s="18" t="n">
        <v>0</v>
      </c>
      <c r="J374" s="18" t="n">
        <v>0</v>
      </c>
      <c r="K374" s="18">
        <f>ROUND(IF(C374&gt;=2026,IF(B374&lt;741000,0,IF(B374&lt;2191000,B374-740000,IF(B374&lt;2193000,1451000,IF(B374&lt;2196000,1453000,IF(B374&lt;2200000,1456000,IF(B374&lt;3600000,ROUNDDOWN(B374/4,-3)*2.8-80000,IF(B374&lt;6600000,ROUNDDOWN(B374/4,-3)*3.2-440000,IF(B374&lt;8500000,ROUNDDOWN(B374*0.9,0)-1100000,B374-1950000)))))))),IF(B374&lt;651000,0,IF(B374&lt;1900000,B374-650000,IF(B374&lt;3600000,ROUNDDOWN(B374/4,-3)*2.8-80000,IF(B374&lt;6600000,ROUNDDOWN(B374/4,-3)*3.2-440000,IF(B374&lt;8500000,ROUNDDOWN(B374*0.9,0)-1100000,B374-1950000)))))),0)</f>
        <v/>
      </c>
      <c r="L374" s="18">
        <f>IF(K374&gt;23500000,NA(),IF(C374&gt;=2026,IF(K374&lt;=4890000,1040000,IF(K374&lt;=6550000,670000,620000)),IF(K374&lt;=1320000,950000,IF(K374&lt;=3360000,880000,IF(K374&lt;=4890000,680000,IF(K374&lt;=6550000,630000,580000))))))</f>
        <v/>
      </c>
      <c r="M374" s="18">
        <f>MIN(100000,ROUNDDOWN(K374*0.05,0))</f>
        <v/>
      </c>
      <c r="N374" s="18">
        <f>MIN(2000000,MAX(0,D374-E374-M374))</f>
        <v/>
      </c>
      <c r="O374" s="18">
        <f>IF(G374="はい",MIN(88000,MAX(0,F374-12000)),0)</f>
        <v/>
      </c>
      <c r="P374" s="18">
        <f>MAX(0,ROUNDDOWN(K374-H374-L374-I374-0,-3))</f>
        <v/>
      </c>
      <c r="Q374" s="18">
        <f>MAX(0,ROUNDDOWN(K374-H374-L374-I374-N374,-3))</f>
        <v/>
      </c>
      <c r="R374" s="18">
        <f>MAX(0,ROUNDDOWN(K374-H374-L374-I374-O374,-3))</f>
        <v/>
      </c>
      <c r="S374" s="18">
        <f>IF(P374&lt;=0,0,ROUNDDOWN((P374*LOOKUP(P374,{0,1950001,3300001,6950001,9000001,18000001,40000001},{0.05,0.1,0.2,0.23,0.33,0.4,0.45})-LOOKUP(P374,{0,1950001,3300001,6950001,9000001,18000001,40000001},{0,97500,427500,636000,1536000,2796000,4796000}))*1.021,-2))</f>
        <v/>
      </c>
      <c r="T374" s="18">
        <f>IF(Q374&lt;=0,0,ROUNDDOWN((Q374*LOOKUP(Q374,{0,1950001,3300001,6950001,9000001,18000001,40000001},{0.05,0.1,0.2,0.23,0.33,0.4,0.45})-LOOKUP(Q374,{0,1950001,3300001,6950001,9000001,18000001,40000001},{0,97500,427500,636000,1536000,2796000,4796000}))*1.021,-2))</f>
        <v/>
      </c>
      <c r="U374" s="18">
        <f>IF(R374&lt;=0,0,ROUNDDOWN((R374*LOOKUP(R374,{0,1950001,3300001,6950001,9000001,18000001,40000001},{0.05,0.1,0.2,0.23,0.33,0.4,0.45})-LOOKUP(R374,{0,1950001,3300001,6950001,9000001,18000001,40000001},{0,97500,427500,636000,1536000,2796000,4796000}))*1.021,-2))</f>
        <v/>
      </c>
      <c r="V374" s="18">
        <f>MAX(0,ROUNDDOWN(K374-H374-430000-J374-0,-3))</f>
        <v/>
      </c>
      <c r="W374" s="18">
        <f>MAX(0,ROUNDDOWN(K374-H374-430000-J374-N374,-3))</f>
        <v/>
      </c>
      <c r="X374" s="18">
        <f>MAX(0,ROUNDDOWN(K374-H374-430000-J374-O374,-3))</f>
        <v/>
      </c>
      <c r="Y374" s="18">
        <f>IF(K374&lt;=450000,0,MAX(0,ROUNDDOWN(V374*0.06-MIN(50000,V374)*0.03,-2))+MAX(0,ROUNDDOWN(V374*0.04-MIN(50000,V374)*0.02,-2)))</f>
        <v/>
      </c>
      <c r="Z374" s="18">
        <f>IF(K374&lt;=450000,0,MAX(0,ROUNDDOWN(W374*0.06-MIN(50000,W374)*0.03,-2))+MAX(0,ROUNDDOWN(W374*0.04-MIN(50000,W374)*0.02,-2)))</f>
        <v/>
      </c>
      <c r="AA374" s="18">
        <f>IF(K374&lt;=450000,0,MAX(0,ROUNDDOWN(X374*0.06-MIN(50000,X374)*0.03,-2))+MAX(0,ROUNDDOWN(X374*0.04-MIN(50000,X374)*0.02,-2)))</f>
        <v/>
      </c>
      <c r="AB374" s="18">
        <f>AE374+Y374-Z374</f>
        <v/>
      </c>
      <c r="AC374" s="18">
        <f>AF374+Y374-AA374</f>
        <v/>
      </c>
      <c r="AD374" s="20">
        <f>AB374-AC374</f>
        <v/>
      </c>
      <c r="AE374" s="18">
        <f>S374-T374</f>
        <v/>
      </c>
      <c r="AF374" s="18">
        <f>S374-U374</f>
        <v/>
      </c>
      <c r="AG374" s="21">
        <f>IF(P374&lt;=0,0,LOOKUP(P374,{0,1950001,3300001,6950001,9000001,18000001,40000001},{0.05,0.1,0.2,0.23,0.33,0.4,0.45}))</f>
        <v/>
      </c>
    </row>
    <row r="375">
      <c r="A375" t="inlineStr">
        <is>
          <t>1万円刻み</t>
        </is>
      </c>
      <c r="B375" s="18">
        <f>'4_1万円刻み'!$A$72</f>
        <v/>
      </c>
      <c r="C375" s="19" t="n">
        <v>2025</v>
      </c>
      <c r="D375" s="18" t="n">
        <v>100000</v>
      </c>
      <c r="E375" s="18" t="n">
        <v>0</v>
      </c>
      <c r="F375" s="18" t="n">
        <v>100000</v>
      </c>
      <c r="G375" t="inlineStr">
        <is>
          <t>はい</t>
        </is>
      </c>
      <c r="H375" s="18">
        <f>ROUND(MIN(B375/12,650000)*12*0.0915+MIN(B375/12,1390000)*12*(0.0504+0)+B375*0.005,0)</f>
        <v/>
      </c>
      <c r="I375" s="18" t="n">
        <v>0</v>
      </c>
      <c r="J375" s="18" t="n">
        <v>0</v>
      </c>
      <c r="K375" s="18">
        <f>ROUND(IF(C375&gt;=2026,IF(B375&lt;741000,0,IF(B375&lt;2191000,B375-740000,IF(B375&lt;2193000,1451000,IF(B375&lt;2196000,1453000,IF(B375&lt;2200000,1456000,IF(B375&lt;3600000,ROUNDDOWN(B375/4,-3)*2.8-80000,IF(B375&lt;6600000,ROUNDDOWN(B375/4,-3)*3.2-440000,IF(B375&lt;8500000,ROUNDDOWN(B375*0.9,0)-1100000,B375-1950000)))))))),IF(B375&lt;651000,0,IF(B375&lt;1900000,B375-650000,IF(B375&lt;3600000,ROUNDDOWN(B375/4,-3)*2.8-80000,IF(B375&lt;6600000,ROUNDDOWN(B375/4,-3)*3.2-440000,IF(B375&lt;8500000,ROUNDDOWN(B375*0.9,0)-1100000,B375-1950000)))))),0)</f>
        <v/>
      </c>
      <c r="L375" s="18">
        <f>IF(K375&gt;23500000,NA(),IF(C375&gt;=2026,IF(K375&lt;=4890000,1040000,IF(K375&lt;=6550000,670000,620000)),IF(K375&lt;=1320000,950000,IF(K375&lt;=3360000,880000,IF(K375&lt;=4890000,680000,IF(K375&lt;=6550000,630000,580000))))))</f>
        <v/>
      </c>
      <c r="M375" s="18">
        <f>MIN(100000,ROUNDDOWN(K375*0.05,0))</f>
        <v/>
      </c>
      <c r="N375" s="18">
        <f>MIN(2000000,MAX(0,D375-E375-M375))</f>
        <v/>
      </c>
      <c r="O375" s="18">
        <f>IF(G375="はい",MIN(88000,MAX(0,F375-12000)),0)</f>
        <v/>
      </c>
      <c r="P375" s="18">
        <f>MAX(0,ROUNDDOWN(K375-H375-L375-I375-0,-3))</f>
        <v/>
      </c>
      <c r="Q375" s="18">
        <f>MAX(0,ROUNDDOWN(K375-H375-L375-I375-N375,-3))</f>
        <v/>
      </c>
      <c r="R375" s="18">
        <f>MAX(0,ROUNDDOWN(K375-H375-L375-I375-O375,-3))</f>
        <v/>
      </c>
      <c r="S375" s="18">
        <f>IF(P375&lt;=0,0,ROUNDDOWN((P375*LOOKUP(P375,{0,1950001,3300001,6950001,9000001,18000001,40000001},{0.05,0.1,0.2,0.23,0.33,0.4,0.45})-LOOKUP(P375,{0,1950001,3300001,6950001,9000001,18000001,40000001},{0,97500,427500,636000,1536000,2796000,4796000}))*1.021,-2))</f>
        <v/>
      </c>
      <c r="T375" s="18">
        <f>IF(Q375&lt;=0,0,ROUNDDOWN((Q375*LOOKUP(Q375,{0,1950001,3300001,6950001,9000001,18000001,40000001},{0.05,0.1,0.2,0.23,0.33,0.4,0.45})-LOOKUP(Q375,{0,1950001,3300001,6950001,9000001,18000001,40000001},{0,97500,427500,636000,1536000,2796000,4796000}))*1.021,-2))</f>
        <v/>
      </c>
      <c r="U375" s="18">
        <f>IF(R375&lt;=0,0,ROUNDDOWN((R375*LOOKUP(R375,{0,1950001,3300001,6950001,9000001,18000001,40000001},{0.05,0.1,0.2,0.23,0.33,0.4,0.45})-LOOKUP(R375,{0,1950001,3300001,6950001,9000001,18000001,40000001},{0,97500,427500,636000,1536000,2796000,4796000}))*1.021,-2))</f>
        <v/>
      </c>
      <c r="V375" s="18">
        <f>MAX(0,ROUNDDOWN(K375-H375-430000-J375-0,-3))</f>
        <v/>
      </c>
      <c r="W375" s="18">
        <f>MAX(0,ROUNDDOWN(K375-H375-430000-J375-N375,-3))</f>
        <v/>
      </c>
      <c r="X375" s="18">
        <f>MAX(0,ROUNDDOWN(K375-H375-430000-J375-O375,-3))</f>
        <v/>
      </c>
      <c r="Y375" s="18">
        <f>IF(K375&lt;=450000,0,MAX(0,ROUNDDOWN(V375*0.06-MIN(50000,V375)*0.03,-2))+MAX(0,ROUNDDOWN(V375*0.04-MIN(50000,V375)*0.02,-2)))</f>
        <v/>
      </c>
      <c r="Z375" s="18">
        <f>IF(K375&lt;=450000,0,MAX(0,ROUNDDOWN(W375*0.06-MIN(50000,W375)*0.03,-2))+MAX(0,ROUNDDOWN(W375*0.04-MIN(50000,W375)*0.02,-2)))</f>
        <v/>
      </c>
      <c r="AA375" s="18">
        <f>IF(K375&lt;=450000,0,MAX(0,ROUNDDOWN(X375*0.06-MIN(50000,X375)*0.03,-2))+MAX(0,ROUNDDOWN(X375*0.04-MIN(50000,X375)*0.02,-2)))</f>
        <v/>
      </c>
      <c r="AB375" s="18">
        <f>AE375+Y375-Z375</f>
        <v/>
      </c>
      <c r="AC375" s="18">
        <f>AF375+Y375-AA375</f>
        <v/>
      </c>
      <c r="AD375" s="20">
        <f>AB375-AC375</f>
        <v/>
      </c>
      <c r="AE375" s="18">
        <f>S375-T375</f>
        <v/>
      </c>
      <c r="AF375" s="18">
        <f>S375-U375</f>
        <v/>
      </c>
      <c r="AG375" s="21">
        <f>IF(P375&lt;=0,0,LOOKUP(P375,{0,1950001,3300001,6950001,9000001,18000001,40000001},{0.05,0.1,0.2,0.23,0.33,0.4,0.45}))</f>
        <v/>
      </c>
    </row>
    <row r="376">
      <c r="A376" t="inlineStr">
        <is>
          <t>1万円刻み</t>
        </is>
      </c>
      <c r="B376" s="18">
        <f>'4_1万円刻み'!$A$73</f>
        <v/>
      </c>
      <c r="C376" s="19" t="n">
        <v>2026</v>
      </c>
      <c r="D376" s="18" t="n">
        <v>100000</v>
      </c>
      <c r="E376" s="18" t="n">
        <v>0</v>
      </c>
      <c r="F376" s="18" t="n">
        <v>100000</v>
      </c>
      <c r="G376" t="inlineStr">
        <is>
          <t>はい</t>
        </is>
      </c>
      <c r="H376" s="18">
        <f>ROUND(MIN(B376/12,650000)*12*0.0915+MIN(B376/12,1390000)*12*(0.0504+0)+B376*0.005,0)</f>
        <v/>
      </c>
      <c r="I376" s="18" t="n">
        <v>0</v>
      </c>
      <c r="J376" s="18" t="n">
        <v>0</v>
      </c>
      <c r="K376" s="18">
        <f>ROUND(IF(C376&gt;=2026,IF(B376&lt;741000,0,IF(B376&lt;2191000,B376-740000,IF(B376&lt;2193000,1451000,IF(B376&lt;2196000,1453000,IF(B376&lt;2200000,1456000,IF(B376&lt;3600000,ROUNDDOWN(B376/4,-3)*2.8-80000,IF(B376&lt;6600000,ROUNDDOWN(B376/4,-3)*3.2-440000,IF(B376&lt;8500000,ROUNDDOWN(B376*0.9,0)-1100000,B376-1950000)))))))),IF(B376&lt;651000,0,IF(B376&lt;1900000,B376-650000,IF(B376&lt;3600000,ROUNDDOWN(B376/4,-3)*2.8-80000,IF(B376&lt;6600000,ROUNDDOWN(B376/4,-3)*3.2-440000,IF(B376&lt;8500000,ROUNDDOWN(B376*0.9,0)-1100000,B376-1950000)))))),0)</f>
        <v/>
      </c>
      <c r="L376" s="18">
        <f>IF(K376&gt;23500000,NA(),IF(C376&gt;=2026,IF(K376&lt;=4890000,1040000,IF(K376&lt;=6550000,670000,620000)),IF(K376&lt;=1320000,950000,IF(K376&lt;=3360000,880000,IF(K376&lt;=4890000,680000,IF(K376&lt;=6550000,630000,580000))))))</f>
        <v/>
      </c>
      <c r="M376" s="18">
        <f>MIN(100000,ROUNDDOWN(K376*0.05,0))</f>
        <v/>
      </c>
      <c r="N376" s="18">
        <f>MIN(2000000,MAX(0,D376-E376-M376))</f>
        <v/>
      </c>
      <c r="O376" s="18">
        <f>IF(G376="はい",MIN(88000,MAX(0,F376-12000)),0)</f>
        <v/>
      </c>
      <c r="P376" s="18">
        <f>MAX(0,ROUNDDOWN(K376-H376-L376-I376-0,-3))</f>
        <v/>
      </c>
      <c r="Q376" s="18">
        <f>MAX(0,ROUNDDOWN(K376-H376-L376-I376-N376,-3))</f>
        <v/>
      </c>
      <c r="R376" s="18">
        <f>MAX(0,ROUNDDOWN(K376-H376-L376-I376-O376,-3))</f>
        <v/>
      </c>
      <c r="S376" s="18">
        <f>IF(P376&lt;=0,0,ROUNDDOWN((P376*LOOKUP(P376,{0,1950001,3300001,6950001,9000001,18000001,40000001},{0.05,0.1,0.2,0.23,0.33,0.4,0.45})-LOOKUP(P376,{0,1950001,3300001,6950001,9000001,18000001,40000001},{0,97500,427500,636000,1536000,2796000,4796000}))*1.021,-2))</f>
        <v/>
      </c>
      <c r="T376" s="18">
        <f>IF(Q376&lt;=0,0,ROUNDDOWN((Q376*LOOKUP(Q376,{0,1950001,3300001,6950001,9000001,18000001,40000001},{0.05,0.1,0.2,0.23,0.33,0.4,0.45})-LOOKUP(Q376,{0,1950001,3300001,6950001,9000001,18000001,40000001},{0,97500,427500,636000,1536000,2796000,4796000}))*1.021,-2))</f>
        <v/>
      </c>
      <c r="U376" s="18">
        <f>IF(R376&lt;=0,0,ROUNDDOWN((R376*LOOKUP(R376,{0,1950001,3300001,6950001,9000001,18000001,40000001},{0.05,0.1,0.2,0.23,0.33,0.4,0.45})-LOOKUP(R376,{0,1950001,3300001,6950001,9000001,18000001,40000001},{0,97500,427500,636000,1536000,2796000,4796000}))*1.021,-2))</f>
        <v/>
      </c>
      <c r="V376" s="18">
        <f>MAX(0,ROUNDDOWN(K376-H376-430000-J376-0,-3))</f>
        <v/>
      </c>
      <c r="W376" s="18">
        <f>MAX(0,ROUNDDOWN(K376-H376-430000-J376-N376,-3))</f>
        <v/>
      </c>
      <c r="X376" s="18">
        <f>MAX(0,ROUNDDOWN(K376-H376-430000-J376-O376,-3))</f>
        <v/>
      </c>
      <c r="Y376" s="18">
        <f>IF(K376&lt;=450000,0,MAX(0,ROUNDDOWN(V376*0.06-MIN(50000,V376)*0.03,-2))+MAX(0,ROUNDDOWN(V376*0.04-MIN(50000,V376)*0.02,-2)))</f>
        <v/>
      </c>
      <c r="Z376" s="18">
        <f>IF(K376&lt;=450000,0,MAX(0,ROUNDDOWN(W376*0.06-MIN(50000,W376)*0.03,-2))+MAX(0,ROUNDDOWN(W376*0.04-MIN(50000,W376)*0.02,-2)))</f>
        <v/>
      </c>
      <c r="AA376" s="18">
        <f>IF(K376&lt;=450000,0,MAX(0,ROUNDDOWN(X376*0.06-MIN(50000,X376)*0.03,-2))+MAX(0,ROUNDDOWN(X376*0.04-MIN(50000,X376)*0.02,-2)))</f>
        <v/>
      </c>
      <c r="AB376" s="18">
        <f>AE376+Y376-Z376</f>
        <v/>
      </c>
      <c r="AC376" s="18">
        <f>AF376+Y376-AA376</f>
        <v/>
      </c>
      <c r="AD376" s="20">
        <f>AB376-AC376</f>
        <v/>
      </c>
      <c r="AE376" s="18">
        <f>S376-T376</f>
        <v/>
      </c>
      <c r="AF376" s="18">
        <f>S376-U376</f>
        <v/>
      </c>
      <c r="AG376" s="21">
        <f>IF(P376&lt;=0,0,LOOKUP(P376,{0,1950001,3300001,6950001,9000001,18000001,40000001},{0.05,0.1,0.2,0.23,0.33,0.4,0.45}))</f>
        <v/>
      </c>
    </row>
    <row r="377">
      <c r="A377" t="inlineStr">
        <is>
          <t>1万円刻み</t>
        </is>
      </c>
      <c r="B377" s="18">
        <f>'4_1万円刻み'!$A$73</f>
        <v/>
      </c>
      <c r="C377" s="19" t="n">
        <v>2025</v>
      </c>
      <c r="D377" s="18" t="n">
        <v>100000</v>
      </c>
      <c r="E377" s="18" t="n">
        <v>0</v>
      </c>
      <c r="F377" s="18" t="n">
        <v>100000</v>
      </c>
      <c r="G377" t="inlineStr">
        <is>
          <t>はい</t>
        </is>
      </c>
      <c r="H377" s="18">
        <f>ROUND(MIN(B377/12,650000)*12*0.0915+MIN(B377/12,1390000)*12*(0.0504+0)+B377*0.005,0)</f>
        <v/>
      </c>
      <c r="I377" s="18" t="n">
        <v>0</v>
      </c>
      <c r="J377" s="18" t="n">
        <v>0</v>
      </c>
      <c r="K377" s="18">
        <f>ROUND(IF(C377&gt;=2026,IF(B377&lt;741000,0,IF(B377&lt;2191000,B377-740000,IF(B377&lt;2193000,1451000,IF(B377&lt;2196000,1453000,IF(B377&lt;2200000,1456000,IF(B377&lt;3600000,ROUNDDOWN(B377/4,-3)*2.8-80000,IF(B377&lt;6600000,ROUNDDOWN(B377/4,-3)*3.2-440000,IF(B377&lt;8500000,ROUNDDOWN(B377*0.9,0)-1100000,B377-1950000)))))))),IF(B377&lt;651000,0,IF(B377&lt;1900000,B377-650000,IF(B377&lt;3600000,ROUNDDOWN(B377/4,-3)*2.8-80000,IF(B377&lt;6600000,ROUNDDOWN(B377/4,-3)*3.2-440000,IF(B377&lt;8500000,ROUNDDOWN(B377*0.9,0)-1100000,B377-1950000)))))),0)</f>
        <v/>
      </c>
      <c r="L377" s="18">
        <f>IF(K377&gt;23500000,NA(),IF(C377&gt;=2026,IF(K377&lt;=4890000,1040000,IF(K377&lt;=6550000,670000,620000)),IF(K377&lt;=1320000,950000,IF(K377&lt;=3360000,880000,IF(K377&lt;=4890000,680000,IF(K377&lt;=6550000,630000,580000))))))</f>
        <v/>
      </c>
      <c r="M377" s="18">
        <f>MIN(100000,ROUNDDOWN(K377*0.05,0))</f>
        <v/>
      </c>
      <c r="N377" s="18">
        <f>MIN(2000000,MAX(0,D377-E377-M377))</f>
        <v/>
      </c>
      <c r="O377" s="18">
        <f>IF(G377="はい",MIN(88000,MAX(0,F377-12000)),0)</f>
        <v/>
      </c>
      <c r="P377" s="18">
        <f>MAX(0,ROUNDDOWN(K377-H377-L377-I377-0,-3))</f>
        <v/>
      </c>
      <c r="Q377" s="18">
        <f>MAX(0,ROUNDDOWN(K377-H377-L377-I377-N377,-3))</f>
        <v/>
      </c>
      <c r="R377" s="18">
        <f>MAX(0,ROUNDDOWN(K377-H377-L377-I377-O377,-3))</f>
        <v/>
      </c>
      <c r="S377" s="18">
        <f>IF(P377&lt;=0,0,ROUNDDOWN((P377*LOOKUP(P377,{0,1950001,3300001,6950001,9000001,18000001,40000001},{0.05,0.1,0.2,0.23,0.33,0.4,0.45})-LOOKUP(P377,{0,1950001,3300001,6950001,9000001,18000001,40000001},{0,97500,427500,636000,1536000,2796000,4796000}))*1.021,-2))</f>
        <v/>
      </c>
      <c r="T377" s="18">
        <f>IF(Q377&lt;=0,0,ROUNDDOWN((Q377*LOOKUP(Q377,{0,1950001,3300001,6950001,9000001,18000001,40000001},{0.05,0.1,0.2,0.23,0.33,0.4,0.45})-LOOKUP(Q377,{0,1950001,3300001,6950001,9000001,18000001,40000001},{0,97500,427500,636000,1536000,2796000,4796000}))*1.021,-2))</f>
        <v/>
      </c>
      <c r="U377" s="18">
        <f>IF(R377&lt;=0,0,ROUNDDOWN((R377*LOOKUP(R377,{0,1950001,3300001,6950001,9000001,18000001,40000001},{0.05,0.1,0.2,0.23,0.33,0.4,0.45})-LOOKUP(R377,{0,1950001,3300001,6950001,9000001,18000001,40000001},{0,97500,427500,636000,1536000,2796000,4796000}))*1.021,-2))</f>
        <v/>
      </c>
      <c r="V377" s="18">
        <f>MAX(0,ROUNDDOWN(K377-H377-430000-J377-0,-3))</f>
        <v/>
      </c>
      <c r="W377" s="18">
        <f>MAX(0,ROUNDDOWN(K377-H377-430000-J377-N377,-3))</f>
        <v/>
      </c>
      <c r="X377" s="18">
        <f>MAX(0,ROUNDDOWN(K377-H377-430000-J377-O377,-3))</f>
        <v/>
      </c>
      <c r="Y377" s="18">
        <f>IF(K377&lt;=450000,0,MAX(0,ROUNDDOWN(V377*0.06-MIN(50000,V377)*0.03,-2))+MAX(0,ROUNDDOWN(V377*0.04-MIN(50000,V377)*0.02,-2)))</f>
        <v/>
      </c>
      <c r="Z377" s="18">
        <f>IF(K377&lt;=450000,0,MAX(0,ROUNDDOWN(W377*0.06-MIN(50000,W377)*0.03,-2))+MAX(0,ROUNDDOWN(W377*0.04-MIN(50000,W377)*0.02,-2)))</f>
        <v/>
      </c>
      <c r="AA377" s="18">
        <f>IF(K377&lt;=450000,0,MAX(0,ROUNDDOWN(X377*0.06-MIN(50000,X377)*0.03,-2))+MAX(0,ROUNDDOWN(X377*0.04-MIN(50000,X377)*0.02,-2)))</f>
        <v/>
      </c>
      <c r="AB377" s="18">
        <f>AE377+Y377-Z377</f>
        <v/>
      </c>
      <c r="AC377" s="18">
        <f>AF377+Y377-AA377</f>
        <v/>
      </c>
      <c r="AD377" s="20">
        <f>AB377-AC377</f>
        <v/>
      </c>
      <c r="AE377" s="18">
        <f>S377-T377</f>
        <v/>
      </c>
      <c r="AF377" s="18">
        <f>S377-U377</f>
        <v/>
      </c>
      <c r="AG377" s="21">
        <f>IF(P377&lt;=0,0,LOOKUP(P377,{0,1950001,3300001,6950001,9000001,18000001,40000001},{0.05,0.1,0.2,0.23,0.33,0.4,0.45}))</f>
        <v/>
      </c>
    </row>
    <row r="378">
      <c r="A378" t="inlineStr">
        <is>
          <t>1万円刻み</t>
        </is>
      </c>
      <c r="B378" s="18">
        <f>'4_1万円刻み'!$A$74</f>
        <v/>
      </c>
      <c r="C378" s="19" t="n">
        <v>2026</v>
      </c>
      <c r="D378" s="18" t="n">
        <v>100000</v>
      </c>
      <c r="E378" s="18" t="n">
        <v>0</v>
      </c>
      <c r="F378" s="18" t="n">
        <v>100000</v>
      </c>
      <c r="G378" t="inlineStr">
        <is>
          <t>はい</t>
        </is>
      </c>
      <c r="H378" s="18">
        <f>ROUND(MIN(B378/12,650000)*12*0.0915+MIN(B378/12,1390000)*12*(0.0504+0)+B378*0.005,0)</f>
        <v/>
      </c>
      <c r="I378" s="18" t="n">
        <v>0</v>
      </c>
      <c r="J378" s="18" t="n">
        <v>0</v>
      </c>
      <c r="K378" s="18">
        <f>ROUND(IF(C378&gt;=2026,IF(B378&lt;741000,0,IF(B378&lt;2191000,B378-740000,IF(B378&lt;2193000,1451000,IF(B378&lt;2196000,1453000,IF(B378&lt;2200000,1456000,IF(B378&lt;3600000,ROUNDDOWN(B378/4,-3)*2.8-80000,IF(B378&lt;6600000,ROUNDDOWN(B378/4,-3)*3.2-440000,IF(B378&lt;8500000,ROUNDDOWN(B378*0.9,0)-1100000,B378-1950000)))))))),IF(B378&lt;651000,0,IF(B378&lt;1900000,B378-650000,IF(B378&lt;3600000,ROUNDDOWN(B378/4,-3)*2.8-80000,IF(B378&lt;6600000,ROUNDDOWN(B378/4,-3)*3.2-440000,IF(B378&lt;8500000,ROUNDDOWN(B378*0.9,0)-1100000,B378-1950000)))))),0)</f>
        <v/>
      </c>
      <c r="L378" s="18">
        <f>IF(K378&gt;23500000,NA(),IF(C378&gt;=2026,IF(K378&lt;=4890000,1040000,IF(K378&lt;=6550000,670000,620000)),IF(K378&lt;=1320000,950000,IF(K378&lt;=3360000,880000,IF(K378&lt;=4890000,680000,IF(K378&lt;=6550000,630000,580000))))))</f>
        <v/>
      </c>
      <c r="M378" s="18">
        <f>MIN(100000,ROUNDDOWN(K378*0.05,0))</f>
        <v/>
      </c>
      <c r="N378" s="18">
        <f>MIN(2000000,MAX(0,D378-E378-M378))</f>
        <v/>
      </c>
      <c r="O378" s="18">
        <f>IF(G378="はい",MIN(88000,MAX(0,F378-12000)),0)</f>
        <v/>
      </c>
      <c r="P378" s="18">
        <f>MAX(0,ROUNDDOWN(K378-H378-L378-I378-0,-3))</f>
        <v/>
      </c>
      <c r="Q378" s="18">
        <f>MAX(0,ROUNDDOWN(K378-H378-L378-I378-N378,-3))</f>
        <v/>
      </c>
      <c r="R378" s="18">
        <f>MAX(0,ROUNDDOWN(K378-H378-L378-I378-O378,-3))</f>
        <v/>
      </c>
      <c r="S378" s="18">
        <f>IF(P378&lt;=0,0,ROUNDDOWN((P378*LOOKUP(P378,{0,1950001,3300001,6950001,9000001,18000001,40000001},{0.05,0.1,0.2,0.23,0.33,0.4,0.45})-LOOKUP(P378,{0,1950001,3300001,6950001,9000001,18000001,40000001},{0,97500,427500,636000,1536000,2796000,4796000}))*1.021,-2))</f>
        <v/>
      </c>
      <c r="T378" s="18">
        <f>IF(Q378&lt;=0,0,ROUNDDOWN((Q378*LOOKUP(Q378,{0,1950001,3300001,6950001,9000001,18000001,40000001},{0.05,0.1,0.2,0.23,0.33,0.4,0.45})-LOOKUP(Q378,{0,1950001,3300001,6950001,9000001,18000001,40000001},{0,97500,427500,636000,1536000,2796000,4796000}))*1.021,-2))</f>
        <v/>
      </c>
      <c r="U378" s="18">
        <f>IF(R378&lt;=0,0,ROUNDDOWN((R378*LOOKUP(R378,{0,1950001,3300001,6950001,9000001,18000001,40000001},{0.05,0.1,0.2,0.23,0.33,0.4,0.45})-LOOKUP(R378,{0,1950001,3300001,6950001,9000001,18000001,40000001},{0,97500,427500,636000,1536000,2796000,4796000}))*1.021,-2))</f>
        <v/>
      </c>
      <c r="V378" s="18">
        <f>MAX(0,ROUNDDOWN(K378-H378-430000-J378-0,-3))</f>
        <v/>
      </c>
      <c r="W378" s="18">
        <f>MAX(0,ROUNDDOWN(K378-H378-430000-J378-N378,-3))</f>
        <v/>
      </c>
      <c r="X378" s="18">
        <f>MAX(0,ROUNDDOWN(K378-H378-430000-J378-O378,-3))</f>
        <v/>
      </c>
      <c r="Y378" s="18">
        <f>IF(K378&lt;=450000,0,MAX(0,ROUNDDOWN(V378*0.06-MIN(50000,V378)*0.03,-2))+MAX(0,ROUNDDOWN(V378*0.04-MIN(50000,V378)*0.02,-2)))</f>
        <v/>
      </c>
      <c r="Z378" s="18">
        <f>IF(K378&lt;=450000,0,MAX(0,ROUNDDOWN(W378*0.06-MIN(50000,W378)*0.03,-2))+MAX(0,ROUNDDOWN(W378*0.04-MIN(50000,W378)*0.02,-2)))</f>
        <v/>
      </c>
      <c r="AA378" s="18">
        <f>IF(K378&lt;=450000,0,MAX(0,ROUNDDOWN(X378*0.06-MIN(50000,X378)*0.03,-2))+MAX(0,ROUNDDOWN(X378*0.04-MIN(50000,X378)*0.02,-2)))</f>
        <v/>
      </c>
      <c r="AB378" s="18">
        <f>AE378+Y378-Z378</f>
        <v/>
      </c>
      <c r="AC378" s="18">
        <f>AF378+Y378-AA378</f>
        <v/>
      </c>
      <c r="AD378" s="20">
        <f>AB378-AC378</f>
        <v/>
      </c>
      <c r="AE378" s="18">
        <f>S378-T378</f>
        <v/>
      </c>
      <c r="AF378" s="18">
        <f>S378-U378</f>
        <v/>
      </c>
      <c r="AG378" s="21">
        <f>IF(P378&lt;=0,0,LOOKUP(P378,{0,1950001,3300001,6950001,9000001,18000001,40000001},{0.05,0.1,0.2,0.23,0.33,0.4,0.45}))</f>
        <v/>
      </c>
    </row>
    <row r="379">
      <c r="A379" t="inlineStr">
        <is>
          <t>1万円刻み</t>
        </is>
      </c>
      <c r="B379" s="18">
        <f>'4_1万円刻み'!$A$74</f>
        <v/>
      </c>
      <c r="C379" s="19" t="n">
        <v>2025</v>
      </c>
      <c r="D379" s="18" t="n">
        <v>100000</v>
      </c>
      <c r="E379" s="18" t="n">
        <v>0</v>
      </c>
      <c r="F379" s="18" t="n">
        <v>100000</v>
      </c>
      <c r="G379" t="inlineStr">
        <is>
          <t>はい</t>
        </is>
      </c>
      <c r="H379" s="18">
        <f>ROUND(MIN(B379/12,650000)*12*0.0915+MIN(B379/12,1390000)*12*(0.0504+0)+B379*0.005,0)</f>
        <v/>
      </c>
      <c r="I379" s="18" t="n">
        <v>0</v>
      </c>
      <c r="J379" s="18" t="n">
        <v>0</v>
      </c>
      <c r="K379" s="18">
        <f>ROUND(IF(C379&gt;=2026,IF(B379&lt;741000,0,IF(B379&lt;2191000,B379-740000,IF(B379&lt;2193000,1451000,IF(B379&lt;2196000,1453000,IF(B379&lt;2200000,1456000,IF(B379&lt;3600000,ROUNDDOWN(B379/4,-3)*2.8-80000,IF(B379&lt;6600000,ROUNDDOWN(B379/4,-3)*3.2-440000,IF(B379&lt;8500000,ROUNDDOWN(B379*0.9,0)-1100000,B379-1950000)))))))),IF(B379&lt;651000,0,IF(B379&lt;1900000,B379-650000,IF(B379&lt;3600000,ROUNDDOWN(B379/4,-3)*2.8-80000,IF(B379&lt;6600000,ROUNDDOWN(B379/4,-3)*3.2-440000,IF(B379&lt;8500000,ROUNDDOWN(B379*0.9,0)-1100000,B379-1950000)))))),0)</f>
        <v/>
      </c>
      <c r="L379" s="18">
        <f>IF(K379&gt;23500000,NA(),IF(C379&gt;=2026,IF(K379&lt;=4890000,1040000,IF(K379&lt;=6550000,670000,620000)),IF(K379&lt;=1320000,950000,IF(K379&lt;=3360000,880000,IF(K379&lt;=4890000,680000,IF(K379&lt;=6550000,630000,580000))))))</f>
        <v/>
      </c>
      <c r="M379" s="18">
        <f>MIN(100000,ROUNDDOWN(K379*0.05,0))</f>
        <v/>
      </c>
      <c r="N379" s="18">
        <f>MIN(2000000,MAX(0,D379-E379-M379))</f>
        <v/>
      </c>
      <c r="O379" s="18">
        <f>IF(G379="はい",MIN(88000,MAX(0,F379-12000)),0)</f>
        <v/>
      </c>
      <c r="P379" s="18">
        <f>MAX(0,ROUNDDOWN(K379-H379-L379-I379-0,-3))</f>
        <v/>
      </c>
      <c r="Q379" s="18">
        <f>MAX(0,ROUNDDOWN(K379-H379-L379-I379-N379,-3))</f>
        <v/>
      </c>
      <c r="R379" s="18">
        <f>MAX(0,ROUNDDOWN(K379-H379-L379-I379-O379,-3))</f>
        <v/>
      </c>
      <c r="S379" s="18">
        <f>IF(P379&lt;=0,0,ROUNDDOWN((P379*LOOKUP(P379,{0,1950001,3300001,6950001,9000001,18000001,40000001},{0.05,0.1,0.2,0.23,0.33,0.4,0.45})-LOOKUP(P379,{0,1950001,3300001,6950001,9000001,18000001,40000001},{0,97500,427500,636000,1536000,2796000,4796000}))*1.021,-2))</f>
        <v/>
      </c>
      <c r="T379" s="18">
        <f>IF(Q379&lt;=0,0,ROUNDDOWN((Q379*LOOKUP(Q379,{0,1950001,3300001,6950001,9000001,18000001,40000001},{0.05,0.1,0.2,0.23,0.33,0.4,0.45})-LOOKUP(Q379,{0,1950001,3300001,6950001,9000001,18000001,40000001},{0,97500,427500,636000,1536000,2796000,4796000}))*1.021,-2))</f>
        <v/>
      </c>
      <c r="U379" s="18">
        <f>IF(R379&lt;=0,0,ROUNDDOWN((R379*LOOKUP(R379,{0,1950001,3300001,6950001,9000001,18000001,40000001},{0.05,0.1,0.2,0.23,0.33,0.4,0.45})-LOOKUP(R379,{0,1950001,3300001,6950001,9000001,18000001,40000001},{0,97500,427500,636000,1536000,2796000,4796000}))*1.021,-2))</f>
        <v/>
      </c>
      <c r="V379" s="18">
        <f>MAX(0,ROUNDDOWN(K379-H379-430000-J379-0,-3))</f>
        <v/>
      </c>
      <c r="W379" s="18">
        <f>MAX(0,ROUNDDOWN(K379-H379-430000-J379-N379,-3))</f>
        <v/>
      </c>
      <c r="X379" s="18">
        <f>MAX(0,ROUNDDOWN(K379-H379-430000-J379-O379,-3))</f>
        <v/>
      </c>
      <c r="Y379" s="18">
        <f>IF(K379&lt;=450000,0,MAX(0,ROUNDDOWN(V379*0.06-MIN(50000,V379)*0.03,-2))+MAX(0,ROUNDDOWN(V379*0.04-MIN(50000,V379)*0.02,-2)))</f>
        <v/>
      </c>
      <c r="Z379" s="18">
        <f>IF(K379&lt;=450000,0,MAX(0,ROUNDDOWN(W379*0.06-MIN(50000,W379)*0.03,-2))+MAX(0,ROUNDDOWN(W379*0.04-MIN(50000,W379)*0.02,-2)))</f>
        <v/>
      </c>
      <c r="AA379" s="18">
        <f>IF(K379&lt;=450000,0,MAX(0,ROUNDDOWN(X379*0.06-MIN(50000,X379)*0.03,-2))+MAX(0,ROUNDDOWN(X379*0.04-MIN(50000,X379)*0.02,-2)))</f>
        <v/>
      </c>
      <c r="AB379" s="18">
        <f>AE379+Y379-Z379</f>
        <v/>
      </c>
      <c r="AC379" s="18">
        <f>AF379+Y379-AA379</f>
        <v/>
      </c>
      <c r="AD379" s="20">
        <f>AB379-AC379</f>
        <v/>
      </c>
      <c r="AE379" s="18">
        <f>S379-T379</f>
        <v/>
      </c>
      <c r="AF379" s="18">
        <f>S379-U379</f>
        <v/>
      </c>
      <c r="AG379" s="21">
        <f>IF(P379&lt;=0,0,LOOKUP(P379,{0,1950001,3300001,6950001,9000001,18000001,40000001},{0.05,0.1,0.2,0.23,0.33,0.4,0.45}))</f>
        <v/>
      </c>
    </row>
    <row r="380">
      <c r="A380" t="inlineStr">
        <is>
          <t>1万円刻み</t>
        </is>
      </c>
      <c r="B380" s="18">
        <f>'4_1万円刻み'!$A$75</f>
        <v/>
      </c>
      <c r="C380" s="19" t="n">
        <v>2026</v>
      </c>
      <c r="D380" s="18" t="n">
        <v>100000</v>
      </c>
      <c r="E380" s="18" t="n">
        <v>0</v>
      </c>
      <c r="F380" s="18" t="n">
        <v>100000</v>
      </c>
      <c r="G380" t="inlineStr">
        <is>
          <t>はい</t>
        </is>
      </c>
      <c r="H380" s="18">
        <f>ROUND(MIN(B380/12,650000)*12*0.0915+MIN(B380/12,1390000)*12*(0.0504+0)+B380*0.005,0)</f>
        <v/>
      </c>
      <c r="I380" s="18" t="n">
        <v>0</v>
      </c>
      <c r="J380" s="18" t="n">
        <v>0</v>
      </c>
      <c r="K380" s="18">
        <f>ROUND(IF(C380&gt;=2026,IF(B380&lt;741000,0,IF(B380&lt;2191000,B380-740000,IF(B380&lt;2193000,1451000,IF(B380&lt;2196000,1453000,IF(B380&lt;2200000,1456000,IF(B380&lt;3600000,ROUNDDOWN(B380/4,-3)*2.8-80000,IF(B380&lt;6600000,ROUNDDOWN(B380/4,-3)*3.2-440000,IF(B380&lt;8500000,ROUNDDOWN(B380*0.9,0)-1100000,B380-1950000)))))))),IF(B380&lt;651000,0,IF(B380&lt;1900000,B380-650000,IF(B380&lt;3600000,ROUNDDOWN(B380/4,-3)*2.8-80000,IF(B380&lt;6600000,ROUNDDOWN(B380/4,-3)*3.2-440000,IF(B380&lt;8500000,ROUNDDOWN(B380*0.9,0)-1100000,B380-1950000)))))),0)</f>
        <v/>
      </c>
      <c r="L380" s="18">
        <f>IF(K380&gt;23500000,NA(),IF(C380&gt;=2026,IF(K380&lt;=4890000,1040000,IF(K380&lt;=6550000,670000,620000)),IF(K380&lt;=1320000,950000,IF(K380&lt;=3360000,880000,IF(K380&lt;=4890000,680000,IF(K380&lt;=6550000,630000,580000))))))</f>
        <v/>
      </c>
      <c r="M380" s="18">
        <f>MIN(100000,ROUNDDOWN(K380*0.05,0))</f>
        <v/>
      </c>
      <c r="N380" s="18">
        <f>MIN(2000000,MAX(0,D380-E380-M380))</f>
        <v/>
      </c>
      <c r="O380" s="18">
        <f>IF(G380="はい",MIN(88000,MAX(0,F380-12000)),0)</f>
        <v/>
      </c>
      <c r="P380" s="18">
        <f>MAX(0,ROUNDDOWN(K380-H380-L380-I380-0,-3))</f>
        <v/>
      </c>
      <c r="Q380" s="18">
        <f>MAX(0,ROUNDDOWN(K380-H380-L380-I380-N380,-3))</f>
        <v/>
      </c>
      <c r="R380" s="18">
        <f>MAX(0,ROUNDDOWN(K380-H380-L380-I380-O380,-3))</f>
        <v/>
      </c>
      <c r="S380" s="18">
        <f>IF(P380&lt;=0,0,ROUNDDOWN((P380*LOOKUP(P380,{0,1950001,3300001,6950001,9000001,18000001,40000001},{0.05,0.1,0.2,0.23,0.33,0.4,0.45})-LOOKUP(P380,{0,1950001,3300001,6950001,9000001,18000001,40000001},{0,97500,427500,636000,1536000,2796000,4796000}))*1.021,-2))</f>
        <v/>
      </c>
      <c r="T380" s="18">
        <f>IF(Q380&lt;=0,0,ROUNDDOWN((Q380*LOOKUP(Q380,{0,1950001,3300001,6950001,9000001,18000001,40000001},{0.05,0.1,0.2,0.23,0.33,0.4,0.45})-LOOKUP(Q380,{0,1950001,3300001,6950001,9000001,18000001,40000001},{0,97500,427500,636000,1536000,2796000,4796000}))*1.021,-2))</f>
        <v/>
      </c>
      <c r="U380" s="18">
        <f>IF(R380&lt;=0,0,ROUNDDOWN((R380*LOOKUP(R380,{0,1950001,3300001,6950001,9000001,18000001,40000001},{0.05,0.1,0.2,0.23,0.33,0.4,0.45})-LOOKUP(R380,{0,1950001,3300001,6950001,9000001,18000001,40000001},{0,97500,427500,636000,1536000,2796000,4796000}))*1.021,-2))</f>
        <v/>
      </c>
      <c r="V380" s="18">
        <f>MAX(0,ROUNDDOWN(K380-H380-430000-J380-0,-3))</f>
        <v/>
      </c>
      <c r="W380" s="18">
        <f>MAX(0,ROUNDDOWN(K380-H380-430000-J380-N380,-3))</f>
        <v/>
      </c>
      <c r="X380" s="18">
        <f>MAX(0,ROUNDDOWN(K380-H380-430000-J380-O380,-3))</f>
        <v/>
      </c>
      <c r="Y380" s="18">
        <f>IF(K380&lt;=450000,0,MAX(0,ROUNDDOWN(V380*0.06-MIN(50000,V380)*0.03,-2))+MAX(0,ROUNDDOWN(V380*0.04-MIN(50000,V380)*0.02,-2)))</f>
        <v/>
      </c>
      <c r="Z380" s="18">
        <f>IF(K380&lt;=450000,0,MAX(0,ROUNDDOWN(W380*0.06-MIN(50000,W380)*0.03,-2))+MAX(0,ROUNDDOWN(W380*0.04-MIN(50000,W380)*0.02,-2)))</f>
        <v/>
      </c>
      <c r="AA380" s="18">
        <f>IF(K380&lt;=450000,0,MAX(0,ROUNDDOWN(X380*0.06-MIN(50000,X380)*0.03,-2))+MAX(0,ROUNDDOWN(X380*0.04-MIN(50000,X380)*0.02,-2)))</f>
        <v/>
      </c>
      <c r="AB380" s="18">
        <f>AE380+Y380-Z380</f>
        <v/>
      </c>
      <c r="AC380" s="18">
        <f>AF380+Y380-AA380</f>
        <v/>
      </c>
      <c r="AD380" s="20">
        <f>AB380-AC380</f>
        <v/>
      </c>
      <c r="AE380" s="18">
        <f>S380-T380</f>
        <v/>
      </c>
      <c r="AF380" s="18">
        <f>S380-U380</f>
        <v/>
      </c>
      <c r="AG380" s="21">
        <f>IF(P380&lt;=0,0,LOOKUP(P380,{0,1950001,3300001,6950001,9000001,18000001,40000001},{0.05,0.1,0.2,0.23,0.33,0.4,0.45}))</f>
        <v/>
      </c>
    </row>
    <row r="381">
      <c r="A381" t="inlineStr">
        <is>
          <t>1万円刻み</t>
        </is>
      </c>
      <c r="B381" s="18">
        <f>'4_1万円刻み'!$A$75</f>
        <v/>
      </c>
      <c r="C381" s="19" t="n">
        <v>2025</v>
      </c>
      <c r="D381" s="18" t="n">
        <v>100000</v>
      </c>
      <c r="E381" s="18" t="n">
        <v>0</v>
      </c>
      <c r="F381" s="18" t="n">
        <v>100000</v>
      </c>
      <c r="G381" t="inlineStr">
        <is>
          <t>はい</t>
        </is>
      </c>
      <c r="H381" s="18">
        <f>ROUND(MIN(B381/12,650000)*12*0.0915+MIN(B381/12,1390000)*12*(0.0504+0)+B381*0.005,0)</f>
        <v/>
      </c>
      <c r="I381" s="18" t="n">
        <v>0</v>
      </c>
      <c r="J381" s="18" t="n">
        <v>0</v>
      </c>
      <c r="K381" s="18">
        <f>ROUND(IF(C381&gt;=2026,IF(B381&lt;741000,0,IF(B381&lt;2191000,B381-740000,IF(B381&lt;2193000,1451000,IF(B381&lt;2196000,1453000,IF(B381&lt;2200000,1456000,IF(B381&lt;3600000,ROUNDDOWN(B381/4,-3)*2.8-80000,IF(B381&lt;6600000,ROUNDDOWN(B381/4,-3)*3.2-440000,IF(B381&lt;8500000,ROUNDDOWN(B381*0.9,0)-1100000,B381-1950000)))))))),IF(B381&lt;651000,0,IF(B381&lt;1900000,B381-650000,IF(B381&lt;3600000,ROUNDDOWN(B381/4,-3)*2.8-80000,IF(B381&lt;6600000,ROUNDDOWN(B381/4,-3)*3.2-440000,IF(B381&lt;8500000,ROUNDDOWN(B381*0.9,0)-1100000,B381-1950000)))))),0)</f>
        <v/>
      </c>
      <c r="L381" s="18">
        <f>IF(K381&gt;23500000,NA(),IF(C381&gt;=2026,IF(K381&lt;=4890000,1040000,IF(K381&lt;=6550000,670000,620000)),IF(K381&lt;=1320000,950000,IF(K381&lt;=3360000,880000,IF(K381&lt;=4890000,680000,IF(K381&lt;=6550000,630000,580000))))))</f>
        <v/>
      </c>
      <c r="M381" s="18">
        <f>MIN(100000,ROUNDDOWN(K381*0.05,0))</f>
        <v/>
      </c>
      <c r="N381" s="18">
        <f>MIN(2000000,MAX(0,D381-E381-M381))</f>
        <v/>
      </c>
      <c r="O381" s="18">
        <f>IF(G381="はい",MIN(88000,MAX(0,F381-12000)),0)</f>
        <v/>
      </c>
      <c r="P381" s="18">
        <f>MAX(0,ROUNDDOWN(K381-H381-L381-I381-0,-3))</f>
        <v/>
      </c>
      <c r="Q381" s="18">
        <f>MAX(0,ROUNDDOWN(K381-H381-L381-I381-N381,-3))</f>
        <v/>
      </c>
      <c r="R381" s="18">
        <f>MAX(0,ROUNDDOWN(K381-H381-L381-I381-O381,-3))</f>
        <v/>
      </c>
      <c r="S381" s="18">
        <f>IF(P381&lt;=0,0,ROUNDDOWN((P381*LOOKUP(P381,{0,1950001,3300001,6950001,9000001,18000001,40000001},{0.05,0.1,0.2,0.23,0.33,0.4,0.45})-LOOKUP(P381,{0,1950001,3300001,6950001,9000001,18000001,40000001},{0,97500,427500,636000,1536000,2796000,4796000}))*1.021,-2))</f>
        <v/>
      </c>
      <c r="T381" s="18">
        <f>IF(Q381&lt;=0,0,ROUNDDOWN((Q381*LOOKUP(Q381,{0,1950001,3300001,6950001,9000001,18000001,40000001},{0.05,0.1,0.2,0.23,0.33,0.4,0.45})-LOOKUP(Q381,{0,1950001,3300001,6950001,9000001,18000001,40000001},{0,97500,427500,636000,1536000,2796000,4796000}))*1.021,-2))</f>
        <v/>
      </c>
      <c r="U381" s="18">
        <f>IF(R381&lt;=0,0,ROUNDDOWN((R381*LOOKUP(R381,{0,1950001,3300001,6950001,9000001,18000001,40000001},{0.05,0.1,0.2,0.23,0.33,0.4,0.45})-LOOKUP(R381,{0,1950001,3300001,6950001,9000001,18000001,40000001},{0,97500,427500,636000,1536000,2796000,4796000}))*1.021,-2))</f>
        <v/>
      </c>
      <c r="V381" s="18">
        <f>MAX(0,ROUNDDOWN(K381-H381-430000-J381-0,-3))</f>
        <v/>
      </c>
      <c r="W381" s="18">
        <f>MAX(0,ROUNDDOWN(K381-H381-430000-J381-N381,-3))</f>
        <v/>
      </c>
      <c r="X381" s="18">
        <f>MAX(0,ROUNDDOWN(K381-H381-430000-J381-O381,-3))</f>
        <v/>
      </c>
      <c r="Y381" s="18">
        <f>IF(K381&lt;=450000,0,MAX(0,ROUNDDOWN(V381*0.06-MIN(50000,V381)*0.03,-2))+MAX(0,ROUNDDOWN(V381*0.04-MIN(50000,V381)*0.02,-2)))</f>
        <v/>
      </c>
      <c r="Z381" s="18">
        <f>IF(K381&lt;=450000,0,MAX(0,ROUNDDOWN(W381*0.06-MIN(50000,W381)*0.03,-2))+MAX(0,ROUNDDOWN(W381*0.04-MIN(50000,W381)*0.02,-2)))</f>
        <v/>
      </c>
      <c r="AA381" s="18">
        <f>IF(K381&lt;=450000,0,MAX(0,ROUNDDOWN(X381*0.06-MIN(50000,X381)*0.03,-2))+MAX(0,ROUNDDOWN(X381*0.04-MIN(50000,X381)*0.02,-2)))</f>
        <v/>
      </c>
      <c r="AB381" s="18">
        <f>AE381+Y381-Z381</f>
        <v/>
      </c>
      <c r="AC381" s="18">
        <f>AF381+Y381-AA381</f>
        <v/>
      </c>
      <c r="AD381" s="20">
        <f>AB381-AC381</f>
        <v/>
      </c>
      <c r="AE381" s="18">
        <f>S381-T381</f>
        <v/>
      </c>
      <c r="AF381" s="18">
        <f>S381-U381</f>
        <v/>
      </c>
      <c r="AG381" s="21">
        <f>IF(P381&lt;=0,0,LOOKUP(P381,{0,1950001,3300001,6950001,9000001,18000001,40000001},{0.05,0.1,0.2,0.23,0.33,0.4,0.45}))</f>
        <v/>
      </c>
    </row>
    <row r="382">
      <c r="A382" t="inlineStr">
        <is>
          <t>1万円刻み</t>
        </is>
      </c>
      <c r="B382" s="18">
        <f>'4_1万円刻み'!$A$76</f>
        <v/>
      </c>
      <c r="C382" s="19" t="n">
        <v>2026</v>
      </c>
      <c r="D382" s="18" t="n">
        <v>100000</v>
      </c>
      <c r="E382" s="18" t="n">
        <v>0</v>
      </c>
      <c r="F382" s="18" t="n">
        <v>100000</v>
      </c>
      <c r="G382" t="inlineStr">
        <is>
          <t>はい</t>
        </is>
      </c>
      <c r="H382" s="18">
        <f>ROUND(MIN(B382/12,650000)*12*0.0915+MIN(B382/12,1390000)*12*(0.0504+0)+B382*0.005,0)</f>
        <v/>
      </c>
      <c r="I382" s="18" t="n">
        <v>0</v>
      </c>
      <c r="J382" s="18" t="n">
        <v>0</v>
      </c>
      <c r="K382" s="18">
        <f>ROUND(IF(C382&gt;=2026,IF(B382&lt;741000,0,IF(B382&lt;2191000,B382-740000,IF(B382&lt;2193000,1451000,IF(B382&lt;2196000,1453000,IF(B382&lt;2200000,1456000,IF(B382&lt;3600000,ROUNDDOWN(B382/4,-3)*2.8-80000,IF(B382&lt;6600000,ROUNDDOWN(B382/4,-3)*3.2-440000,IF(B382&lt;8500000,ROUNDDOWN(B382*0.9,0)-1100000,B382-1950000)))))))),IF(B382&lt;651000,0,IF(B382&lt;1900000,B382-650000,IF(B382&lt;3600000,ROUNDDOWN(B382/4,-3)*2.8-80000,IF(B382&lt;6600000,ROUNDDOWN(B382/4,-3)*3.2-440000,IF(B382&lt;8500000,ROUNDDOWN(B382*0.9,0)-1100000,B382-1950000)))))),0)</f>
        <v/>
      </c>
      <c r="L382" s="18">
        <f>IF(K382&gt;23500000,NA(),IF(C382&gt;=2026,IF(K382&lt;=4890000,1040000,IF(K382&lt;=6550000,670000,620000)),IF(K382&lt;=1320000,950000,IF(K382&lt;=3360000,880000,IF(K382&lt;=4890000,680000,IF(K382&lt;=6550000,630000,580000))))))</f>
        <v/>
      </c>
      <c r="M382" s="18">
        <f>MIN(100000,ROUNDDOWN(K382*0.05,0))</f>
        <v/>
      </c>
      <c r="N382" s="18">
        <f>MIN(2000000,MAX(0,D382-E382-M382))</f>
        <v/>
      </c>
      <c r="O382" s="18">
        <f>IF(G382="はい",MIN(88000,MAX(0,F382-12000)),0)</f>
        <v/>
      </c>
      <c r="P382" s="18">
        <f>MAX(0,ROUNDDOWN(K382-H382-L382-I382-0,-3))</f>
        <v/>
      </c>
      <c r="Q382" s="18">
        <f>MAX(0,ROUNDDOWN(K382-H382-L382-I382-N382,-3))</f>
        <v/>
      </c>
      <c r="R382" s="18">
        <f>MAX(0,ROUNDDOWN(K382-H382-L382-I382-O382,-3))</f>
        <v/>
      </c>
      <c r="S382" s="18">
        <f>IF(P382&lt;=0,0,ROUNDDOWN((P382*LOOKUP(P382,{0,1950001,3300001,6950001,9000001,18000001,40000001},{0.05,0.1,0.2,0.23,0.33,0.4,0.45})-LOOKUP(P382,{0,1950001,3300001,6950001,9000001,18000001,40000001},{0,97500,427500,636000,1536000,2796000,4796000}))*1.021,-2))</f>
        <v/>
      </c>
      <c r="T382" s="18">
        <f>IF(Q382&lt;=0,0,ROUNDDOWN((Q382*LOOKUP(Q382,{0,1950001,3300001,6950001,9000001,18000001,40000001},{0.05,0.1,0.2,0.23,0.33,0.4,0.45})-LOOKUP(Q382,{0,1950001,3300001,6950001,9000001,18000001,40000001},{0,97500,427500,636000,1536000,2796000,4796000}))*1.021,-2))</f>
        <v/>
      </c>
      <c r="U382" s="18">
        <f>IF(R382&lt;=0,0,ROUNDDOWN((R382*LOOKUP(R382,{0,1950001,3300001,6950001,9000001,18000001,40000001},{0.05,0.1,0.2,0.23,0.33,0.4,0.45})-LOOKUP(R382,{0,1950001,3300001,6950001,9000001,18000001,40000001},{0,97500,427500,636000,1536000,2796000,4796000}))*1.021,-2))</f>
        <v/>
      </c>
      <c r="V382" s="18">
        <f>MAX(0,ROUNDDOWN(K382-H382-430000-J382-0,-3))</f>
        <v/>
      </c>
      <c r="W382" s="18">
        <f>MAX(0,ROUNDDOWN(K382-H382-430000-J382-N382,-3))</f>
        <v/>
      </c>
      <c r="X382" s="18">
        <f>MAX(0,ROUNDDOWN(K382-H382-430000-J382-O382,-3))</f>
        <v/>
      </c>
      <c r="Y382" s="18">
        <f>IF(K382&lt;=450000,0,MAX(0,ROUNDDOWN(V382*0.06-MIN(50000,V382)*0.03,-2))+MAX(0,ROUNDDOWN(V382*0.04-MIN(50000,V382)*0.02,-2)))</f>
        <v/>
      </c>
      <c r="Z382" s="18">
        <f>IF(K382&lt;=450000,0,MAX(0,ROUNDDOWN(W382*0.06-MIN(50000,W382)*0.03,-2))+MAX(0,ROUNDDOWN(W382*0.04-MIN(50000,W382)*0.02,-2)))</f>
        <v/>
      </c>
      <c r="AA382" s="18">
        <f>IF(K382&lt;=450000,0,MAX(0,ROUNDDOWN(X382*0.06-MIN(50000,X382)*0.03,-2))+MAX(0,ROUNDDOWN(X382*0.04-MIN(50000,X382)*0.02,-2)))</f>
        <v/>
      </c>
      <c r="AB382" s="18">
        <f>AE382+Y382-Z382</f>
        <v/>
      </c>
      <c r="AC382" s="18">
        <f>AF382+Y382-AA382</f>
        <v/>
      </c>
      <c r="AD382" s="20">
        <f>AB382-AC382</f>
        <v/>
      </c>
      <c r="AE382" s="18">
        <f>S382-T382</f>
        <v/>
      </c>
      <c r="AF382" s="18">
        <f>S382-U382</f>
        <v/>
      </c>
      <c r="AG382" s="21">
        <f>IF(P382&lt;=0,0,LOOKUP(P382,{0,1950001,3300001,6950001,9000001,18000001,40000001},{0.05,0.1,0.2,0.23,0.33,0.4,0.45}))</f>
        <v/>
      </c>
    </row>
    <row r="383">
      <c r="A383" t="inlineStr">
        <is>
          <t>1万円刻み</t>
        </is>
      </c>
      <c r="B383" s="18">
        <f>'4_1万円刻み'!$A$76</f>
        <v/>
      </c>
      <c r="C383" s="19" t="n">
        <v>2025</v>
      </c>
      <c r="D383" s="18" t="n">
        <v>100000</v>
      </c>
      <c r="E383" s="18" t="n">
        <v>0</v>
      </c>
      <c r="F383" s="18" t="n">
        <v>100000</v>
      </c>
      <c r="G383" t="inlineStr">
        <is>
          <t>はい</t>
        </is>
      </c>
      <c r="H383" s="18">
        <f>ROUND(MIN(B383/12,650000)*12*0.0915+MIN(B383/12,1390000)*12*(0.0504+0)+B383*0.005,0)</f>
        <v/>
      </c>
      <c r="I383" s="18" t="n">
        <v>0</v>
      </c>
      <c r="J383" s="18" t="n">
        <v>0</v>
      </c>
      <c r="K383" s="18">
        <f>ROUND(IF(C383&gt;=2026,IF(B383&lt;741000,0,IF(B383&lt;2191000,B383-740000,IF(B383&lt;2193000,1451000,IF(B383&lt;2196000,1453000,IF(B383&lt;2200000,1456000,IF(B383&lt;3600000,ROUNDDOWN(B383/4,-3)*2.8-80000,IF(B383&lt;6600000,ROUNDDOWN(B383/4,-3)*3.2-440000,IF(B383&lt;8500000,ROUNDDOWN(B383*0.9,0)-1100000,B383-1950000)))))))),IF(B383&lt;651000,0,IF(B383&lt;1900000,B383-650000,IF(B383&lt;3600000,ROUNDDOWN(B383/4,-3)*2.8-80000,IF(B383&lt;6600000,ROUNDDOWN(B383/4,-3)*3.2-440000,IF(B383&lt;8500000,ROUNDDOWN(B383*0.9,0)-1100000,B383-1950000)))))),0)</f>
        <v/>
      </c>
      <c r="L383" s="18">
        <f>IF(K383&gt;23500000,NA(),IF(C383&gt;=2026,IF(K383&lt;=4890000,1040000,IF(K383&lt;=6550000,670000,620000)),IF(K383&lt;=1320000,950000,IF(K383&lt;=3360000,880000,IF(K383&lt;=4890000,680000,IF(K383&lt;=6550000,630000,580000))))))</f>
        <v/>
      </c>
      <c r="M383" s="18">
        <f>MIN(100000,ROUNDDOWN(K383*0.05,0))</f>
        <v/>
      </c>
      <c r="N383" s="18">
        <f>MIN(2000000,MAX(0,D383-E383-M383))</f>
        <v/>
      </c>
      <c r="O383" s="18">
        <f>IF(G383="はい",MIN(88000,MAX(0,F383-12000)),0)</f>
        <v/>
      </c>
      <c r="P383" s="18">
        <f>MAX(0,ROUNDDOWN(K383-H383-L383-I383-0,-3))</f>
        <v/>
      </c>
      <c r="Q383" s="18">
        <f>MAX(0,ROUNDDOWN(K383-H383-L383-I383-N383,-3))</f>
        <v/>
      </c>
      <c r="R383" s="18">
        <f>MAX(0,ROUNDDOWN(K383-H383-L383-I383-O383,-3))</f>
        <v/>
      </c>
      <c r="S383" s="18">
        <f>IF(P383&lt;=0,0,ROUNDDOWN((P383*LOOKUP(P383,{0,1950001,3300001,6950001,9000001,18000001,40000001},{0.05,0.1,0.2,0.23,0.33,0.4,0.45})-LOOKUP(P383,{0,1950001,3300001,6950001,9000001,18000001,40000001},{0,97500,427500,636000,1536000,2796000,4796000}))*1.021,-2))</f>
        <v/>
      </c>
      <c r="T383" s="18">
        <f>IF(Q383&lt;=0,0,ROUNDDOWN((Q383*LOOKUP(Q383,{0,1950001,3300001,6950001,9000001,18000001,40000001},{0.05,0.1,0.2,0.23,0.33,0.4,0.45})-LOOKUP(Q383,{0,1950001,3300001,6950001,9000001,18000001,40000001},{0,97500,427500,636000,1536000,2796000,4796000}))*1.021,-2))</f>
        <v/>
      </c>
      <c r="U383" s="18">
        <f>IF(R383&lt;=0,0,ROUNDDOWN((R383*LOOKUP(R383,{0,1950001,3300001,6950001,9000001,18000001,40000001},{0.05,0.1,0.2,0.23,0.33,0.4,0.45})-LOOKUP(R383,{0,1950001,3300001,6950001,9000001,18000001,40000001},{0,97500,427500,636000,1536000,2796000,4796000}))*1.021,-2))</f>
        <v/>
      </c>
      <c r="V383" s="18">
        <f>MAX(0,ROUNDDOWN(K383-H383-430000-J383-0,-3))</f>
        <v/>
      </c>
      <c r="W383" s="18">
        <f>MAX(0,ROUNDDOWN(K383-H383-430000-J383-N383,-3))</f>
        <v/>
      </c>
      <c r="X383" s="18">
        <f>MAX(0,ROUNDDOWN(K383-H383-430000-J383-O383,-3))</f>
        <v/>
      </c>
      <c r="Y383" s="18">
        <f>IF(K383&lt;=450000,0,MAX(0,ROUNDDOWN(V383*0.06-MIN(50000,V383)*0.03,-2))+MAX(0,ROUNDDOWN(V383*0.04-MIN(50000,V383)*0.02,-2)))</f>
        <v/>
      </c>
      <c r="Z383" s="18">
        <f>IF(K383&lt;=450000,0,MAX(0,ROUNDDOWN(W383*0.06-MIN(50000,W383)*0.03,-2))+MAX(0,ROUNDDOWN(W383*0.04-MIN(50000,W383)*0.02,-2)))</f>
        <v/>
      </c>
      <c r="AA383" s="18">
        <f>IF(K383&lt;=450000,0,MAX(0,ROUNDDOWN(X383*0.06-MIN(50000,X383)*0.03,-2))+MAX(0,ROUNDDOWN(X383*0.04-MIN(50000,X383)*0.02,-2)))</f>
        <v/>
      </c>
      <c r="AB383" s="18">
        <f>AE383+Y383-Z383</f>
        <v/>
      </c>
      <c r="AC383" s="18">
        <f>AF383+Y383-AA383</f>
        <v/>
      </c>
      <c r="AD383" s="20">
        <f>AB383-AC383</f>
        <v/>
      </c>
      <c r="AE383" s="18">
        <f>S383-T383</f>
        <v/>
      </c>
      <c r="AF383" s="18">
        <f>S383-U383</f>
        <v/>
      </c>
      <c r="AG383" s="21">
        <f>IF(P383&lt;=0,0,LOOKUP(P383,{0,1950001,3300001,6950001,9000001,18000001,40000001},{0.05,0.1,0.2,0.23,0.33,0.4,0.45}))</f>
        <v/>
      </c>
    </row>
    <row r="384">
      <c r="A384" t="inlineStr">
        <is>
          <t>1万円刻み</t>
        </is>
      </c>
      <c r="B384" s="18">
        <f>'4_1万円刻み'!$A$77</f>
        <v/>
      </c>
      <c r="C384" s="19" t="n">
        <v>2026</v>
      </c>
      <c r="D384" s="18" t="n">
        <v>100000</v>
      </c>
      <c r="E384" s="18" t="n">
        <v>0</v>
      </c>
      <c r="F384" s="18" t="n">
        <v>100000</v>
      </c>
      <c r="G384" t="inlineStr">
        <is>
          <t>はい</t>
        </is>
      </c>
      <c r="H384" s="18">
        <f>ROUND(MIN(B384/12,650000)*12*0.0915+MIN(B384/12,1390000)*12*(0.0504+0)+B384*0.005,0)</f>
        <v/>
      </c>
      <c r="I384" s="18" t="n">
        <v>0</v>
      </c>
      <c r="J384" s="18" t="n">
        <v>0</v>
      </c>
      <c r="K384" s="18">
        <f>ROUND(IF(C384&gt;=2026,IF(B384&lt;741000,0,IF(B384&lt;2191000,B384-740000,IF(B384&lt;2193000,1451000,IF(B384&lt;2196000,1453000,IF(B384&lt;2200000,1456000,IF(B384&lt;3600000,ROUNDDOWN(B384/4,-3)*2.8-80000,IF(B384&lt;6600000,ROUNDDOWN(B384/4,-3)*3.2-440000,IF(B384&lt;8500000,ROUNDDOWN(B384*0.9,0)-1100000,B384-1950000)))))))),IF(B384&lt;651000,0,IF(B384&lt;1900000,B384-650000,IF(B384&lt;3600000,ROUNDDOWN(B384/4,-3)*2.8-80000,IF(B384&lt;6600000,ROUNDDOWN(B384/4,-3)*3.2-440000,IF(B384&lt;8500000,ROUNDDOWN(B384*0.9,0)-1100000,B384-1950000)))))),0)</f>
        <v/>
      </c>
      <c r="L384" s="18">
        <f>IF(K384&gt;23500000,NA(),IF(C384&gt;=2026,IF(K384&lt;=4890000,1040000,IF(K384&lt;=6550000,670000,620000)),IF(K384&lt;=1320000,950000,IF(K384&lt;=3360000,880000,IF(K384&lt;=4890000,680000,IF(K384&lt;=6550000,630000,580000))))))</f>
        <v/>
      </c>
      <c r="M384" s="18">
        <f>MIN(100000,ROUNDDOWN(K384*0.05,0))</f>
        <v/>
      </c>
      <c r="N384" s="18">
        <f>MIN(2000000,MAX(0,D384-E384-M384))</f>
        <v/>
      </c>
      <c r="O384" s="18">
        <f>IF(G384="はい",MIN(88000,MAX(0,F384-12000)),0)</f>
        <v/>
      </c>
      <c r="P384" s="18">
        <f>MAX(0,ROUNDDOWN(K384-H384-L384-I384-0,-3))</f>
        <v/>
      </c>
      <c r="Q384" s="18">
        <f>MAX(0,ROUNDDOWN(K384-H384-L384-I384-N384,-3))</f>
        <v/>
      </c>
      <c r="R384" s="18">
        <f>MAX(0,ROUNDDOWN(K384-H384-L384-I384-O384,-3))</f>
        <v/>
      </c>
      <c r="S384" s="18">
        <f>IF(P384&lt;=0,0,ROUNDDOWN((P384*LOOKUP(P384,{0,1950001,3300001,6950001,9000001,18000001,40000001},{0.05,0.1,0.2,0.23,0.33,0.4,0.45})-LOOKUP(P384,{0,1950001,3300001,6950001,9000001,18000001,40000001},{0,97500,427500,636000,1536000,2796000,4796000}))*1.021,-2))</f>
        <v/>
      </c>
      <c r="T384" s="18">
        <f>IF(Q384&lt;=0,0,ROUNDDOWN((Q384*LOOKUP(Q384,{0,1950001,3300001,6950001,9000001,18000001,40000001},{0.05,0.1,0.2,0.23,0.33,0.4,0.45})-LOOKUP(Q384,{0,1950001,3300001,6950001,9000001,18000001,40000001},{0,97500,427500,636000,1536000,2796000,4796000}))*1.021,-2))</f>
        <v/>
      </c>
      <c r="U384" s="18">
        <f>IF(R384&lt;=0,0,ROUNDDOWN((R384*LOOKUP(R384,{0,1950001,3300001,6950001,9000001,18000001,40000001},{0.05,0.1,0.2,0.23,0.33,0.4,0.45})-LOOKUP(R384,{0,1950001,3300001,6950001,9000001,18000001,40000001},{0,97500,427500,636000,1536000,2796000,4796000}))*1.021,-2))</f>
        <v/>
      </c>
      <c r="V384" s="18">
        <f>MAX(0,ROUNDDOWN(K384-H384-430000-J384-0,-3))</f>
        <v/>
      </c>
      <c r="W384" s="18">
        <f>MAX(0,ROUNDDOWN(K384-H384-430000-J384-N384,-3))</f>
        <v/>
      </c>
      <c r="X384" s="18">
        <f>MAX(0,ROUNDDOWN(K384-H384-430000-J384-O384,-3))</f>
        <v/>
      </c>
      <c r="Y384" s="18">
        <f>IF(K384&lt;=450000,0,MAX(0,ROUNDDOWN(V384*0.06-MIN(50000,V384)*0.03,-2))+MAX(0,ROUNDDOWN(V384*0.04-MIN(50000,V384)*0.02,-2)))</f>
        <v/>
      </c>
      <c r="Z384" s="18">
        <f>IF(K384&lt;=450000,0,MAX(0,ROUNDDOWN(W384*0.06-MIN(50000,W384)*0.03,-2))+MAX(0,ROUNDDOWN(W384*0.04-MIN(50000,W384)*0.02,-2)))</f>
        <v/>
      </c>
      <c r="AA384" s="18">
        <f>IF(K384&lt;=450000,0,MAX(0,ROUNDDOWN(X384*0.06-MIN(50000,X384)*0.03,-2))+MAX(0,ROUNDDOWN(X384*0.04-MIN(50000,X384)*0.02,-2)))</f>
        <v/>
      </c>
      <c r="AB384" s="18">
        <f>AE384+Y384-Z384</f>
        <v/>
      </c>
      <c r="AC384" s="18">
        <f>AF384+Y384-AA384</f>
        <v/>
      </c>
      <c r="AD384" s="20">
        <f>AB384-AC384</f>
        <v/>
      </c>
      <c r="AE384" s="18">
        <f>S384-T384</f>
        <v/>
      </c>
      <c r="AF384" s="18">
        <f>S384-U384</f>
        <v/>
      </c>
      <c r="AG384" s="21">
        <f>IF(P384&lt;=0,0,LOOKUP(P384,{0,1950001,3300001,6950001,9000001,18000001,40000001},{0.05,0.1,0.2,0.23,0.33,0.4,0.45}))</f>
        <v/>
      </c>
    </row>
    <row r="385">
      <c r="A385" t="inlineStr">
        <is>
          <t>1万円刻み</t>
        </is>
      </c>
      <c r="B385" s="18">
        <f>'4_1万円刻み'!$A$77</f>
        <v/>
      </c>
      <c r="C385" s="19" t="n">
        <v>2025</v>
      </c>
      <c r="D385" s="18" t="n">
        <v>100000</v>
      </c>
      <c r="E385" s="18" t="n">
        <v>0</v>
      </c>
      <c r="F385" s="18" t="n">
        <v>100000</v>
      </c>
      <c r="G385" t="inlineStr">
        <is>
          <t>はい</t>
        </is>
      </c>
      <c r="H385" s="18">
        <f>ROUND(MIN(B385/12,650000)*12*0.0915+MIN(B385/12,1390000)*12*(0.0504+0)+B385*0.005,0)</f>
        <v/>
      </c>
      <c r="I385" s="18" t="n">
        <v>0</v>
      </c>
      <c r="J385" s="18" t="n">
        <v>0</v>
      </c>
      <c r="K385" s="18">
        <f>ROUND(IF(C385&gt;=2026,IF(B385&lt;741000,0,IF(B385&lt;2191000,B385-740000,IF(B385&lt;2193000,1451000,IF(B385&lt;2196000,1453000,IF(B385&lt;2200000,1456000,IF(B385&lt;3600000,ROUNDDOWN(B385/4,-3)*2.8-80000,IF(B385&lt;6600000,ROUNDDOWN(B385/4,-3)*3.2-440000,IF(B385&lt;8500000,ROUNDDOWN(B385*0.9,0)-1100000,B385-1950000)))))))),IF(B385&lt;651000,0,IF(B385&lt;1900000,B385-650000,IF(B385&lt;3600000,ROUNDDOWN(B385/4,-3)*2.8-80000,IF(B385&lt;6600000,ROUNDDOWN(B385/4,-3)*3.2-440000,IF(B385&lt;8500000,ROUNDDOWN(B385*0.9,0)-1100000,B385-1950000)))))),0)</f>
        <v/>
      </c>
      <c r="L385" s="18">
        <f>IF(K385&gt;23500000,NA(),IF(C385&gt;=2026,IF(K385&lt;=4890000,1040000,IF(K385&lt;=6550000,670000,620000)),IF(K385&lt;=1320000,950000,IF(K385&lt;=3360000,880000,IF(K385&lt;=4890000,680000,IF(K385&lt;=6550000,630000,580000))))))</f>
        <v/>
      </c>
      <c r="M385" s="18">
        <f>MIN(100000,ROUNDDOWN(K385*0.05,0))</f>
        <v/>
      </c>
      <c r="N385" s="18">
        <f>MIN(2000000,MAX(0,D385-E385-M385))</f>
        <v/>
      </c>
      <c r="O385" s="18">
        <f>IF(G385="はい",MIN(88000,MAX(0,F385-12000)),0)</f>
        <v/>
      </c>
      <c r="P385" s="18">
        <f>MAX(0,ROUNDDOWN(K385-H385-L385-I385-0,-3))</f>
        <v/>
      </c>
      <c r="Q385" s="18">
        <f>MAX(0,ROUNDDOWN(K385-H385-L385-I385-N385,-3))</f>
        <v/>
      </c>
      <c r="R385" s="18">
        <f>MAX(0,ROUNDDOWN(K385-H385-L385-I385-O385,-3))</f>
        <v/>
      </c>
      <c r="S385" s="18">
        <f>IF(P385&lt;=0,0,ROUNDDOWN((P385*LOOKUP(P385,{0,1950001,3300001,6950001,9000001,18000001,40000001},{0.05,0.1,0.2,0.23,0.33,0.4,0.45})-LOOKUP(P385,{0,1950001,3300001,6950001,9000001,18000001,40000001},{0,97500,427500,636000,1536000,2796000,4796000}))*1.021,-2))</f>
        <v/>
      </c>
      <c r="T385" s="18">
        <f>IF(Q385&lt;=0,0,ROUNDDOWN((Q385*LOOKUP(Q385,{0,1950001,3300001,6950001,9000001,18000001,40000001},{0.05,0.1,0.2,0.23,0.33,0.4,0.45})-LOOKUP(Q385,{0,1950001,3300001,6950001,9000001,18000001,40000001},{0,97500,427500,636000,1536000,2796000,4796000}))*1.021,-2))</f>
        <v/>
      </c>
      <c r="U385" s="18">
        <f>IF(R385&lt;=0,0,ROUNDDOWN((R385*LOOKUP(R385,{0,1950001,3300001,6950001,9000001,18000001,40000001},{0.05,0.1,0.2,0.23,0.33,0.4,0.45})-LOOKUP(R385,{0,1950001,3300001,6950001,9000001,18000001,40000001},{0,97500,427500,636000,1536000,2796000,4796000}))*1.021,-2))</f>
        <v/>
      </c>
      <c r="V385" s="18">
        <f>MAX(0,ROUNDDOWN(K385-H385-430000-J385-0,-3))</f>
        <v/>
      </c>
      <c r="W385" s="18">
        <f>MAX(0,ROUNDDOWN(K385-H385-430000-J385-N385,-3))</f>
        <v/>
      </c>
      <c r="X385" s="18">
        <f>MAX(0,ROUNDDOWN(K385-H385-430000-J385-O385,-3))</f>
        <v/>
      </c>
      <c r="Y385" s="18">
        <f>IF(K385&lt;=450000,0,MAX(0,ROUNDDOWN(V385*0.06-MIN(50000,V385)*0.03,-2))+MAX(0,ROUNDDOWN(V385*0.04-MIN(50000,V385)*0.02,-2)))</f>
        <v/>
      </c>
      <c r="Z385" s="18">
        <f>IF(K385&lt;=450000,0,MAX(0,ROUNDDOWN(W385*0.06-MIN(50000,W385)*0.03,-2))+MAX(0,ROUNDDOWN(W385*0.04-MIN(50000,W385)*0.02,-2)))</f>
        <v/>
      </c>
      <c r="AA385" s="18">
        <f>IF(K385&lt;=450000,0,MAX(0,ROUNDDOWN(X385*0.06-MIN(50000,X385)*0.03,-2))+MAX(0,ROUNDDOWN(X385*0.04-MIN(50000,X385)*0.02,-2)))</f>
        <v/>
      </c>
      <c r="AB385" s="18">
        <f>AE385+Y385-Z385</f>
        <v/>
      </c>
      <c r="AC385" s="18">
        <f>AF385+Y385-AA385</f>
        <v/>
      </c>
      <c r="AD385" s="20">
        <f>AB385-AC385</f>
        <v/>
      </c>
      <c r="AE385" s="18">
        <f>S385-T385</f>
        <v/>
      </c>
      <c r="AF385" s="18">
        <f>S385-U385</f>
        <v/>
      </c>
      <c r="AG385" s="21">
        <f>IF(P385&lt;=0,0,LOOKUP(P385,{0,1950001,3300001,6950001,9000001,18000001,40000001},{0.05,0.1,0.2,0.23,0.33,0.4,0.45}))</f>
        <v/>
      </c>
    </row>
    <row r="386">
      <c r="A386" t="inlineStr">
        <is>
          <t>1万円刻み</t>
        </is>
      </c>
      <c r="B386" s="18">
        <f>'4_1万円刻み'!$A$78</f>
        <v/>
      </c>
      <c r="C386" s="19" t="n">
        <v>2026</v>
      </c>
      <c r="D386" s="18" t="n">
        <v>100000</v>
      </c>
      <c r="E386" s="18" t="n">
        <v>0</v>
      </c>
      <c r="F386" s="18" t="n">
        <v>100000</v>
      </c>
      <c r="G386" t="inlineStr">
        <is>
          <t>はい</t>
        </is>
      </c>
      <c r="H386" s="18">
        <f>ROUND(MIN(B386/12,650000)*12*0.0915+MIN(B386/12,1390000)*12*(0.0504+0)+B386*0.005,0)</f>
        <v/>
      </c>
      <c r="I386" s="18" t="n">
        <v>0</v>
      </c>
      <c r="J386" s="18" t="n">
        <v>0</v>
      </c>
      <c r="K386" s="18">
        <f>ROUND(IF(C386&gt;=2026,IF(B386&lt;741000,0,IF(B386&lt;2191000,B386-740000,IF(B386&lt;2193000,1451000,IF(B386&lt;2196000,1453000,IF(B386&lt;2200000,1456000,IF(B386&lt;3600000,ROUNDDOWN(B386/4,-3)*2.8-80000,IF(B386&lt;6600000,ROUNDDOWN(B386/4,-3)*3.2-440000,IF(B386&lt;8500000,ROUNDDOWN(B386*0.9,0)-1100000,B386-1950000)))))))),IF(B386&lt;651000,0,IF(B386&lt;1900000,B386-650000,IF(B386&lt;3600000,ROUNDDOWN(B386/4,-3)*2.8-80000,IF(B386&lt;6600000,ROUNDDOWN(B386/4,-3)*3.2-440000,IF(B386&lt;8500000,ROUNDDOWN(B386*0.9,0)-1100000,B386-1950000)))))),0)</f>
        <v/>
      </c>
      <c r="L386" s="18">
        <f>IF(K386&gt;23500000,NA(),IF(C386&gt;=2026,IF(K386&lt;=4890000,1040000,IF(K386&lt;=6550000,670000,620000)),IF(K386&lt;=1320000,950000,IF(K386&lt;=3360000,880000,IF(K386&lt;=4890000,680000,IF(K386&lt;=6550000,630000,580000))))))</f>
        <v/>
      </c>
      <c r="M386" s="18">
        <f>MIN(100000,ROUNDDOWN(K386*0.05,0))</f>
        <v/>
      </c>
      <c r="N386" s="18">
        <f>MIN(2000000,MAX(0,D386-E386-M386))</f>
        <v/>
      </c>
      <c r="O386" s="18">
        <f>IF(G386="はい",MIN(88000,MAX(0,F386-12000)),0)</f>
        <v/>
      </c>
      <c r="P386" s="18">
        <f>MAX(0,ROUNDDOWN(K386-H386-L386-I386-0,-3))</f>
        <v/>
      </c>
      <c r="Q386" s="18">
        <f>MAX(0,ROUNDDOWN(K386-H386-L386-I386-N386,-3))</f>
        <v/>
      </c>
      <c r="R386" s="18">
        <f>MAX(0,ROUNDDOWN(K386-H386-L386-I386-O386,-3))</f>
        <v/>
      </c>
      <c r="S386" s="18">
        <f>IF(P386&lt;=0,0,ROUNDDOWN((P386*LOOKUP(P386,{0,1950001,3300001,6950001,9000001,18000001,40000001},{0.05,0.1,0.2,0.23,0.33,0.4,0.45})-LOOKUP(P386,{0,1950001,3300001,6950001,9000001,18000001,40000001},{0,97500,427500,636000,1536000,2796000,4796000}))*1.021,-2))</f>
        <v/>
      </c>
      <c r="T386" s="18">
        <f>IF(Q386&lt;=0,0,ROUNDDOWN((Q386*LOOKUP(Q386,{0,1950001,3300001,6950001,9000001,18000001,40000001},{0.05,0.1,0.2,0.23,0.33,0.4,0.45})-LOOKUP(Q386,{0,1950001,3300001,6950001,9000001,18000001,40000001},{0,97500,427500,636000,1536000,2796000,4796000}))*1.021,-2))</f>
        <v/>
      </c>
      <c r="U386" s="18">
        <f>IF(R386&lt;=0,0,ROUNDDOWN((R386*LOOKUP(R386,{0,1950001,3300001,6950001,9000001,18000001,40000001},{0.05,0.1,0.2,0.23,0.33,0.4,0.45})-LOOKUP(R386,{0,1950001,3300001,6950001,9000001,18000001,40000001},{0,97500,427500,636000,1536000,2796000,4796000}))*1.021,-2))</f>
        <v/>
      </c>
      <c r="V386" s="18">
        <f>MAX(0,ROUNDDOWN(K386-H386-430000-J386-0,-3))</f>
        <v/>
      </c>
      <c r="W386" s="18">
        <f>MAX(0,ROUNDDOWN(K386-H386-430000-J386-N386,-3))</f>
        <v/>
      </c>
      <c r="X386" s="18">
        <f>MAX(0,ROUNDDOWN(K386-H386-430000-J386-O386,-3))</f>
        <v/>
      </c>
      <c r="Y386" s="18">
        <f>IF(K386&lt;=450000,0,MAX(0,ROUNDDOWN(V386*0.06-MIN(50000,V386)*0.03,-2))+MAX(0,ROUNDDOWN(V386*0.04-MIN(50000,V386)*0.02,-2)))</f>
        <v/>
      </c>
      <c r="Z386" s="18">
        <f>IF(K386&lt;=450000,0,MAX(0,ROUNDDOWN(W386*0.06-MIN(50000,W386)*0.03,-2))+MAX(0,ROUNDDOWN(W386*0.04-MIN(50000,W386)*0.02,-2)))</f>
        <v/>
      </c>
      <c r="AA386" s="18">
        <f>IF(K386&lt;=450000,0,MAX(0,ROUNDDOWN(X386*0.06-MIN(50000,X386)*0.03,-2))+MAX(0,ROUNDDOWN(X386*0.04-MIN(50000,X386)*0.02,-2)))</f>
        <v/>
      </c>
      <c r="AB386" s="18">
        <f>AE386+Y386-Z386</f>
        <v/>
      </c>
      <c r="AC386" s="18">
        <f>AF386+Y386-AA386</f>
        <v/>
      </c>
      <c r="AD386" s="20">
        <f>AB386-AC386</f>
        <v/>
      </c>
      <c r="AE386" s="18">
        <f>S386-T386</f>
        <v/>
      </c>
      <c r="AF386" s="18">
        <f>S386-U386</f>
        <v/>
      </c>
      <c r="AG386" s="21">
        <f>IF(P386&lt;=0,0,LOOKUP(P386,{0,1950001,3300001,6950001,9000001,18000001,40000001},{0.05,0.1,0.2,0.23,0.33,0.4,0.45}))</f>
        <v/>
      </c>
    </row>
    <row r="387">
      <c r="A387" t="inlineStr">
        <is>
          <t>1万円刻み</t>
        </is>
      </c>
      <c r="B387" s="18">
        <f>'4_1万円刻み'!$A$78</f>
        <v/>
      </c>
      <c r="C387" s="19" t="n">
        <v>2025</v>
      </c>
      <c r="D387" s="18" t="n">
        <v>100000</v>
      </c>
      <c r="E387" s="18" t="n">
        <v>0</v>
      </c>
      <c r="F387" s="18" t="n">
        <v>100000</v>
      </c>
      <c r="G387" t="inlineStr">
        <is>
          <t>はい</t>
        </is>
      </c>
      <c r="H387" s="18">
        <f>ROUND(MIN(B387/12,650000)*12*0.0915+MIN(B387/12,1390000)*12*(0.0504+0)+B387*0.005,0)</f>
        <v/>
      </c>
      <c r="I387" s="18" t="n">
        <v>0</v>
      </c>
      <c r="J387" s="18" t="n">
        <v>0</v>
      </c>
      <c r="K387" s="18">
        <f>ROUND(IF(C387&gt;=2026,IF(B387&lt;741000,0,IF(B387&lt;2191000,B387-740000,IF(B387&lt;2193000,1451000,IF(B387&lt;2196000,1453000,IF(B387&lt;2200000,1456000,IF(B387&lt;3600000,ROUNDDOWN(B387/4,-3)*2.8-80000,IF(B387&lt;6600000,ROUNDDOWN(B387/4,-3)*3.2-440000,IF(B387&lt;8500000,ROUNDDOWN(B387*0.9,0)-1100000,B387-1950000)))))))),IF(B387&lt;651000,0,IF(B387&lt;1900000,B387-650000,IF(B387&lt;3600000,ROUNDDOWN(B387/4,-3)*2.8-80000,IF(B387&lt;6600000,ROUNDDOWN(B387/4,-3)*3.2-440000,IF(B387&lt;8500000,ROUNDDOWN(B387*0.9,0)-1100000,B387-1950000)))))),0)</f>
        <v/>
      </c>
      <c r="L387" s="18">
        <f>IF(K387&gt;23500000,NA(),IF(C387&gt;=2026,IF(K387&lt;=4890000,1040000,IF(K387&lt;=6550000,670000,620000)),IF(K387&lt;=1320000,950000,IF(K387&lt;=3360000,880000,IF(K387&lt;=4890000,680000,IF(K387&lt;=6550000,630000,580000))))))</f>
        <v/>
      </c>
      <c r="M387" s="18">
        <f>MIN(100000,ROUNDDOWN(K387*0.05,0))</f>
        <v/>
      </c>
      <c r="N387" s="18">
        <f>MIN(2000000,MAX(0,D387-E387-M387))</f>
        <v/>
      </c>
      <c r="O387" s="18">
        <f>IF(G387="はい",MIN(88000,MAX(0,F387-12000)),0)</f>
        <v/>
      </c>
      <c r="P387" s="18">
        <f>MAX(0,ROUNDDOWN(K387-H387-L387-I387-0,-3))</f>
        <v/>
      </c>
      <c r="Q387" s="18">
        <f>MAX(0,ROUNDDOWN(K387-H387-L387-I387-N387,-3))</f>
        <v/>
      </c>
      <c r="R387" s="18">
        <f>MAX(0,ROUNDDOWN(K387-H387-L387-I387-O387,-3))</f>
        <v/>
      </c>
      <c r="S387" s="18">
        <f>IF(P387&lt;=0,0,ROUNDDOWN((P387*LOOKUP(P387,{0,1950001,3300001,6950001,9000001,18000001,40000001},{0.05,0.1,0.2,0.23,0.33,0.4,0.45})-LOOKUP(P387,{0,1950001,3300001,6950001,9000001,18000001,40000001},{0,97500,427500,636000,1536000,2796000,4796000}))*1.021,-2))</f>
        <v/>
      </c>
      <c r="T387" s="18">
        <f>IF(Q387&lt;=0,0,ROUNDDOWN((Q387*LOOKUP(Q387,{0,1950001,3300001,6950001,9000001,18000001,40000001},{0.05,0.1,0.2,0.23,0.33,0.4,0.45})-LOOKUP(Q387,{0,1950001,3300001,6950001,9000001,18000001,40000001},{0,97500,427500,636000,1536000,2796000,4796000}))*1.021,-2))</f>
        <v/>
      </c>
      <c r="U387" s="18">
        <f>IF(R387&lt;=0,0,ROUNDDOWN((R387*LOOKUP(R387,{0,1950001,3300001,6950001,9000001,18000001,40000001},{0.05,0.1,0.2,0.23,0.33,0.4,0.45})-LOOKUP(R387,{0,1950001,3300001,6950001,9000001,18000001,40000001},{0,97500,427500,636000,1536000,2796000,4796000}))*1.021,-2))</f>
        <v/>
      </c>
      <c r="V387" s="18">
        <f>MAX(0,ROUNDDOWN(K387-H387-430000-J387-0,-3))</f>
        <v/>
      </c>
      <c r="W387" s="18">
        <f>MAX(0,ROUNDDOWN(K387-H387-430000-J387-N387,-3))</f>
        <v/>
      </c>
      <c r="X387" s="18">
        <f>MAX(0,ROUNDDOWN(K387-H387-430000-J387-O387,-3))</f>
        <v/>
      </c>
      <c r="Y387" s="18">
        <f>IF(K387&lt;=450000,0,MAX(0,ROUNDDOWN(V387*0.06-MIN(50000,V387)*0.03,-2))+MAX(0,ROUNDDOWN(V387*0.04-MIN(50000,V387)*0.02,-2)))</f>
        <v/>
      </c>
      <c r="Z387" s="18">
        <f>IF(K387&lt;=450000,0,MAX(0,ROUNDDOWN(W387*0.06-MIN(50000,W387)*0.03,-2))+MAX(0,ROUNDDOWN(W387*0.04-MIN(50000,W387)*0.02,-2)))</f>
        <v/>
      </c>
      <c r="AA387" s="18">
        <f>IF(K387&lt;=450000,0,MAX(0,ROUNDDOWN(X387*0.06-MIN(50000,X387)*0.03,-2))+MAX(0,ROUNDDOWN(X387*0.04-MIN(50000,X387)*0.02,-2)))</f>
        <v/>
      </c>
      <c r="AB387" s="18">
        <f>AE387+Y387-Z387</f>
        <v/>
      </c>
      <c r="AC387" s="18">
        <f>AF387+Y387-AA387</f>
        <v/>
      </c>
      <c r="AD387" s="20">
        <f>AB387-AC387</f>
        <v/>
      </c>
      <c r="AE387" s="18">
        <f>S387-T387</f>
        <v/>
      </c>
      <c r="AF387" s="18">
        <f>S387-U387</f>
        <v/>
      </c>
      <c r="AG387" s="21">
        <f>IF(P387&lt;=0,0,LOOKUP(P387,{0,1950001,3300001,6950001,9000001,18000001,40000001},{0.05,0.1,0.2,0.23,0.33,0.4,0.45}))</f>
        <v/>
      </c>
    </row>
    <row r="388">
      <c r="A388" t="inlineStr">
        <is>
          <t>1万円刻み</t>
        </is>
      </c>
      <c r="B388" s="18">
        <f>'4_1万円刻み'!$A$79</f>
        <v/>
      </c>
      <c r="C388" s="19" t="n">
        <v>2026</v>
      </c>
      <c r="D388" s="18" t="n">
        <v>100000</v>
      </c>
      <c r="E388" s="18" t="n">
        <v>0</v>
      </c>
      <c r="F388" s="18" t="n">
        <v>100000</v>
      </c>
      <c r="G388" t="inlineStr">
        <is>
          <t>はい</t>
        </is>
      </c>
      <c r="H388" s="18">
        <f>ROUND(MIN(B388/12,650000)*12*0.0915+MIN(B388/12,1390000)*12*(0.0504+0)+B388*0.005,0)</f>
        <v/>
      </c>
      <c r="I388" s="18" t="n">
        <v>0</v>
      </c>
      <c r="J388" s="18" t="n">
        <v>0</v>
      </c>
      <c r="K388" s="18">
        <f>ROUND(IF(C388&gt;=2026,IF(B388&lt;741000,0,IF(B388&lt;2191000,B388-740000,IF(B388&lt;2193000,1451000,IF(B388&lt;2196000,1453000,IF(B388&lt;2200000,1456000,IF(B388&lt;3600000,ROUNDDOWN(B388/4,-3)*2.8-80000,IF(B388&lt;6600000,ROUNDDOWN(B388/4,-3)*3.2-440000,IF(B388&lt;8500000,ROUNDDOWN(B388*0.9,0)-1100000,B388-1950000)))))))),IF(B388&lt;651000,0,IF(B388&lt;1900000,B388-650000,IF(B388&lt;3600000,ROUNDDOWN(B388/4,-3)*2.8-80000,IF(B388&lt;6600000,ROUNDDOWN(B388/4,-3)*3.2-440000,IF(B388&lt;8500000,ROUNDDOWN(B388*0.9,0)-1100000,B388-1950000)))))),0)</f>
        <v/>
      </c>
      <c r="L388" s="18">
        <f>IF(K388&gt;23500000,NA(),IF(C388&gt;=2026,IF(K388&lt;=4890000,1040000,IF(K388&lt;=6550000,670000,620000)),IF(K388&lt;=1320000,950000,IF(K388&lt;=3360000,880000,IF(K388&lt;=4890000,680000,IF(K388&lt;=6550000,630000,580000))))))</f>
        <v/>
      </c>
      <c r="M388" s="18">
        <f>MIN(100000,ROUNDDOWN(K388*0.05,0))</f>
        <v/>
      </c>
      <c r="N388" s="18">
        <f>MIN(2000000,MAX(0,D388-E388-M388))</f>
        <v/>
      </c>
      <c r="O388" s="18">
        <f>IF(G388="はい",MIN(88000,MAX(0,F388-12000)),0)</f>
        <v/>
      </c>
      <c r="P388" s="18">
        <f>MAX(0,ROUNDDOWN(K388-H388-L388-I388-0,-3))</f>
        <v/>
      </c>
      <c r="Q388" s="18">
        <f>MAX(0,ROUNDDOWN(K388-H388-L388-I388-N388,-3))</f>
        <v/>
      </c>
      <c r="R388" s="18">
        <f>MAX(0,ROUNDDOWN(K388-H388-L388-I388-O388,-3))</f>
        <v/>
      </c>
      <c r="S388" s="18">
        <f>IF(P388&lt;=0,0,ROUNDDOWN((P388*LOOKUP(P388,{0,1950001,3300001,6950001,9000001,18000001,40000001},{0.05,0.1,0.2,0.23,0.33,0.4,0.45})-LOOKUP(P388,{0,1950001,3300001,6950001,9000001,18000001,40000001},{0,97500,427500,636000,1536000,2796000,4796000}))*1.021,-2))</f>
        <v/>
      </c>
      <c r="T388" s="18">
        <f>IF(Q388&lt;=0,0,ROUNDDOWN((Q388*LOOKUP(Q388,{0,1950001,3300001,6950001,9000001,18000001,40000001},{0.05,0.1,0.2,0.23,0.33,0.4,0.45})-LOOKUP(Q388,{0,1950001,3300001,6950001,9000001,18000001,40000001},{0,97500,427500,636000,1536000,2796000,4796000}))*1.021,-2))</f>
        <v/>
      </c>
      <c r="U388" s="18">
        <f>IF(R388&lt;=0,0,ROUNDDOWN((R388*LOOKUP(R388,{0,1950001,3300001,6950001,9000001,18000001,40000001},{0.05,0.1,0.2,0.23,0.33,0.4,0.45})-LOOKUP(R388,{0,1950001,3300001,6950001,9000001,18000001,40000001},{0,97500,427500,636000,1536000,2796000,4796000}))*1.021,-2))</f>
        <v/>
      </c>
      <c r="V388" s="18">
        <f>MAX(0,ROUNDDOWN(K388-H388-430000-J388-0,-3))</f>
        <v/>
      </c>
      <c r="W388" s="18">
        <f>MAX(0,ROUNDDOWN(K388-H388-430000-J388-N388,-3))</f>
        <v/>
      </c>
      <c r="X388" s="18">
        <f>MAX(0,ROUNDDOWN(K388-H388-430000-J388-O388,-3))</f>
        <v/>
      </c>
      <c r="Y388" s="18">
        <f>IF(K388&lt;=450000,0,MAX(0,ROUNDDOWN(V388*0.06-MIN(50000,V388)*0.03,-2))+MAX(0,ROUNDDOWN(V388*0.04-MIN(50000,V388)*0.02,-2)))</f>
        <v/>
      </c>
      <c r="Z388" s="18">
        <f>IF(K388&lt;=450000,0,MAX(0,ROUNDDOWN(W388*0.06-MIN(50000,W388)*0.03,-2))+MAX(0,ROUNDDOWN(W388*0.04-MIN(50000,W388)*0.02,-2)))</f>
        <v/>
      </c>
      <c r="AA388" s="18">
        <f>IF(K388&lt;=450000,0,MAX(0,ROUNDDOWN(X388*0.06-MIN(50000,X388)*0.03,-2))+MAX(0,ROUNDDOWN(X388*0.04-MIN(50000,X388)*0.02,-2)))</f>
        <v/>
      </c>
      <c r="AB388" s="18">
        <f>AE388+Y388-Z388</f>
        <v/>
      </c>
      <c r="AC388" s="18">
        <f>AF388+Y388-AA388</f>
        <v/>
      </c>
      <c r="AD388" s="20">
        <f>AB388-AC388</f>
        <v/>
      </c>
      <c r="AE388" s="18">
        <f>S388-T388</f>
        <v/>
      </c>
      <c r="AF388" s="18">
        <f>S388-U388</f>
        <v/>
      </c>
      <c r="AG388" s="21">
        <f>IF(P388&lt;=0,0,LOOKUP(P388,{0,1950001,3300001,6950001,9000001,18000001,40000001},{0.05,0.1,0.2,0.23,0.33,0.4,0.45}))</f>
        <v/>
      </c>
    </row>
    <row r="389">
      <c r="A389" t="inlineStr">
        <is>
          <t>1万円刻み</t>
        </is>
      </c>
      <c r="B389" s="18">
        <f>'4_1万円刻み'!$A$79</f>
        <v/>
      </c>
      <c r="C389" s="19" t="n">
        <v>2025</v>
      </c>
      <c r="D389" s="18" t="n">
        <v>100000</v>
      </c>
      <c r="E389" s="18" t="n">
        <v>0</v>
      </c>
      <c r="F389" s="18" t="n">
        <v>100000</v>
      </c>
      <c r="G389" t="inlineStr">
        <is>
          <t>はい</t>
        </is>
      </c>
      <c r="H389" s="18">
        <f>ROUND(MIN(B389/12,650000)*12*0.0915+MIN(B389/12,1390000)*12*(0.0504+0)+B389*0.005,0)</f>
        <v/>
      </c>
      <c r="I389" s="18" t="n">
        <v>0</v>
      </c>
      <c r="J389" s="18" t="n">
        <v>0</v>
      </c>
      <c r="K389" s="18">
        <f>ROUND(IF(C389&gt;=2026,IF(B389&lt;741000,0,IF(B389&lt;2191000,B389-740000,IF(B389&lt;2193000,1451000,IF(B389&lt;2196000,1453000,IF(B389&lt;2200000,1456000,IF(B389&lt;3600000,ROUNDDOWN(B389/4,-3)*2.8-80000,IF(B389&lt;6600000,ROUNDDOWN(B389/4,-3)*3.2-440000,IF(B389&lt;8500000,ROUNDDOWN(B389*0.9,0)-1100000,B389-1950000)))))))),IF(B389&lt;651000,0,IF(B389&lt;1900000,B389-650000,IF(B389&lt;3600000,ROUNDDOWN(B389/4,-3)*2.8-80000,IF(B389&lt;6600000,ROUNDDOWN(B389/4,-3)*3.2-440000,IF(B389&lt;8500000,ROUNDDOWN(B389*0.9,0)-1100000,B389-1950000)))))),0)</f>
        <v/>
      </c>
      <c r="L389" s="18">
        <f>IF(K389&gt;23500000,NA(),IF(C389&gt;=2026,IF(K389&lt;=4890000,1040000,IF(K389&lt;=6550000,670000,620000)),IF(K389&lt;=1320000,950000,IF(K389&lt;=3360000,880000,IF(K389&lt;=4890000,680000,IF(K389&lt;=6550000,630000,580000))))))</f>
        <v/>
      </c>
      <c r="M389" s="18">
        <f>MIN(100000,ROUNDDOWN(K389*0.05,0))</f>
        <v/>
      </c>
      <c r="N389" s="18">
        <f>MIN(2000000,MAX(0,D389-E389-M389))</f>
        <v/>
      </c>
      <c r="O389" s="18">
        <f>IF(G389="はい",MIN(88000,MAX(0,F389-12000)),0)</f>
        <v/>
      </c>
      <c r="P389" s="18">
        <f>MAX(0,ROUNDDOWN(K389-H389-L389-I389-0,-3))</f>
        <v/>
      </c>
      <c r="Q389" s="18">
        <f>MAX(0,ROUNDDOWN(K389-H389-L389-I389-N389,-3))</f>
        <v/>
      </c>
      <c r="R389" s="18">
        <f>MAX(0,ROUNDDOWN(K389-H389-L389-I389-O389,-3))</f>
        <v/>
      </c>
      <c r="S389" s="18">
        <f>IF(P389&lt;=0,0,ROUNDDOWN((P389*LOOKUP(P389,{0,1950001,3300001,6950001,9000001,18000001,40000001},{0.05,0.1,0.2,0.23,0.33,0.4,0.45})-LOOKUP(P389,{0,1950001,3300001,6950001,9000001,18000001,40000001},{0,97500,427500,636000,1536000,2796000,4796000}))*1.021,-2))</f>
        <v/>
      </c>
      <c r="T389" s="18">
        <f>IF(Q389&lt;=0,0,ROUNDDOWN((Q389*LOOKUP(Q389,{0,1950001,3300001,6950001,9000001,18000001,40000001},{0.05,0.1,0.2,0.23,0.33,0.4,0.45})-LOOKUP(Q389,{0,1950001,3300001,6950001,9000001,18000001,40000001},{0,97500,427500,636000,1536000,2796000,4796000}))*1.021,-2))</f>
        <v/>
      </c>
      <c r="U389" s="18">
        <f>IF(R389&lt;=0,0,ROUNDDOWN((R389*LOOKUP(R389,{0,1950001,3300001,6950001,9000001,18000001,40000001},{0.05,0.1,0.2,0.23,0.33,0.4,0.45})-LOOKUP(R389,{0,1950001,3300001,6950001,9000001,18000001,40000001},{0,97500,427500,636000,1536000,2796000,4796000}))*1.021,-2))</f>
        <v/>
      </c>
      <c r="V389" s="18">
        <f>MAX(0,ROUNDDOWN(K389-H389-430000-J389-0,-3))</f>
        <v/>
      </c>
      <c r="W389" s="18">
        <f>MAX(0,ROUNDDOWN(K389-H389-430000-J389-N389,-3))</f>
        <v/>
      </c>
      <c r="X389" s="18">
        <f>MAX(0,ROUNDDOWN(K389-H389-430000-J389-O389,-3))</f>
        <v/>
      </c>
      <c r="Y389" s="18">
        <f>IF(K389&lt;=450000,0,MAX(0,ROUNDDOWN(V389*0.06-MIN(50000,V389)*0.03,-2))+MAX(0,ROUNDDOWN(V389*0.04-MIN(50000,V389)*0.02,-2)))</f>
        <v/>
      </c>
      <c r="Z389" s="18">
        <f>IF(K389&lt;=450000,0,MAX(0,ROUNDDOWN(W389*0.06-MIN(50000,W389)*0.03,-2))+MAX(0,ROUNDDOWN(W389*0.04-MIN(50000,W389)*0.02,-2)))</f>
        <v/>
      </c>
      <c r="AA389" s="18">
        <f>IF(K389&lt;=450000,0,MAX(0,ROUNDDOWN(X389*0.06-MIN(50000,X389)*0.03,-2))+MAX(0,ROUNDDOWN(X389*0.04-MIN(50000,X389)*0.02,-2)))</f>
        <v/>
      </c>
      <c r="AB389" s="18">
        <f>AE389+Y389-Z389</f>
        <v/>
      </c>
      <c r="AC389" s="18">
        <f>AF389+Y389-AA389</f>
        <v/>
      </c>
      <c r="AD389" s="20">
        <f>AB389-AC389</f>
        <v/>
      </c>
      <c r="AE389" s="18">
        <f>S389-T389</f>
        <v/>
      </c>
      <c r="AF389" s="18">
        <f>S389-U389</f>
        <v/>
      </c>
      <c r="AG389" s="21">
        <f>IF(P389&lt;=0,0,LOOKUP(P389,{0,1950001,3300001,6950001,9000001,18000001,40000001},{0.05,0.1,0.2,0.23,0.33,0.4,0.45}))</f>
        <v/>
      </c>
    </row>
    <row r="390">
      <c r="A390" t="inlineStr">
        <is>
          <t>1万円刻み</t>
        </is>
      </c>
      <c r="B390" s="18">
        <f>'4_1万円刻み'!$A$80</f>
        <v/>
      </c>
      <c r="C390" s="19" t="n">
        <v>2026</v>
      </c>
      <c r="D390" s="18" t="n">
        <v>100000</v>
      </c>
      <c r="E390" s="18" t="n">
        <v>0</v>
      </c>
      <c r="F390" s="18" t="n">
        <v>100000</v>
      </c>
      <c r="G390" t="inlineStr">
        <is>
          <t>はい</t>
        </is>
      </c>
      <c r="H390" s="18">
        <f>ROUND(MIN(B390/12,650000)*12*0.0915+MIN(B390/12,1390000)*12*(0.0504+0)+B390*0.005,0)</f>
        <v/>
      </c>
      <c r="I390" s="18" t="n">
        <v>0</v>
      </c>
      <c r="J390" s="18" t="n">
        <v>0</v>
      </c>
      <c r="K390" s="18">
        <f>ROUND(IF(C390&gt;=2026,IF(B390&lt;741000,0,IF(B390&lt;2191000,B390-740000,IF(B390&lt;2193000,1451000,IF(B390&lt;2196000,1453000,IF(B390&lt;2200000,1456000,IF(B390&lt;3600000,ROUNDDOWN(B390/4,-3)*2.8-80000,IF(B390&lt;6600000,ROUNDDOWN(B390/4,-3)*3.2-440000,IF(B390&lt;8500000,ROUNDDOWN(B390*0.9,0)-1100000,B390-1950000)))))))),IF(B390&lt;651000,0,IF(B390&lt;1900000,B390-650000,IF(B390&lt;3600000,ROUNDDOWN(B390/4,-3)*2.8-80000,IF(B390&lt;6600000,ROUNDDOWN(B390/4,-3)*3.2-440000,IF(B390&lt;8500000,ROUNDDOWN(B390*0.9,0)-1100000,B390-1950000)))))),0)</f>
        <v/>
      </c>
      <c r="L390" s="18">
        <f>IF(K390&gt;23500000,NA(),IF(C390&gt;=2026,IF(K390&lt;=4890000,1040000,IF(K390&lt;=6550000,670000,620000)),IF(K390&lt;=1320000,950000,IF(K390&lt;=3360000,880000,IF(K390&lt;=4890000,680000,IF(K390&lt;=6550000,630000,580000))))))</f>
        <v/>
      </c>
      <c r="M390" s="18">
        <f>MIN(100000,ROUNDDOWN(K390*0.05,0))</f>
        <v/>
      </c>
      <c r="N390" s="18">
        <f>MIN(2000000,MAX(0,D390-E390-M390))</f>
        <v/>
      </c>
      <c r="O390" s="18">
        <f>IF(G390="はい",MIN(88000,MAX(0,F390-12000)),0)</f>
        <v/>
      </c>
      <c r="P390" s="18">
        <f>MAX(0,ROUNDDOWN(K390-H390-L390-I390-0,-3))</f>
        <v/>
      </c>
      <c r="Q390" s="18">
        <f>MAX(0,ROUNDDOWN(K390-H390-L390-I390-N390,-3))</f>
        <v/>
      </c>
      <c r="R390" s="18">
        <f>MAX(0,ROUNDDOWN(K390-H390-L390-I390-O390,-3))</f>
        <v/>
      </c>
      <c r="S390" s="18">
        <f>IF(P390&lt;=0,0,ROUNDDOWN((P390*LOOKUP(P390,{0,1950001,3300001,6950001,9000001,18000001,40000001},{0.05,0.1,0.2,0.23,0.33,0.4,0.45})-LOOKUP(P390,{0,1950001,3300001,6950001,9000001,18000001,40000001},{0,97500,427500,636000,1536000,2796000,4796000}))*1.021,-2))</f>
        <v/>
      </c>
      <c r="T390" s="18">
        <f>IF(Q390&lt;=0,0,ROUNDDOWN((Q390*LOOKUP(Q390,{0,1950001,3300001,6950001,9000001,18000001,40000001},{0.05,0.1,0.2,0.23,0.33,0.4,0.45})-LOOKUP(Q390,{0,1950001,3300001,6950001,9000001,18000001,40000001},{0,97500,427500,636000,1536000,2796000,4796000}))*1.021,-2))</f>
        <v/>
      </c>
      <c r="U390" s="18">
        <f>IF(R390&lt;=0,0,ROUNDDOWN((R390*LOOKUP(R390,{0,1950001,3300001,6950001,9000001,18000001,40000001},{0.05,0.1,0.2,0.23,0.33,0.4,0.45})-LOOKUP(R390,{0,1950001,3300001,6950001,9000001,18000001,40000001},{0,97500,427500,636000,1536000,2796000,4796000}))*1.021,-2))</f>
        <v/>
      </c>
      <c r="V390" s="18">
        <f>MAX(0,ROUNDDOWN(K390-H390-430000-J390-0,-3))</f>
        <v/>
      </c>
      <c r="W390" s="18">
        <f>MAX(0,ROUNDDOWN(K390-H390-430000-J390-N390,-3))</f>
        <v/>
      </c>
      <c r="X390" s="18">
        <f>MAX(0,ROUNDDOWN(K390-H390-430000-J390-O390,-3))</f>
        <v/>
      </c>
      <c r="Y390" s="18">
        <f>IF(K390&lt;=450000,0,MAX(0,ROUNDDOWN(V390*0.06-MIN(50000,V390)*0.03,-2))+MAX(0,ROUNDDOWN(V390*0.04-MIN(50000,V390)*0.02,-2)))</f>
        <v/>
      </c>
      <c r="Z390" s="18">
        <f>IF(K390&lt;=450000,0,MAX(0,ROUNDDOWN(W390*0.06-MIN(50000,W390)*0.03,-2))+MAX(0,ROUNDDOWN(W390*0.04-MIN(50000,W390)*0.02,-2)))</f>
        <v/>
      </c>
      <c r="AA390" s="18">
        <f>IF(K390&lt;=450000,0,MAX(0,ROUNDDOWN(X390*0.06-MIN(50000,X390)*0.03,-2))+MAX(0,ROUNDDOWN(X390*0.04-MIN(50000,X390)*0.02,-2)))</f>
        <v/>
      </c>
      <c r="AB390" s="18">
        <f>AE390+Y390-Z390</f>
        <v/>
      </c>
      <c r="AC390" s="18">
        <f>AF390+Y390-AA390</f>
        <v/>
      </c>
      <c r="AD390" s="20">
        <f>AB390-AC390</f>
        <v/>
      </c>
      <c r="AE390" s="18">
        <f>S390-T390</f>
        <v/>
      </c>
      <c r="AF390" s="18">
        <f>S390-U390</f>
        <v/>
      </c>
      <c r="AG390" s="21">
        <f>IF(P390&lt;=0,0,LOOKUP(P390,{0,1950001,3300001,6950001,9000001,18000001,40000001},{0.05,0.1,0.2,0.23,0.33,0.4,0.45}))</f>
        <v/>
      </c>
    </row>
    <row r="391">
      <c r="A391" t="inlineStr">
        <is>
          <t>1万円刻み</t>
        </is>
      </c>
      <c r="B391" s="18">
        <f>'4_1万円刻み'!$A$80</f>
        <v/>
      </c>
      <c r="C391" s="19" t="n">
        <v>2025</v>
      </c>
      <c r="D391" s="18" t="n">
        <v>100000</v>
      </c>
      <c r="E391" s="18" t="n">
        <v>0</v>
      </c>
      <c r="F391" s="18" t="n">
        <v>100000</v>
      </c>
      <c r="G391" t="inlineStr">
        <is>
          <t>はい</t>
        </is>
      </c>
      <c r="H391" s="18">
        <f>ROUND(MIN(B391/12,650000)*12*0.0915+MIN(B391/12,1390000)*12*(0.0504+0)+B391*0.005,0)</f>
        <v/>
      </c>
      <c r="I391" s="18" t="n">
        <v>0</v>
      </c>
      <c r="J391" s="18" t="n">
        <v>0</v>
      </c>
      <c r="K391" s="18">
        <f>ROUND(IF(C391&gt;=2026,IF(B391&lt;741000,0,IF(B391&lt;2191000,B391-740000,IF(B391&lt;2193000,1451000,IF(B391&lt;2196000,1453000,IF(B391&lt;2200000,1456000,IF(B391&lt;3600000,ROUNDDOWN(B391/4,-3)*2.8-80000,IF(B391&lt;6600000,ROUNDDOWN(B391/4,-3)*3.2-440000,IF(B391&lt;8500000,ROUNDDOWN(B391*0.9,0)-1100000,B391-1950000)))))))),IF(B391&lt;651000,0,IF(B391&lt;1900000,B391-650000,IF(B391&lt;3600000,ROUNDDOWN(B391/4,-3)*2.8-80000,IF(B391&lt;6600000,ROUNDDOWN(B391/4,-3)*3.2-440000,IF(B391&lt;8500000,ROUNDDOWN(B391*0.9,0)-1100000,B391-1950000)))))),0)</f>
        <v/>
      </c>
      <c r="L391" s="18">
        <f>IF(K391&gt;23500000,NA(),IF(C391&gt;=2026,IF(K391&lt;=4890000,1040000,IF(K391&lt;=6550000,670000,620000)),IF(K391&lt;=1320000,950000,IF(K391&lt;=3360000,880000,IF(K391&lt;=4890000,680000,IF(K391&lt;=6550000,630000,580000))))))</f>
        <v/>
      </c>
      <c r="M391" s="18">
        <f>MIN(100000,ROUNDDOWN(K391*0.05,0))</f>
        <v/>
      </c>
      <c r="N391" s="18">
        <f>MIN(2000000,MAX(0,D391-E391-M391))</f>
        <v/>
      </c>
      <c r="O391" s="18">
        <f>IF(G391="はい",MIN(88000,MAX(0,F391-12000)),0)</f>
        <v/>
      </c>
      <c r="P391" s="18">
        <f>MAX(0,ROUNDDOWN(K391-H391-L391-I391-0,-3))</f>
        <v/>
      </c>
      <c r="Q391" s="18">
        <f>MAX(0,ROUNDDOWN(K391-H391-L391-I391-N391,-3))</f>
        <v/>
      </c>
      <c r="R391" s="18">
        <f>MAX(0,ROUNDDOWN(K391-H391-L391-I391-O391,-3))</f>
        <v/>
      </c>
      <c r="S391" s="18">
        <f>IF(P391&lt;=0,0,ROUNDDOWN((P391*LOOKUP(P391,{0,1950001,3300001,6950001,9000001,18000001,40000001},{0.05,0.1,0.2,0.23,0.33,0.4,0.45})-LOOKUP(P391,{0,1950001,3300001,6950001,9000001,18000001,40000001},{0,97500,427500,636000,1536000,2796000,4796000}))*1.021,-2))</f>
        <v/>
      </c>
      <c r="T391" s="18">
        <f>IF(Q391&lt;=0,0,ROUNDDOWN((Q391*LOOKUP(Q391,{0,1950001,3300001,6950001,9000001,18000001,40000001},{0.05,0.1,0.2,0.23,0.33,0.4,0.45})-LOOKUP(Q391,{0,1950001,3300001,6950001,9000001,18000001,40000001},{0,97500,427500,636000,1536000,2796000,4796000}))*1.021,-2))</f>
        <v/>
      </c>
      <c r="U391" s="18">
        <f>IF(R391&lt;=0,0,ROUNDDOWN((R391*LOOKUP(R391,{0,1950001,3300001,6950001,9000001,18000001,40000001},{0.05,0.1,0.2,0.23,0.33,0.4,0.45})-LOOKUP(R391,{0,1950001,3300001,6950001,9000001,18000001,40000001},{0,97500,427500,636000,1536000,2796000,4796000}))*1.021,-2))</f>
        <v/>
      </c>
      <c r="V391" s="18">
        <f>MAX(0,ROUNDDOWN(K391-H391-430000-J391-0,-3))</f>
        <v/>
      </c>
      <c r="W391" s="18">
        <f>MAX(0,ROUNDDOWN(K391-H391-430000-J391-N391,-3))</f>
        <v/>
      </c>
      <c r="X391" s="18">
        <f>MAX(0,ROUNDDOWN(K391-H391-430000-J391-O391,-3))</f>
        <v/>
      </c>
      <c r="Y391" s="18">
        <f>IF(K391&lt;=450000,0,MAX(0,ROUNDDOWN(V391*0.06-MIN(50000,V391)*0.03,-2))+MAX(0,ROUNDDOWN(V391*0.04-MIN(50000,V391)*0.02,-2)))</f>
        <v/>
      </c>
      <c r="Z391" s="18">
        <f>IF(K391&lt;=450000,0,MAX(0,ROUNDDOWN(W391*0.06-MIN(50000,W391)*0.03,-2))+MAX(0,ROUNDDOWN(W391*0.04-MIN(50000,W391)*0.02,-2)))</f>
        <v/>
      </c>
      <c r="AA391" s="18">
        <f>IF(K391&lt;=450000,0,MAX(0,ROUNDDOWN(X391*0.06-MIN(50000,X391)*0.03,-2))+MAX(0,ROUNDDOWN(X391*0.04-MIN(50000,X391)*0.02,-2)))</f>
        <v/>
      </c>
      <c r="AB391" s="18">
        <f>AE391+Y391-Z391</f>
        <v/>
      </c>
      <c r="AC391" s="18">
        <f>AF391+Y391-AA391</f>
        <v/>
      </c>
      <c r="AD391" s="20">
        <f>AB391-AC391</f>
        <v/>
      </c>
      <c r="AE391" s="18">
        <f>S391-T391</f>
        <v/>
      </c>
      <c r="AF391" s="18">
        <f>S391-U391</f>
        <v/>
      </c>
      <c r="AG391" s="21">
        <f>IF(P391&lt;=0,0,LOOKUP(P391,{0,1950001,3300001,6950001,9000001,18000001,40000001},{0.05,0.1,0.2,0.23,0.33,0.4,0.45}))</f>
        <v/>
      </c>
    </row>
    <row r="392">
      <c r="A392" t="inlineStr">
        <is>
          <t>1万円刻み</t>
        </is>
      </c>
      <c r="B392" s="18">
        <f>'4_1万円刻み'!$A$81</f>
        <v/>
      </c>
      <c r="C392" s="19" t="n">
        <v>2026</v>
      </c>
      <c r="D392" s="18" t="n">
        <v>100000</v>
      </c>
      <c r="E392" s="18" t="n">
        <v>0</v>
      </c>
      <c r="F392" s="18" t="n">
        <v>100000</v>
      </c>
      <c r="G392" t="inlineStr">
        <is>
          <t>はい</t>
        </is>
      </c>
      <c r="H392" s="18">
        <f>ROUND(MIN(B392/12,650000)*12*0.0915+MIN(B392/12,1390000)*12*(0.0504+0)+B392*0.005,0)</f>
        <v/>
      </c>
      <c r="I392" s="18" t="n">
        <v>0</v>
      </c>
      <c r="J392" s="18" t="n">
        <v>0</v>
      </c>
      <c r="K392" s="18">
        <f>ROUND(IF(C392&gt;=2026,IF(B392&lt;741000,0,IF(B392&lt;2191000,B392-740000,IF(B392&lt;2193000,1451000,IF(B392&lt;2196000,1453000,IF(B392&lt;2200000,1456000,IF(B392&lt;3600000,ROUNDDOWN(B392/4,-3)*2.8-80000,IF(B392&lt;6600000,ROUNDDOWN(B392/4,-3)*3.2-440000,IF(B392&lt;8500000,ROUNDDOWN(B392*0.9,0)-1100000,B392-1950000)))))))),IF(B392&lt;651000,0,IF(B392&lt;1900000,B392-650000,IF(B392&lt;3600000,ROUNDDOWN(B392/4,-3)*2.8-80000,IF(B392&lt;6600000,ROUNDDOWN(B392/4,-3)*3.2-440000,IF(B392&lt;8500000,ROUNDDOWN(B392*0.9,0)-1100000,B392-1950000)))))),0)</f>
        <v/>
      </c>
      <c r="L392" s="18">
        <f>IF(K392&gt;23500000,NA(),IF(C392&gt;=2026,IF(K392&lt;=4890000,1040000,IF(K392&lt;=6550000,670000,620000)),IF(K392&lt;=1320000,950000,IF(K392&lt;=3360000,880000,IF(K392&lt;=4890000,680000,IF(K392&lt;=6550000,630000,580000))))))</f>
        <v/>
      </c>
      <c r="M392" s="18">
        <f>MIN(100000,ROUNDDOWN(K392*0.05,0))</f>
        <v/>
      </c>
      <c r="N392" s="18">
        <f>MIN(2000000,MAX(0,D392-E392-M392))</f>
        <v/>
      </c>
      <c r="O392" s="18">
        <f>IF(G392="はい",MIN(88000,MAX(0,F392-12000)),0)</f>
        <v/>
      </c>
      <c r="P392" s="18">
        <f>MAX(0,ROUNDDOWN(K392-H392-L392-I392-0,-3))</f>
        <v/>
      </c>
      <c r="Q392" s="18">
        <f>MAX(0,ROUNDDOWN(K392-H392-L392-I392-N392,-3))</f>
        <v/>
      </c>
      <c r="R392" s="18">
        <f>MAX(0,ROUNDDOWN(K392-H392-L392-I392-O392,-3))</f>
        <v/>
      </c>
      <c r="S392" s="18">
        <f>IF(P392&lt;=0,0,ROUNDDOWN((P392*LOOKUP(P392,{0,1950001,3300001,6950001,9000001,18000001,40000001},{0.05,0.1,0.2,0.23,0.33,0.4,0.45})-LOOKUP(P392,{0,1950001,3300001,6950001,9000001,18000001,40000001},{0,97500,427500,636000,1536000,2796000,4796000}))*1.021,-2))</f>
        <v/>
      </c>
      <c r="T392" s="18">
        <f>IF(Q392&lt;=0,0,ROUNDDOWN((Q392*LOOKUP(Q392,{0,1950001,3300001,6950001,9000001,18000001,40000001},{0.05,0.1,0.2,0.23,0.33,0.4,0.45})-LOOKUP(Q392,{0,1950001,3300001,6950001,9000001,18000001,40000001},{0,97500,427500,636000,1536000,2796000,4796000}))*1.021,-2))</f>
        <v/>
      </c>
      <c r="U392" s="18">
        <f>IF(R392&lt;=0,0,ROUNDDOWN((R392*LOOKUP(R392,{0,1950001,3300001,6950001,9000001,18000001,40000001},{0.05,0.1,0.2,0.23,0.33,0.4,0.45})-LOOKUP(R392,{0,1950001,3300001,6950001,9000001,18000001,40000001},{0,97500,427500,636000,1536000,2796000,4796000}))*1.021,-2))</f>
        <v/>
      </c>
      <c r="V392" s="18">
        <f>MAX(0,ROUNDDOWN(K392-H392-430000-J392-0,-3))</f>
        <v/>
      </c>
      <c r="W392" s="18">
        <f>MAX(0,ROUNDDOWN(K392-H392-430000-J392-N392,-3))</f>
        <v/>
      </c>
      <c r="X392" s="18">
        <f>MAX(0,ROUNDDOWN(K392-H392-430000-J392-O392,-3))</f>
        <v/>
      </c>
      <c r="Y392" s="18">
        <f>IF(K392&lt;=450000,0,MAX(0,ROUNDDOWN(V392*0.06-MIN(50000,V392)*0.03,-2))+MAX(0,ROUNDDOWN(V392*0.04-MIN(50000,V392)*0.02,-2)))</f>
        <v/>
      </c>
      <c r="Z392" s="18">
        <f>IF(K392&lt;=450000,0,MAX(0,ROUNDDOWN(W392*0.06-MIN(50000,W392)*0.03,-2))+MAX(0,ROUNDDOWN(W392*0.04-MIN(50000,W392)*0.02,-2)))</f>
        <v/>
      </c>
      <c r="AA392" s="18">
        <f>IF(K392&lt;=450000,0,MAX(0,ROUNDDOWN(X392*0.06-MIN(50000,X392)*0.03,-2))+MAX(0,ROUNDDOWN(X392*0.04-MIN(50000,X392)*0.02,-2)))</f>
        <v/>
      </c>
      <c r="AB392" s="18">
        <f>AE392+Y392-Z392</f>
        <v/>
      </c>
      <c r="AC392" s="18">
        <f>AF392+Y392-AA392</f>
        <v/>
      </c>
      <c r="AD392" s="20">
        <f>AB392-AC392</f>
        <v/>
      </c>
      <c r="AE392" s="18">
        <f>S392-T392</f>
        <v/>
      </c>
      <c r="AF392" s="18">
        <f>S392-U392</f>
        <v/>
      </c>
      <c r="AG392" s="21">
        <f>IF(P392&lt;=0,0,LOOKUP(P392,{0,1950001,3300001,6950001,9000001,18000001,40000001},{0.05,0.1,0.2,0.23,0.33,0.4,0.45}))</f>
        <v/>
      </c>
    </row>
    <row r="393">
      <c r="A393" t="inlineStr">
        <is>
          <t>1万円刻み</t>
        </is>
      </c>
      <c r="B393" s="18">
        <f>'4_1万円刻み'!$A$81</f>
        <v/>
      </c>
      <c r="C393" s="19" t="n">
        <v>2025</v>
      </c>
      <c r="D393" s="18" t="n">
        <v>100000</v>
      </c>
      <c r="E393" s="18" t="n">
        <v>0</v>
      </c>
      <c r="F393" s="18" t="n">
        <v>100000</v>
      </c>
      <c r="G393" t="inlineStr">
        <is>
          <t>はい</t>
        </is>
      </c>
      <c r="H393" s="18">
        <f>ROUND(MIN(B393/12,650000)*12*0.0915+MIN(B393/12,1390000)*12*(0.0504+0)+B393*0.005,0)</f>
        <v/>
      </c>
      <c r="I393" s="18" t="n">
        <v>0</v>
      </c>
      <c r="J393" s="18" t="n">
        <v>0</v>
      </c>
      <c r="K393" s="18">
        <f>ROUND(IF(C393&gt;=2026,IF(B393&lt;741000,0,IF(B393&lt;2191000,B393-740000,IF(B393&lt;2193000,1451000,IF(B393&lt;2196000,1453000,IF(B393&lt;2200000,1456000,IF(B393&lt;3600000,ROUNDDOWN(B393/4,-3)*2.8-80000,IF(B393&lt;6600000,ROUNDDOWN(B393/4,-3)*3.2-440000,IF(B393&lt;8500000,ROUNDDOWN(B393*0.9,0)-1100000,B393-1950000)))))))),IF(B393&lt;651000,0,IF(B393&lt;1900000,B393-650000,IF(B393&lt;3600000,ROUNDDOWN(B393/4,-3)*2.8-80000,IF(B393&lt;6600000,ROUNDDOWN(B393/4,-3)*3.2-440000,IF(B393&lt;8500000,ROUNDDOWN(B393*0.9,0)-1100000,B393-1950000)))))),0)</f>
        <v/>
      </c>
      <c r="L393" s="18">
        <f>IF(K393&gt;23500000,NA(),IF(C393&gt;=2026,IF(K393&lt;=4890000,1040000,IF(K393&lt;=6550000,670000,620000)),IF(K393&lt;=1320000,950000,IF(K393&lt;=3360000,880000,IF(K393&lt;=4890000,680000,IF(K393&lt;=6550000,630000,580000))))))</f>
        <v/>
      </c>
      <c r="M393" s="18">
        <f>MIN(100000,ROUNDDOWN(K393*0.05,0))</f>
        <v/>
      </c>
      <c r="N393" s="18">
        <f>MIN(2000000,MAX(0,D393-E393-M393))</f>
        <v/>
      </c>
      <c r="O393" s="18">
        <f>IF(G393="はい",MIN(88000,MAX(0,F393-12000)),0)</f>
        <v/>
      </c>
      <c r="P393" s="18">
        <f>MAX(0,ROUNDDOWN(K393-H393-L393-I393-0,-3))</f>
        <v/>
      </c>
      <c r="Q393" s="18">
        <f>MAX(0,ROUNDDOWN(K393-H393-L393-I393-N393,-3))</f>
        <v/>
      </c>
      <c r="R393" s="18">
        <f>MAX(0,ROUNDDOWN(K393-H393-L393-I393-O393,-3))</f>
        <v/>
      </c>
      <c r="S393" s="18">
        <f>IF(P393&lt;=0,0,ROUNDDOWN((P393*LOOKUP(P393,{0,1950001,3300001,6950001,9000001,18000001,40000001},{0.05,0.1,0.2,0.23,0.33,0.4,0.45})-LOOKUP(P393,{0,1950001,3300001,6950001,9000001,18000001,40000001},{0,97500,427500,636000,1536000,2796000,4796000}))*1.021,-2))</f>
        <v/>
      </c>
      <c r="T393" s="18">
        <f>IF(Q393&lt;=0,0,ROUNDDOWN((Q393*LOOKUP(Q393,{0,1950001,3300001,6950001,9000001,18000001,40000001},{0.05,0.1,0.2,0.23,0.33,0.4,0.45})-LOOKUP(Q393,{0,1950001,3300001,6950001,9000001,18000001,40000001},{0,97500,427500,636000,1536000,2796000,4796000}))*1.021,-2))</f>
        <v/>
      </c>
      <c r="U393" s="18">
        <f>IF(R393&lt;=0,0,ROUNDDOWN((R393*LOOKUP(R393,{0,1950001,3300001,6950001,9000001,18000001,40000001},{0.05,0.1,0.2,0.23,0.33,0.4,0.45})-LOOKUP(R393,{0,1950001,3300001,6950001,9000001,18000001,40000001},{0,97500,427500,636000,1536000,2796000,4796000}))*1.021,-2))</f>
        <v/>
      </c>
      <c r="V393" s="18">
        <f>MAX(0,ROUNDDOWN(K393-H393-430000-J393-0,-3))</f>
        <v/>
      </c>
      <c r="W393" s="18">
        <f>MAX(0,ROUNDDOWN(K393-H393-430000-J393-N393,-3))</f>
        <v/>
      </c>
      <c r="X393" s="18">
        <f>MAX(0,ROUNDDOWN(K393-H393-430000-J393-O393,-3))</f>
        <v/>
      </c>
      <c r="Y393" s="18">
        <f>IF(K393&lt;=450000,0,MAX(0,ROUNDDOWN(V393*0.06-MIN(50000,V393)*0.03,-2))+MAX(0,ROUNDDOWN(V393*0.04-MIN(50000,V393)*0.02,-2)))</f>
        <v/>
      </c>
      <c r="Z393" s="18">
        <f>IF(K393&lt;=450000,0,MAX(0,ROUNDDOWN(W393*0.06-MIN(50000,W393)*0.03,-2))+MAX(0,ROUNDDOWN(W393*0.04-MIN(50000,W393)*0.02,-2)))</f>
        <v/>
      </c>
      <c r="AA393" s="18">
        <f>IF(K393&lt;=450000,0,MAX(0,ROUNDDOWN(X393*0.06-MIN(50000,X393)*0.03,-2))+MAX(0,ROUNDDOWN(X393*0.04-MIN(50000,X393)*0.02,-2)))</f>
        <v/>
      </c>
      <c r="AB393" s="18">
        <f>AE393+Y393-Z393</f>
        <v/>
      </c>
      <c r="AC393" s="18">
        <f>AF393+Y393-AA393</f>
        <v/>
      </c>
      <c r="AD393" s="20">
        <f>AB393-AC393</f>
        <v/>
      </c>
      <c r="AE393" s="18">
        <f>S393-T393</f>
        <v/>
      </c>
      <c r="AF393" s="18">
        <f>S393-U393</f>
        <v/>
      </c>
      <c r="AG393" s="21">
        <f>IF(P393&lt;=0,0,LOOKUP(P393,{0,1950001,3300001,6950001,9000001,18000001,40000001},{0.05,0.1,0.2,0.23,0.33,0.4,0.45}))</f>
        <v/>
      </c>
    </row>
    <row r="394">
      <c r="A394" t="inlineStr">
        <is>
          <t>1万円刻み</t>
        </is>
      </c>
      <c r="B394" s="18">
        <f>'4_1万円刻み'!$A$82</f>
        <v/>
      </c>
      <c r="C394" s="19" t="n">
        <v>2026</v>
      </c>
      <c r="D394" s="18" t="n">
        <v>100000</v>
      </c>
      <c r="E394" s="18" t="n">
        <v>0</v>
      </c>
      <c r="F394" s="18" t="n">
        <v>100000</v>
      </c>
      <c r="G394" t="inlineStr">
        <is>
          <t>はい</t>
        </is>
      </c>
      <c r="H394" s="18">
        <f>ROUND(MIN(B394/12,650000)*12*0.0915+MIN(B394/12,1390000)*12*(0.0504+0)+B394*0.005,0)</f>
        <v/>
      </c>
      <c r="I394" s="18" t="n">
        <v>0</v>
      </c>
      <c r="J394" s="18" t="n">
        <v>0</v>
      </c>
      <c r="K394" s="18">
        <f>ROUND(IF(C394&gt;=2026,IF(B394&lt;741000,0,IF(B394&lt;2191000,B394-740000,IF(B394&lt;2193000,1451000,IF(B394&lt;2196000,1453000,IF(B394&lt;2200000,1456000,IF(B394&lt;3600000,ROUNDDOWN(B394/4,-3)*2.8-80000,IF(B394&lt;6600000,ROUNDDOWN(B394/4,-3)*3.2-440000,IF(B394&lt;8500000,ROUNDDOWN(B394*0.9,0)-1100000,B394-1950000)))))))),IF(B394&lt;651000,0,IF(B394&lt;1900000,B394-650000,IF(B394&lt;3600000,ROUNDDOWN(B394/4,-3)*2.8-80000,IF(B394&lt;6600000,ROUNDDOWN(B394/4,-3)*3.2-440000,IF(B394&lt;8500000,ROUNDDOWN(B394*0.9,0)-1100000,B394-1950000)))))),0)</f>
        <v/>
      </c>
      <c r="L394" s="18">
        <f>IF(K394&gt;23500000,NA(),IF(C394&gt;=2026,IF(K394&lt;=4890000,1040000,IF(K394&lt;=6550000,670000,620000)),IF(K394&lt;=1320000,950000,IF(K394&lt;=3360000,880000,IF(K394&lt;=4890000,680000,IF(K394&lt;=6550000,630000,580000))))))</f>
        <v/>
      </c>
      <c r="M394" s="18">
        <f>MIN(100000,ROUNDDOWN(K394*0.05,0))</f>
        <v/>
      </c>
      <c r="N394" s="18">
        <f>MIN(2000000,MAX(0,D394-E394-M394))</f>
        <v/>
      </c>
      <c r="O394" s="18">
        <f>IF(G394="はい",MIN(88000,MAX(0,F394-12000)),0)</f>
        <v/>
      </c>
      <c r="P394" s="18">
        <f>MAX(0,ROUNDDOWN(K394-H394-L394-I394-0,-3))</f>
        <v/>
      </c>
      <c r="Q394" s="18">
        <f>MAX(0,ROUNDDOWN(K394-H394-L394-I394-N394,-3))</f>
        <v/>
      </c>
      <c r="R394" s="18">
        <f>MAX(0,ROUNDDOWN(K394-H394-L394-I394-O394,-3))</f>
        <v/>
      </c>
      <c r="S394" s="18">
        <f>IF(P394&lt;=0,0,ROUNDDOWN((P394*LOOKUP(P394,{0,1950001,3300001,6950001,9000001,18000001,40000001},{0.05,0.1,0.2,0.23,0.33,0.4,0.45})-LOOKUP(P394,{0,1950001,3300001,6950001,9000001,18000001,40000001},{0,97500,427500,636000,1536000,2796000,4796000}))*1.021,-2))</f>
        <v/>
      </c>
      <c r="T394" s="18">
        <f>IF(Q394&lt;=0,0,ROUNDDOWN((Q394*LOOKUP(Q394,{0,1950001,3300001,6950001,9000001,18000001,40000001},{0.05,0.1,0.2,0.23,0.33,0.4,0.45})-LOOKUP(Q394,{0,1950001,3300001,6950001,9000001,18000001,40000001},{0,97500,427500,636000,1536000,2796000,4796000}))*1.021,-2))</f>
        <v/>
      </c>
      <c r="U394" s="18">
        <f>IF(R394&lt;=0,0,ROUNDDOWN((R394*LOOKUP(R394,{0,1950001,3300001,6950001,9000001,18000001,40000001},{0.05,0.1,0.2,0.23,0.33,0.4,0.45})-LOOKUP(R394,{0,1950001,3300001,6950001,9000001,18000001,40000001},{0,97500,427500,636000,1536000,2796000,4796000}))*1.021,-2))</f>
        <v/>
      </c>
      <c r="V394" s="18">
        <f>MAX(0,ROUNDDOWN(K394-H394-430000-J394-0,-3))</f>
        <v/>
      </c>
      <c r="W394" s="18">
        <f>MAX(0,ROUNDDOWN(K394-H394-430000-J394-N394,-3))</f>
        <v/>
      </c>
      <c r="X394" s="18">
        <f>MAX(0,ROUNDDOWN(K394-H394-430000-J394-O394,-3))</f>
        <v/>
      </c>
      <c r="Y394" s="18">
        <f>IF(K394&lt;=450000,0,MAX(0,ROUNDDOWN(V394*0.06-MIN(50000,V394)*0.03,-2))+MAX(0,ROUNDDOWN(V394*0.04-MIN(50000,V394)*0.02,-2)))</f>
        <v/>
      </c>
      <c r="Z394" s="18">
        <f>IF(K394&lt;=450000,0,MAX(0,ROUNDDOWN(W394*0.06-MIN(50000,W394)*0.03,-2))+MAX(0,ROUNDDOWN(W394*0.04-MIN(50000,W394)*0.02,-2)))</f>
        <v/>
      </c>
      <c r="AA394" s="18">
        <f>IF(K394&lt;=450000,0,MAX(0,ROUNDDOWN(X394*0.06-MIN(50000,X394)*0.03,-2))+MAX(0,ROUNDDOWN(X394*0.04-MIN(50000,X394)*0.02,-2)))</f>
        <v/>
      </c>
      <c r="AB394" s="18">
        <f>AE394+Y394-Z394</f>
        <v/>
      </c>
      <c r="AC394" s="18">
        <f>AF394+Y394-AA394</f>
        <v/>
      </c>
      <c r="AD394" s="20">
        <f>AB394-AC394</f>
        <v/>
      </c>
      <c r="AE394" s="18">
        <f>S394-T394</f>
        <v/>
      </c>
      <c r="AF394" s="18">
        <f>S394-U394</f>
        <v/>
      </c>
      <c r="AG394" s="21">
        <f>IF(P394&lt;=0,0,LOOKUP(P394,{0,1950001,3300001,6950001,9000001,18000001,40000001},{0.05,0.1,0.2,0.23,0.33,0.4,0.45}))</f>
        <v/>
      </c>
    </row>
    <row r="395">
      <c r="A395" t="inlineStr">
        <is>
          <t>1万円刻み</t>
        </is>
      </c>
      <c r="B395" s="18">
        <f>'4_1万円刻み'!$A$82</f>
        <v/>
      </c>
      <c r="C395" s="19" t="n">
        <v>2025</v>
      </c>
      <c r="D395" s="18" t="n">
        <v>100000</v>
      </c>
      <c r="E395" s="18" t="n">
        <v>0</v>
      </c>
      <c r="F395" s="18" t="n">
        <v>100000</v>
      </c>
      <c r="G395" t="inlineStr">
        <is>
          <t>はい</t>
        </is>
      </c>
      <c r="H395" s="18">
        <f>ROUND(MIN(B395/12,650000)*12*0.0915+MIN(B395/12,1390000)*12*(0.0504+0)+B395*0.005,0)</f>
        <v/>
      </c>
      <c r="I395" s="18" t="n">
        <v>0</v>
      </c>
      <c r="J395" s="18" t="n">
        <v>0</v>
      </c>
      <c r="K395" s="18">
        <f>ROUND(IF(C395&gt;=2026,IF(B395&lt;741000,0,IF(B395&lt;2191000,B395-740000,IF(B395&lt;2193000,1451000,IF(B395&lt;2196000,1453000,IF(B395&lt;2200000,1456000,IF(B395&lt;3600000,ROUNDDOWN(B395/4,-3)*2.8-80000,IF(B395&lt;6600000,ROUNDDOWN(B395/4,-3)*3.2-440000,IF(B395&lt;8500000,ROUNDDOWN(B395*0.9,0)-1100000,B395-1950000)))))))),IF(B395&lt;651000,0,IF(B395&lt;1900000,B395-650000,IF(B395&lt;3600000,ROUNDDOWN(B395/4,-3)*2.8-80000,IF(B395&lt;6600000,ROUNDDOWN(B395/4,-3)*3.2-440000,IF(B395&lt;8500000,ROUNDDOWN(B395*0.9,0)-1100000,B395-1950000)))))),0)</f>
        <v/>
      </c>
      <c r="L395" s="18">
        <f>IF(K395&gt;23500000,NA(),IF(C395&gt;=2026,IF(K395&lt;=4890000,1040000,IF(K395&lt;=6550000,670000,620000)),IF(K395&lt;=1320000,950000,IF(K395&lt;=3360000,880000,IF(K395&lt;=4890000,680000,IF(K395&lt;=6550000,630000,580000))))))</f>
        <v/>
      </c>
      <c r="M395" s="18">
        <f>MIN(100000,ROUNDDOWN(K395*0.05,0))</f>
        <v/>
      </c>
      <c r="N395" s="18">
        <f>MIN(2000000,MAX(0,D395-E395-M395))</f>
        <v/>
      </c>
      <c r="O395" s="18">
        <f>IF(G395="はい",MIN(88000,MAX(0,F395-12000)),0)</f>
        <v/>
      </c>
      <c r="P395" s="18">
        <f>MAX(0,ROUNDDOWN(K395-H395-L395-I395-0,-3))</f>
        <v/>
      </c>
      <c r="Q395" s="18">
        <f>MAX(0,ROUNDDOWN(K395-H395-L395-I395-N395,-3))</f>
        <v/>
      </c>
      <c r="R395" s="18">
        <f>MAX(0,ROUNDDOWN(K395-H395-L395-I395-O395,-3))</f>
        <v/>
      </c>
      <c r="S395" s="18">
        <f>IF(P395&lt;=0,0,ROUNDDOWN((P395*LOOKUP(P395,{0,1950001,3300001,6950001,9000001,18000001,40000001},{0.05,0.1,0.2,0.23,0.33,0.4,0.45})-LOOKUP(P395,{0,1950001,3300001,6950001,9000001,18000001,40000001},{0,97500,427500,636000,1536000,2796000,4796000}))*1.021,-2))</f>
        <v/>
      </c>
      <c r="T395" s="18">
        <f>IF(Q395&lt;=0,0,ROUNDDOWN((Q395*LOOKUP(Q395,{0,1950001,3300001,6950001,9000001,18000001,40000001},{0.05,0.1,0.2,0.23,0.33,0.4,0.45})-LOOKUP(Q395,{0,1950001,3300001,6950001,9000001,18000001,40000001},{0,97500,427500,636000,1536000,2796000,4796000}))*1.021,-2))</f>
        <v/>
      </c>
      <c r="U395" s="18">
        <f>IF(R395&lt;=0,0,ROUNDDOWN((R395*LOOKUP(R395,{0,1950001,3300001,6950001,9000001,18000001,40000001},{0.05,0.1,0.2,0.23,0.33,0.4,0.45})-LOOKUP(R395,{0,1950001,3300001,6950001,9000001,18000001,40000001},{0,97500,427500,636000,1536000,2796000,4796000}))*1.021,-2))</f>
        <v/>
      </c>
      <c r="V395" s="18">
        <f>MAX(0,ROUNDDOWN(K395-H395-430000-J395-0,-3))</f>
        <v/>
      </c>
      <c r="W395" s="18">
        <f>MAX(0,ROUNDDOWN(K395-H395-430000-J395-N395,-3))</f>
        <v/>
      </c>
      <c r="X395" s="18">
        <f>MAX(0,ROUNDDOWN(K395-H395-430000-J395-O395,-3))</f>
        <v/>
      </c>
      <c r="Y395" s="18">
        <f>IF(K395&lt;=450000,0,MAX(0,ROUNDDOWN(V395*0.06-MIN(50000,V395)*0.03,-2))+MAX(0,ROUNDDOWN(V395*0.04-MIN(50000,V395)*0.02,-2)))</f>
        <v/>
      </c>
      <c r="Z395" s="18">
        <f>IF(K395&lt;=450000,0,MAX(0,ROUNDDOWN(W395*0.06-MIN(50000,W395)*0.03,-2))+MAX(0,ROUNDDOWN(W395*0.04-MIN(50000,W395)*0.02,-2)))</f>
        <v/>
      </c>
      <c r="AA395" s="18">
        <f>IF(K395&lt;=450000,0,MAX(0,ROUNDDOWN(X395*0.06-MIN(50000,X395)*0.03,-2))+MAX(0,ROUNDDOWN(X395*0.04-MIN(50000,X395)*0.02,-2)))</f>
        <v/>
      </c>
      <c r="AB395" s="18">
        <f>AE395+Y395-Z395</f>
        <v/>
      </c>
      <c r="AC395" s="18">
        <f>AF395+Y395-AA395</f>
        <v/>
      </c>
      <c r="AD395" s="20">
        <f>AB395-AC395</f>
        <v/>
      </c>
      <c r="AE395" s="18">
        <f>S395-T395</f>
        <v/>
      </c>
      <c r="AF395" s="18">
        <f>S395-U395</f>
        <v/>
      </c>
      <c r="AG395" s="21">
        <f>IF(P395&lt;=0,0,LOOKUP(P395,{0,1950001,3300001,6950001,9000001,18000001,40000001},{0.05,0.1,0.2,0.23,0.33,0.4,0.45}))</f>
        <v/>
      </c>
    </row>
    <row r="396">
      <c r="A396" t="inlineStr">
        <is>
          <t>1万円刻み</t>
        </is>
      </c>
      <c r="B396" s="18">
        <f>'4_1万円刻み'!$A$83</f>
        <v/>
      </c>
      <c r="C396" s="19" t="n">
        <v>2026</v>
      </c>
      <c r="D396" s="18" t="n">
        <v>100000</v>
      </c>
      <c r="E396" s="18" t="n">
        <v>0</v>
      </c>
      <c r="F396" s="18" t="n">
        <v>100000</v>
      </c>
      <c r="G396" t="inlineStr">
        <is>
          <t>はい</t>
        </is>
      </c>
      <c r="H396" s="18">
        <f>ROUND(MIN(B396/12,650000)*12*0.0915+MIN(B396/12,1390000)*12*(0.0504+0)+B396*0.005,0)</f>
        <v/>
      </c>
      <c r="I396" s="18" t="n">
        <v>0</v>
      </c>
      <c r="J396" s="18" t="n">
        <v>0</v>
      </c>
      <c r="K396" s="18">
        <f>ROUND(IF(C396&gt;=2026,IF(B396&lt;741000,0,IF(B396&lt;2191000,B396-740000,IF(B396&lt;2193000,1451000,IF(B396&lt;2196000,1453000,IF(B396&lt;2200000,1456000,IF(B396&lt;3600000,ROUNDDOWN(B396/4,-3)*2.8-80000,IF(B396&lt;6600000,ROUNDDOWN(B396/4,-3)*3.2-440000,IF(B396&lt;8500000,ROUNDDOWN(B396*0.9,0)-1100000,B396-1950000)))))))),IF(B396&lt;651000,0,IF(B396&lt;1900000,B396-650000,IF(B396&lt;3600000,ROUNDDOWN(B396/4,-3)*2.8-80000,IF(B396&lt;6600000,ROUNDDOWN(B396/4,-3)*3.2-440000,IF(B396&lt;8500000,ROUNDDOWN(B396*0.9,0)-1100000,B396-1950000)))))),0)</f>
        <v/>
      </c>
      <c r="L396" s="18">
        <f>IF(K396&gt;23500000,NA(),IF(C396&gt;=2026,IF(K396&lt;=4890000,1040000,IF(K396&lt;=6550000,670000,620000)),IF(K396&lt;=1320000,950000,IF(K396&lt;=3360000,880000,IF(K396&lt;=4890000,680000,IF(K396&lt;=6550000,630000,580000))))))</f>
        <v/>
      </c>
      <c r="M396" s="18">
        <f>MIN(100000,ROUNDDOWN(K396*0.05,0))</f>
        <v/>
      </c>
      <c r="N396" s="18">
        <f>MIN(2000000,MAX(0,D396-E396-M396))</f>
        <v/>
      </c>
      <c r="O396" s="18">
        <f>IF(G396="はい",MIN(88000,MAX(0,F396-12000)),0)</f>
        <v/>
      </c>
      <c r="P396" s="18">
        <f>MAX(0,ROUNDDOWN(K396-H396-L396-I396-0,-3))</f>
        <v/>
      </c>
      <c r="Q396" s="18">
        <f>MAX(0,ROUNDDOWN(K396-H396-L396-I396-N396,-3))</f>
        <v/>
      </c>
      <c r="R396" s="18">
        <f>MAX(0,ROUNDDOWN(K396-H396-L396-I396-O396,-3))</f>
        <v/>
      </c>
      <c r="S396" s="18">
        <f>IF(P396&lt;=0,0,ROUNDDOWN((P396*LOOKUP(P396,{0,1950001,3300001,6950001,9000001,18000001,40000001},{0.05,0.1,0.2,0.23,0.33,0.4,0.45})-LOOKUP(P396,{0,1950001,3300001,6950001,9000001,18000001,40000001},{0,97500,427500,636000,1536000,2796000,4796000}))*1.021,-2))</f>
        <v/>
      </c>
      <c r="T396" s="18">
        <f>IF(Q396&lt;=0,0,ROUNDDOWN((Q396*LOOKUP(Q396,{0,1950001,3300001,6950001,9000001,18000001,40000001},{0.05,0.1,0.2,0.23,0.33,0.4,0.45})-LOOKUP(Q396,{0,1950001,3300001,6950001,9000001,18000001,40000001},{0,97500,427500,636000,1536000,2796000,4796000}))*1.021,-2))</f>
        <v/>
      </c>
      <c r="U396" s="18">
        <f>IF(R396&lt;=0,0,ROUNDDOWN((R396*LOOKUP(R396,{0,1950001,3300001,6950001,9000001,18000001,40000001},{0.05,0.1,0.2,0.23,0.33,0.4,0.45})-LOOKUP(R396,{0,1950001,3300001,6950001,9000001,18000001,40000001},{0,97500,427500,636000,1536000,2796000,4796000}))*1.021,-2))</f>
        <v/>
      </c>
      <c r="V396" s="18">
        <f>MAX(0,ROUNDDOWN(K396-H396-430000-J396-0,-3))</f>
        <v/>
      </c>
      <c r="W396" s="18">
        <f>MAX(0,ROUNDDOWN(K396-H396-430000-J396-N396,-3))</f>
        <v/>
      </c>
      <c r="X396" s="18">
        <f>MAX(0,ROUNDDOWN(K396-H396-430000-J396-O396,-3))</f>
        <v/>
      </c>
      <c r="Y396" s="18">
        <f>IF(K396&lt;=450000,0,MAX(0,ROUNDDOWN(V396*0.06-MIN(50000,V396)*0.03,-2))+MAX(0,ROUNDDOWN(V396*0.04-MIN(50000,V396)*0.02,-2)))</f>
        <v/>
      </c>
      <c r="Z396" s="18">
        <f>IF(K396&lt;=450000,0,MAX(0,ROUNDDOWN(W396*0.06-MIN(50000,W396)*0.03,-2))+MAX(0,ROUNDDOWN(W396*0.04-MIN(50000,W396)*0.02,-2)))</f>
        <v/>
      </c>
      <c r="AA396" s="18">
        <f>IF(K396&lt;=450000,0,MAX(0,ROUNDDOWN(X396*0.06-MIN(50000,X396)*0.03,-2))+MAX(0,ROUNDDOWN(X396*0.04-MIN(50000,X396)*0.02,-2)))</f>
        <v/>
      </c>
      <c r="AB396" s="18">
        <f>AE396+Y396-Z396</f>
        <v/>
      </c>
      <c r="AC396" s="18">
        <f>AF396+Y396-AA396</f>
        <v/>
      </c>
      <c r="AD396" s="20">
        <f>AB396-AC396</f>
        <v/>
      </c>
      <c r="AE396" s="18">
        <f>S396-T396</f>
        <v/>
      </c>
      <c r="AF396" s="18">
        <f>S396-U396</f>
        <v/>
      </c>
      <c r="AG396" s="21">
        <f>IF(P396&lt;=0,0,LOOKUP(P396,{0,1950001,3300001,6950001,9000001,18000001,40000001},{0.05,0.1,0.2,0.23,0.33,0.4,0.45}))</f>
        <v/>
      </c>
    </row>
    <row r="397">
      <c r="A397" t="inlineStr">
        <is>
          <t>1万円刻み</t>
        </is>
      </c>
      <c r="B397" s="18">
        <f>'4_1万円刻み'!$A$83</f>
        <v/>
      </c>
      <c r="C397" s="19" t="n">
        <v>2025</v>
      </c>
      <c r="D397" s="18" t="n">
        <v>100000</v>
      </c>
      <c r="E397" s="18" t="n">
        <v>0</v>
      </c>
      <c r="F397" s="18" t="n">
        <v>100000</v>
      </c>
      <c r="G397" t="inlineStr">
        <is>
          <t>はい</t>
        </is>
      </c>
      <c r="H397" s="18">
        <f>ROUND(MIN(B397/12,650000)*12*0.0915+MIN(B397/12,1390000)*12*(0.0504+0)+B397*0.005,0)</f>
        <v/>
      </c>
      <c r="I397" s="18" t="n">
        <v>0</v>
      </c>
      <c r="J397" s="18" t="n">
        <v>0</v>
      </c>
      <c r="K397" s="18">
        <f>ROUND(IF(C397&gt;=2026,IF(B397&lt;741000,0,IF(B397&lt;2191000,B397-740000,IF(B397&lt;2193000,1451000,IF(B397&lt;2196000,1453000,IF(B397&lt;2200000,1456000,IF(B397&lt;3600000,ROUNDDOWN(B397/4,-3)*2.8-80000,IF(B397&lt;6600000,ROUNDDOWN(B397/4,-3)*3.2-440000,IF(B397&lt;8500000,ROUNDDOWN(B397*0.9,0)-1100000,B397-1950000)))))))),IF(B397&lt;651000,0,IF(B397&lt;1900000,B397-650000,IF(B397&lt;3600000,ROUNDDOWN(B397/4,-3)*2.8-80000,IF(B397&lt;6600000,ROUNDDOWN(B397/4,-3)*3.2-440000,IF(B397&lt;8500000,ROUNDDOWN(B397*0.9,0)-1100000,B397-1950000)))))),0)</f>
        <v/>
      </c>
      <c r="L397" s="18">
        <f>IF(K397&gt;23500000,NA(),IF(C397&gt;=2026,IF(K397&lt;=4890000,1040000,IF(K397&lt;=6550000,670000,620000)),IF(K397&lt;=1320000,950000,IF(K397&lt;=3360000,880000,IF(K397&lt;=4890000,680000,IF(K397&lt;=6550000,630000,580000))))))</f>
        <v/>
      </c>
      <c r="M397" s="18">
        <f>MIN(100000,ROUNDDOWN(K397*0.05,0))</f>
        <v/>
      </c>
      <c r="N397" s="18">
        <f>MIN(2000000,MAX(0,D397-E397-M397))</f>
        <v/>
      </c>
      <c r="O397" s="18">
        <f>IF(G397="はい",MIN(88000,MAX(0,F397-12000)),0)</f>
        <v/>
      </c>
      <c r="P397" s="18">
        <f>MAX(0,ROUNDDOWN(K397-H397-L397-I397-0,-3))</f>
        <v/>
      </c>
      <c r="Q397" s="18">
        <f>MAX(0,ROUNDDOWN(K397-H397-L397-I397-N397,-3))</f>
        <v/>
      </c>
      <c r="R397" s="18">
        <f>MAX(0,ROUNDDOWN(K397-H397-L397-I397-O397,-3))</f>
        <v/>
      </c>
      <c r="S397" s="18">
        <f>IF(P397&lt;=0,0,ROUNDDOWN((P397*LOOKUP(P397,{0,1950001,3300001,6950001,9000001,18000001,40000001},{0.05,0.1,0.2,0.23,0.33,0.4,0.45})-LOOKUP(P397,{0,1950001,3300001,6950001,9000001,18000001,40000001},{0,97500,427500,636000,1536000,2796000,4796000}))*1.021,-2))</f>
        <v/>
      </c>
      <c r="T397" s="18">
        <f>IF(Q397&lt;=0,0,ROUNDDOWN((Q397*LOOKUP(Q397,{0,1950001,3300001,6950001,9000001,18000001,40000001},{0.05,0.1,0.2,0.23,0.33,0.4,0.45})-LOOKUP(Q397,{0,1950001,3300001,6950001,9000001,18000001,40000001},{0,97500,427500,636000,1536000,2796000,4796000}))*1.021,-2))</f>
        <v/>
      </c>
      <c r="U397" s="18">
        <f>IF(R397&lt;=0,0,ROUNDDOWN((R397*LOOKUP(R397,{0,1950001,3300001,6950001,9000001,18000001,40000001},{0.05,0.1,0.2,0.23,0.33,0.4,0.45})-LOOKUP(R397,{0,1950001,3300001,6950001,9000001,18000001,40000001},{0,97500,427500,636000,1536000,2796000,4796000}))*1.021,-2))</f>
        <v/>
      </c>
      <c r="V397" s="18">
        <f>MAX(0,ROUNDDOWN(K397-H397-430000-J397-0,-3))</f>
        <v/>
      </c>
      <c r="W397" s="18">
        <f>MAX(0,ROUNDDOWN(K397-H397-430000-J397-N397,-3))</f>
        <v/>
      </c>
      <c r="X397" s="18">
        <f>MAX(0,ROUNDDOWN(K397-H397-430000-J397-O397,-3))</f>
        <v/>
      </c>
      <c r="Y397" s="18">
        <f>IF(K397&lt;=450000,0,MAX(0,ROUNDDOWN(V397*0.06-MIN(50000,V397)*0.03,-2))+MAX(0,ROUNDDOWN(V397*0.04-MIN(50000,V397)*0.02,-2)))</f>
        <v/>
      </c>
      <c r="Z397" s="18">
        <f>IF(K397&lt;=450000,0,MAX(0,ROUNDDOWN(W397*0.06-MIN(50000,W397)*0.03,-2))+MAX(0,ROUNDDOWN(W397*0.04-MIN(50000,W397)*0.02,-2)))</f>
        <v/>
      </c>
      <c r="AA397" s="18">
        <f>IF(K397&lt;=450000,0,MAX(0,ROUNDDOWN(X397*0.06-MIN(50000,X397)*0.03,-2))+MAX(0,ROUNDDOWN(X397*0.04-MIN(50000,X397)*0.02,-2)))</f>
        <v/>
      </c>
      <c r="AB397" s="18">
        <f>AE397+Y397-Z397</f>
        <v/>
      </c>
      <c r="AC397" s="18">
        <f>AF397+Y397-AA397</f>
        <v/>
      </c>
      <c r="AD397" s="20">
        <f>AB397-AC397</f>
        <v/>
      </c>
      <c r="AE397" s="18">
        <f>S397-T397</f>
        <v/>
      </c>
      <c r="AF397" s="18">
        <f>S397-U397</f>
        <v/>
      </c>
      <c r="AG397" s="21">
        <f>IF(P397&lt;=0,0,LOOKUP(P397,{0,1950001,3300001,6950001,9000001,18000001,40000001},{0.05,0.1,0.2,0.23,0.33,0.4,0.45}))</f>
        <v/>
      </c>
    </row>
    <row r="398">
      <c r="A398" t="inlineStr">
        <is>
          <t>1万円刻み</t>
        </is>
      </c>
      <c r="B398" s="18">
        <f>'4_1万円刻み'!$A$84</f>
        <v/>
      </c>
      <c r="C398" s="19" t="n">
        <v>2026</v>
      </c>
      <c r="D398" s="18" t="n">
        <v>100000</v>
      </c>
      <c r="E398" s="18" t="n">
        <v>0</v>
      </c>
      <c r="F398" s="18" t="n">
        <v>100000</v>
      </c>
      <c r="G398" t="inlineStr">
        <is>
          <t>はい</t>
        </is>
      </c>
      <c r="H398" s="18">
        <f>ROUND(MIN(B398/12,650000)*12*0.0915+MIN(B398/12,1390000)*12*(0.0504+0)+B398*0.005,0)</f>
        <v/>
      </c>
      <c r="I398" s="18" t="n">
        <v>0</v>
      </c>
      <c r="J398" s="18" t="n">
        <v>0</v>
      </c>
      <c r="K398" s="18">
        <f>ROUND(IF(C398&gt;=2026,IF(B398&lt;741000,0,IF(B398&lt;2191000,B398-740000,IF(B398&lt;2193000,1451000,IF(B398&lt;2196000,1453000,IF(B398&lt;2200000,1456000,IF(B398&lt;3600000,ROUNDDOWN(B398/4,-3)*2.8-80000,IF(B398&lt;6600000,ROUNDDOWN(B398/4,-3)*3.2-440000,IF(B398&lt;8500000,ROUNDDOWN(B398*0.9,0)-1100000,B398-1950000)))))))),IF(B398&lt;651000,0,IF(B398&lt;1900000,B398-650000,IF(B398&lt;3600000,ROUNDDOWN(B398/4,-3)*2.8-80000,IF(B398&lt;6600000,ROUNDDOWN(B398/4,-3)*3.2-440000,IF(B398&lt;8500000,ROUNDDOWN(B398*0.9,0)-1100000,B398-1950000)))))),0)</f>
        <v/>
      </c>
      <c r="L398" s="18">
        <f>IF(K398&gt;23500000,NA(),IF(C398&gt;=2026,IF(K398&lt;=4890000,1040000,IF(K398&lt;=6550000,670000,620000)),IF(K398&lt;=1320000,950000,IF(K398&lt;=3360000,880000,IF(K398&lt;=4890000,680000,IF(K398&lt;=6550000,630000,580000))))))</f>
        <v/>
      </c>
      <c r="M398" s="18">
        <f>MIN(100000,ROUNDDOWN(K398*0.05,0))</f>
        <v/>
      </c>
      <c r="N398" s="18">
        <f>MIN(2000000,MAX(0,D398-E398-M398))</f>
        <v/>
      </c>
      <c r="O398" s="18">
        <f>IF(G398="はい",MIN(88000,MAX(0,F398-12000)),0)</f>
        <v/>
      </c>
      <c r="P398" s="18">
        <f>MAX(0,ROUNDDOWN(K398-H398-L398-I398-0,-3))</f>
        <v/>
      </c>
      <c r="Q398" s="18">
        <f>MAX(0,ROUNDDOWN(K398-H398-L398-I398-N398,-3))</f>
        <v/>
      </c>
      <c r="R398" s="18">
        <f>MAX(0,ROUNDDOWN(K398-H398-L398-I398-O398,-3))</f>
        <v/>
      </c>
      <c r="S398" s="18">
        <f>IF(P398&lt;=0,0,ROUNDDOWN((P398*LOOKUP(P398,{0,1950001,3300001,6950001,9000001,18000001,40000001},{0.05,0.1,0.2,0.23,0.33,0.4,0.45})-LOOKUP(P398,{0,1950001,3300001,6950001,9000001,18000001,40000001},{0,97500,427500,636000,1536000,2796000,4796000}))*1.021,-2))</f>
        <v/>
      </c>
      <c r="T398" s="18">
        <f>IF(Q398&lt;=0,0,ROUNDDOWN((Q398*LOOKUP(Q398,{0,1950001,3300001,6950001,9000001,18000001,40000001},{0.05,0.1,0.2,0.23,0.33,0.4,0.45})-LOOKUP(Q398,{0,1950001,3300001,6950001,9000001,18000001,40000001},{0,97500,427500,636000,1536000,2796000,4796000}))*1.021,-2))</f>
        <v/>
      </c>
      <c r="U398" s="18">
        <f>IF(R398&lt;=0,0,ROUNDDOWN((R398*LOOKUP(R398,{0,1950001,3300001,6950001,9000001,18000001,40000001},{0.05,0.1,0.2,0.23,0.33,0.4,0.45})-LOOKUP(R398,{0,1950001,3300001,6950001,9000001,18000001,40000001},{0,97500,427500,636000,1536000,2796000,4796000}))*1.021,-2))</f>
        <v/>
      </c>
      <c r="V398" s="18">
        <f>MAX(0,ROUNDDOWN(K398-H398-430000-J398-0,-3))</f>
        <v/>
      </c>
      <c r="W398" s="18">
        <f>MAX(0,ROUNDDOWN(K398-H398-430000-J398-N398,-3))</f>
        <v/>
      </c>
      <c r="X398" s="18">
        <f>MAX(0,ROUNDDOWN(K398-H398-430000-J398-O398,-3))</f>
        <v/>
      </c>
      <c r="Y398" s="18">
        <f>IF(K398&lt;=450000,0,MAX(0,ROUNDDOWN(V398*0.06-MIN(50000,V398)*0.03,-2))+MAX(0,ROUNDDOWN(V398*0.04-MIN(50000,V398)*0.02,-2)))</f>
        <v/>
      </c>
      <c r="Z398" s="18">
        <f>IF(K398&lt;=450000,0,MAX(0,ROUNDDOWN(W398*0.06-MIN(50000,W398)*0.03,-2))+MAX(0,ROUNDDOWN(W398*0.04-MIN(50000,W398)*0.02,-2)))</f>
        <v/>
      </c>
      <c r="AA398" s="18">
        <f>IF(K398&lt;=450000,0,MAX(0,ROUNDDOWN(X398*0.06-MIN(50000,X398)*0.03,-2))+MAX(0,ROUNDDOWN(X398*0.04-MIN(50000,X398)*0.02,-2)))</f>
        <v/>
      </c>
      <c r="AB398" s="18">
        <f>AE398+Y398-Z398</f>
        <v/>
      </c>
      <c r="AC398" s="18">
        <f>AF398+Y398-AA398</f>
        <v/>
      </c>
      <c r="AD398" s="20">
        <f>AB398-AC398</f>
        <v/>
      </c>
      <c r="AE398" s="18">
        <f>S398-T398</f>
        <v/>
      </c>
      <c r="AF398" s="18">
        <f>S398-U398</f>
        <v/>
      </c>
      <c r="AG398" s="21">
        <f>IF(P398&lt;=0,0,LOOKUP(P398,{0,1950001,3300001,6950001,9000001,18000001,40000001},{0.05,0.1,0.2,0.23,0.33,0.4,0.45}))</f>
        <v/>
      </c>
    </row>
    <row r="399">
      <c r="A399" t="inlineStr">
        <is>
          <t>1万円刻み</t>
        </is>
      </c>
      <c r="B399" s="18">
        <f>'4_1万円刻み'!$A$84</f>
        <v/>
      </c>
      <c r="C399" s="19" t="n">
        <v>2025</v>
      </c>
      <c r="D399" s="18" t="n">
        <v>100000</v>
      </c>
      <c r="E399" s="18" t="n">
        <v>0</v>
      </c>
      <c r="F399" s="18" t="n">
        <v>100000</v>
      </c>
      <c r="G399" t="inlineStr">
        <is>
          <t>はい</t>
        </is>
      </c>
      <c r="H399" s="18">
        <f>ROUND(MIN(B399/12,650000)*12*0.0915+MIN(B399/12,1390000)*12*(0.0504+0)+B399*0.005,0)</f>
        <v/>
      </c>
      <c r="I399" s="18" t="n">
        <v>0</v>
      </c>
      <c r="J399" s="18" t="n">
        <v>0</v>
      </c>
      <c r="K399" s="18">
        <f>ROUND(IF(C399&gt;=2026,IF(B399&lt;741000,0,IF(B399&lt;2191000,B399-740000,IF(B399&lt;2193000,1451000,IF(B399&lt;2196000,1453000,IF(B399&lt;2200000,1456000,IF(B399&lt;3600000,ROUNDDOWN(B399/4,-3)*2.8-80000,IF(B399&lt;6600000,ROUNDDOWN(B399/4,-3)*3.2-440000,IF(B399&lt;8500000,ROUNDDOWN(B399*0.9,0)-1100000,B399-1950000)))))))),IF(B399&lt;651000,0,IF(B399&lt;1900000,B399-650000,IF(B399&lt;3600000,ROUNDDOWN(B399/4,-3)*2.8-80000,IF(B399&lt;6600000,ROUNDDOWN(B399/4,-3)*3.2-440000,IF(B399&lt;8500000,ROUNDDOWN(B399*0.9,0)-1100000,B399-1950000)))))),0)</f>
        <v/>
      </c>
      <c r="L399" s="18">
        <f>IF(K399&gt;23500000,NA(),IF(C399&gt;=2026,IF(K399&lt;=4890000,1040000,IF(K399&lt;=6550000,670000,620000)),IF(K399&lt;=1320000,950000,IF(K399&lt;=3360000,880000,IF(K399&lt;=4890000,680000,IF(K399&lt;=6550000,630000,580000))))))</f>
        <v/>
      </c>
      <c r="M399" s="18">
        <f>MIN(100000,ROUNDDOWN(K399*0.05,0))</f>
        <v/>
      </c>
      <c r="N399" s="18">
        <f>MIN(2000000,MAX(0,D399-E399-M399))</f>
        <v/>
      </c>
      <c r="O399" s="18">
        <f>IF(G399="はい",MIN(88000,MAX(0,F399-12000)),0)</f>
        <v/>
      </c>
      <c r="P399" s="18">
        <f>MAX(0,ROUNDDOWN(K399-H399-L399-I399-0,-3))</f>
        <v/>
      </c>
      <c r="Q399" s="18">
        <f>MAX(0,ROUNDDOWN(K399-H399-L399-I399-N399,-3))</f>
        <v/>
      </c>
      <c r="R399" s="18">
        <f>MAX(0,ROUNDDOWN(K399-H399-L399-I399-O399,-3))</f>
        <v/>
      </c>
      <c r="S399" s="18">
        <f>IF(P399&lt;=0,0,ROUNDDOWN((P399*LOOKUP(P399,{0,1950001,3300001,6950001,9000001,18000001,40000001},{0.05,0.1,0.2,0.23,0.33,0.4,0.45})-LOOKUP(P399,{0,1950001,3300001,6950001,9000001,18000001,40000001},{0,97500,427500,636000,1536000,2796000,4796000}))*1.021,-2))</f>
        <v/>
      </c>
      <c r="T399" s="18">
        <f>IF(Q399&lt;=0,0,ROUNDDOWN((Q399*LOOKUP(Q399,{0,1950001,3300001,6950001,9000001,18000001,40000001},{0.05,0.1,0.2,0.23,0.33,0.4,0.45})-LOOKUP(Q399,{0,1950001,3300001,6950001,9000001,18000001,40000001},{0,97500,427500,636000,1536000,2796000,4796000}))*1.021,-2))</f>
        <v/>
      </c>
      <c r="U399" s="18">
        <f>IF(R399&lt;=0,0,ROUNDDOWN((R399*LOOKUP(R399,{0,1950001,3300001,6950001,9000001,18000001,40000001},{0.05,0.1,0.2,0.23,0.33,0.4,0.45})-LOOKUP(R399,{0,1950001,3300001,6950001,9000001,18000001,40000001},{0,97500,427500,636000,1536000,2796000,4796000}))*1.021,-2))</f>
        <v/>
      </c>
      <c r="V399" s="18">
        <f>MAX(0,ROUNDDOWN(K399-H399-430000-J399-0,-3))</f>
        <v/>
      </c>
      <c r="W399" s="18">
        <f>MAX(0,ROUNDDOWN(K399-H399-430000-J399-N399,-3))</f>
        <v/>
      </c>
      <c r="X399" s="18">
        <f>MAX(0,ROUNDDOWN(K399-H399-430000-J399-O399,-3))</f>
        <v/>
      </c>
      <c r="Y399" s="18">
        <f>IF(K399&lt;=450000,0,MAX(0,ROUNDDOWN(V399*0.06-MIN(50000,V399)*0.03,-2))+MAX(0,ROUNDDOWN(V399*0.04-MIN(50000,V399)*0.02,-2)))</f>
        <v/>
      </c>
      <c r="Z399" s="18">
        <f>IF(K399&lt;=450000,0,MAX(0,ROUNDDOWN(W399*0.06-MIN(50000,W399)*0.03,-2))+MAX(0,ROUNDDOWN(W399*0.04-MIN(50000,W399)*0.02,-2)))</f>
        <v/>
      </c>
      <c r="AA399" s="18">
        <f>IF(K399&lt;=450000,0,MAX(0,ROUNDDOWN(X399*0.06-MIN(50000,X399)*0.03,-2))+MAX(0,ROUNDDOWN(X399*0.04-MIN(50000,X399)*0.02,-2)))</f>
        <v/>
      </c>
      <c r="AB399" s="18">
        <f>AE399+Y399-Z399</f>
        <v/>
      </c>
      <c r="AC399" s="18">
        <f>AF399+Y399-AA399</f>
        <v/>
      </c>
      <c r="AD399" s="20">
        <f>AB399-AC399</f>
        <v/>
      </c>
      <c r="AE399" s="18">
        <f>S399-T399</f>
        <v/>
      </c>
      <c r="AF399" s="18">
        <f>S399-U399</f>
        <v/>
      </c>
      <c r="AG399" s="21">
        <f>IF(P399&lt;=0,0,LOOKUP(P399,{0,1950001,3300001,6950001,9000001,18000001,40000001},{0.05,0.1,0.2,0.23,0.33,0.4,0.45}))</f>
        <v/>
      </c>
    </row>
    <row r="400">
      <c r="A400" t="inlineStr">
        <is>
          <t>1万円刻み</t>
        </is>
      </c>
      <c r="B400" s="18">
        <f>'4_1万円刻み'!$A$85</f>
        <v/>
      </c>
      <c r="C400" s="19" t="n">
        <v>2026</v>
      </c>
      <c r="D400" s="18" t="n">
        <v>100000</v>
      </c>
      <c r="E400" s="18" t="n">
        <v>0</v>
      </c>
      <c r="F400" s="18" t="n">
        <v>100000</v>
      </c>
      <c r="G400" t="inlineStr">
        <is>
          <t>はい</t>
        </is>
      </c>
      <c r="H400" s="18">
        <f>ROUND(MIN(B400/12,650000)*12*0.0915+MIN(B400/12,1390000)*12*(0.0504+0)+B400*0.005,0)</f>
        <v/>
      </c>
      <c r="I400" s="18" t="n">
        <v>0</v>
      </c>
      <c r="J400" s="18" t="n">
        <v>0</v>
      </c>
      <c r="K400" s="18">
        <f>ROUND(IF(C400&gt;=2026,IF(B400&lt;741000,0,IF(B400&lt;2191000,B400-740000,IF(B400&lt;2193000,1451000,IF(B400&lt;2196000,1453000,IF(B400&lt;2200000,1456000,IF(B400&lt;3600000,ROUNDDOWN(B400/4,-3)*2.8-80000,IF(B400&lt;6600000,ROUNDDOWN(B400/4,-3)*3.2-440000,IF(B400&lt;8500000,ROUNDDOWN(B400*0.9,0)-1100000,B400-1950000)))))))),IF(B400&lt;651000,0,IF(B400&lt;1900000,B400-650000,IF(B400&lt;3600000,ROUNDDOWN(B400/4,-3)*2.8-80000,IF(B400&lt;6600000,ROUNDDOWN(B400/4,-3)*3.2-440000,IF(B400&lt;8500000,ROUNDDOWN(B400*0.9,0)-1100000,B400-1950000)))))),0)</f>
        <v/>
      </c>
      <c r="L400" s="18">
        <f>IF(K400&gt;23500000,NA(),IF(C400&gt;=2026,IF(K400&lt;=4890000,1040000,IF(K400&lt;=6550000,670000,620000)),IF(K400&lt;=1320000,950000,IF(K400&lt;=3360000,880000,IF(K400&lt;=4890000,680000,IF(K400&lt;=6550000,630000,580000))))))</f>
        <v/>
      </c>
      <c r="M400" s="18">
        <f>MIN(100000,ROUNDDOWN(K400*0.05,0))</f>
        <v/>
      </c>
      <c r="N400" s="18">
        <f>MIN(2000000,MAX(0,D400-E400-M400))</f>
        <v/>
      </c>
      <c r="O400" s="18">
        <f>IF(G400="はい",MIN(88000,MAX(0,F400-12000)),0)</f>
        <v/>
      </c>
      <c r="P400" s="18">
        <f>MAX(0,ROUNDDOWN(K400-H400-L400-I400-0,-3))</f>
        <v/>
      </c>
      <c r="Q400" s="18">
        <f>MAX(0,ROUNDDOWN(K400-H400-L400-I400-N400,-3))</f>
        <v/>
      </c>
      <c r="R400" s="18">
        <f>MAX(0,ROUNDDOWN(K400-H400-L400-I400-O400,-3))</f>
        <v/>
      </c>
      <c r="S400" s="18">
        <f>IF(P400&lt;=0,0,ROUNDDOWN((P400*LOOKUP(P400,{0,1950001,3300001,6950001,9000001,18000001,40000001},{0.05,0.1,0.2,0.23,0.33,0.4,0.45})-LOOKUP(P400,{0,1950001,3300001,6950001,9000001,18000001,40000001},{0,97500,427500,636000,1536000,2796000,4796000}))*1.021,-2))</f>
        <v/>
      </c>
      <c r="T400" s="18">
        <f>IF(Q400&lt;=0,0,ROUNDDOWN((Q400*LOOKUP(Q400,{0,1950001,3300001,6950001,9000001,18000001,40000001},{0.05,0.1,0.2,0.23,0.33,0.4,0.45})-LOOKUP(Q400,{0,1950001,3300001,6950001,9000001,18000001,40000001},{0,97500,427500,636000,1536000,2796000,4796000}))*1.021,-2))</f>
        <v/>
      </c>
      <c r="U400" s="18">
        <f>IF(R400&lt;=0,0,ROUNDDOWN((R400*LOOKUP(R400,{0,1950001,3300001,6950001,9000001,18000001,40000001},{0.05,0.1,0.2,0.23,0.33,0.4,0.45})-LOOKUP(R400,{0,1950001,3300001,6950001,9000001,18000001,40000001},{0,97500,427500,636000,1536000,2796000,4796000}))*1.021,-2))</f>
        <v/>
      </c>
      <c r="V400" s="18">
        <f>MAX(0,ROUNDDOWN(K400-H400-430000-J400-0,-3))</f>
        <v/>
      </c>
      <c r="W400" s="18">
        <f>MAX(0,ROUNDDOWN(K400-H400-430000-J400-N400,-3))</f>
        <v/>
      </c>
      <c r="X400" s="18">
        <f>MAX(0,ROUNDDOWN(K400-H400-430000-J400-O400,-3))</f>
        <v/>
      </c>
      <c r="Y400" s="18">
        <f>IF(K400&lt;=450000,0,MAX(0,ROUNDDOWN(V400*0.06-MIN(50000,V400)*0.03,-2))+MAX(0,ROUNDDOWN(V400*0.04-MIN(50000,V400)*0.02,-2)))</f>
        <v/>
      </c>
      <c r="Z400" s="18">
        <f>IF(K400&lt;=450000,0,MAX(0,ROUNDDOWN(W400*0.06-MIN(50000,W400)*0.03,-2))+MAX(0,ROUNDDOWN(W400*0.04-MIN(50000,W400)*0.02,-2)))</f>
        <v/>
      </c>
      <c r="AA400" s="18">
        <f>IF(K400&lt;=450000,0,MAX(0,ROUNDDOWN(X400*0.06-MIN(50000,X400)*0.03,-2))+MAX(0,ROUNDDOWN(X400*0.04-MIN(50000,X400)*0.02,-2)))</f>
        <v/>
      </c>
      <c r="AB400" s="18">
        <f>AE400+Y400-Z400</f>
        <v/>
      </c>
      <c r="AC400" s="18">
        <f>AF400+Y400-AA400</f>
        <v/>
      </c>
      <c r="AD400" s="20">
        <f>AB400-AC400</f>
        <v/>
      </c>
      <c r="AE400" s="18">
        <f>S400-T400</f>
        <v/>
      </c>
      <c r="AF400" s="18">
        <f>S400-U400</f>
        <v/>
      </c>
      <c r="AG400" s="21">
        <f>IF(P400&lt;=0,0,LOOKUP(P400,{0,1950001,3300001,6950001,9000001,18000001,40000001},{0.05,0.1,0.2,0.23,0.33,0.4,0.45}))</f>
        <v/>
      </c>
    </row>
    <row r="401">
      <c r="A401" t="inlineStr">
        <is>
          <t>1万円刻み</t>
        </is>
      </c>
      <c r="B401" s="18">
        <f>'4_1万円刻み'!$A$85</f>
        <v/>
      </c>
      <c r="C401" s="19" t="n">
        <v>2025</v>
      </c>
      <c r="D401" s="18" t="n">
        <v>100000</v>
      </c>
      <c r="E401" s="18" t="n">
        <v>0</v>
      </c>
      <c r="F401" s="18" t="n">
        <v>100000</v>
      </c>
      <c r="G401" t="inlineStr">
        <is>
          <t>はい</t>
        </is>
      </c>
      <c r="H401" s="18">
        <f>ROUND(MIN(B401/12,650000)*12*0.0915+MIN(B401/12,1390000)*12*(0.0504+0)+B401*0.005,0)</f>
        <v/>
      </c>
      <c r="I401" s="18" t="n">
        <v>0</v>
      </c>
      <c r="J401" s="18" t="n">
        <v>0</v>
      </c>
      <c r="K401" s="18">
        <f>ROUND(IF(C401&gt;=2026,IF(B401&lt;741000,0,IF(B401&lt;2191000,B401-740000,IF(B401&lt;2193000,1451000,IF(B401&lt;2196000,1453000,IF(B401&lt;2200000,1456000,IF(B401&lt;3600000,ROUNDDOWN(B401/4,-3)*2.8-80000,IF(B401&lt;6600000,ROUNDDOWN(B401/4,-3)*3.2-440000,IF(B401&lt;8500000,ROUNDDOWN(B401*0.9,0)-1100000,B401-1950000)))))))),IF(B401&lt;651000,0,IF(B401&lt;1900000,B401-650000,IF(B401&lt;3600000,ROUNDDOWN(B401/4,-3)*2.8-80000,IF(B401&lt;6600000,ROUNDDOWN(B401/4,-3)*3.2-440000,IF(B401&lt;8500000,ROUNDDOWN(B401*0.9,0)-1100000,B401-1950000)))))),0)</f>
        <v/>
      </c>
      <c r="L401" s="18">
        <f>IF(K401&gt;23500000,NA(),IF(C401&gt;=2026,IF(K401&lt;=4890000,1040000,IF(K401&lt;=6550000,670000,620000)),IF(K401&lt;=1320000,950000,IF(K401&lt;=3360000,880000,IF(K401&lt;=4890000,680000,IF(K401&lt;=6550000,630000,580000))))))</f>
        <v/>
      </c>
      <c r="M401" s="18">
        <f>MIN(100000,ROUNDDOWN(K401*0.05,0))</f>
        <v/>
      </c>
      <c r="N401" s="18">
        <f>MIN(2000000,MAX(0,D401-E401-M401))</f>
        <v/>
      </c>
      <c r="O401" s="18">
        <f>IF(G401="はい",MIN(88000,MAX(0,F401-12000)),0)</f>
        <v/>
      </c>
      <c r="P401" s="18">
        <f>MAX(0,ROUNDDOWN(K401-H401-L401-I401-0,-3))</f>
        <v/>
      </c>
      <c r="Q401" s="18">
        <f>MAX(0,ROUNDDOWN(K401-H401-L401-I401-N401,-3))</f>
        <v/>
      </c>
      <c r="R401" s="18">
        <f>MAX(0,ROUNDDOWN(K401-H401-L401-I401-O401,-3))</f>
        <v/>
      </c>
      <c r="S401" s="18">
        <f>IF(P401&lt;=0,0,ROUNDDOWN((P401*LOOKUP(P401,{0,1950001,3300001,6950001,9000001,18000001,40000001},{0.05,0.1,0.2,0.23,0.33,0.4,0.45})-LOOKUP(P401,{0,1950001,3300001,6950001,9000001,18000001,40000001},{0,97500,427500,636000,1536000,2796000,4796000}))*1.021,-2))</f>
        <v/>
      </c>
      <c r="T401" s="18">
        <f>IF(Q401&lt;=0,0,ROUNDDOWN((Q401*LOOKUP(Q401,{0,1950001,3300001,6950001,9000001,18000001,40000001},{0.05,0.1,0.2,0.23,0.33,0.4,0.45})-LOOKUP(Q401,{0,1950001,3300001,6950001,9000001,18000001,40000001},{0,97500,427500,636000,1536000,2796000,4796000}))*1.021,-2))</f>
        <v/>
      </c>
      <c r="U401" s="18">
        <f>IF(R401&lt;=0,0,ROUNDDOWN((R401*LOOKUP(R401,{0,1950001,3300001,6950001,9000001,18000001,40000001},{0.05,0.1,0.2,0.23,0.33,0.4,0.45})-LOOKUP(R401,{0,1950001,3300001,6950001,9000001,18000001,40000001},{0,97500,427500,636000,1536000,2796000,4796000}))*1.021,-2))</f>
        <v/>
      </c>
      <c r="V401" s="18">
        <f>MAX(0,ROUNDDOWN(K401-H401-430000-J401-0,-3))</f>
        <v/>
      </c>
      <c r="W401" s="18">
        <f>MAX(0,ROUNDDOWN(K401-H401-430000-J401-N401,-3))</f>
        <v/>
      </c>
      <c r="X401" s="18">
        <f>MAX(0,ROUNDDOWN(K401-H401-430000-J401-O401,-3))</f>
        <v/>
      </c>
      <c r="Y401" s="18">
        <f>IF(K401&lt;=450000,0,MAX(0,ROUNDDOWN(V401*0.06-MIN(50000,V401)*0.03,-2))+MAX(0,ROUNDDOWN(V401*0.04-MIN(50000,V401)*0.02,-2)))</f>
        <v/>
      </c>
      <c r="Z401" s="18">
        <f>IF(K401&lt;=450000,0,MAX(0,ROUNDDOWN(W401*0.06-MIN(50000,W401)*0.03,-2))+MAX(0,ROUNDDOWN(W401*0.04-MIN(50000,W401)*0.02,-2)))</f>
        <v/>
      </c>
      <c r="AA401" s="18">
        <f>IF(K401&lt;=450000,0,MAX(0,ROUNDDOWN(X401*0.06-MIN(50000,X401)*0.03,-2))+MAX(0,ROUNDDOWN(X401*0.04-MIN(50000,X401)*0.02,-2)))</f>
        <v/>
      </c>
      <c r="AB401" s="18">
        <f>AE401+Y401-Z401</f>
        <v/>
      </c>
      <c r="AC401" s="18">
        <f>AF401+Y401-AA401</f>
        <v/>
      </c>
      <c r="AD401" s="20">
        <f>AB401-AC401</f>
        <v/>
      </c>
      <c r="AE401" s="18">
        <f>S401-T401</f>
        <v/>
      </c>
      <c r="AF401" s="18">
        <f>S401-U401</f>
        <v/>
      </c>
      <c r="AG401" s="21">
        <f>IF(P401&lt;=0,0,LOOKUP(P401,{0,1950001,3300001,6950001,9000001,18000001,40000001},{0.05,0.1,0.2,0.23,0.33,0.4,0.45}))</f>
        <v/>
      </c>
    </row>
    <row r="402">
      <c r="A402" t="inlineStr">
        <is>
          <t>1万円刻み</t>
        </is>
      </c>
      <c r="B402" s="18">
        <f>'4_1万円刻み'!$A$86</f>
        <v/>
      </c>
      <c r="C402" s="19" t="n">
        <v>2026</v>
      </c>
      <c r="D402" s="18" t="n">
        <v>100000</v>
      </c>
      <c r="E402" s="18" t="n">
        <v>0</v>
      </c>
      <c r="F402" s="18" t="n">
        <v>100000</v>
      </c>
      <c r="G402" t="inlineStr">
        <is>
          <t>はい</t>
        </is>
      </c>
      <c r="H402" s="18">
        <f>ROUND(MIN(B402/12,650000)*12*0.0915+MIN(B402/12,1390000)*12*(0.0504+0)+B402*0.005,0)</f>
        <v/>
      </c>
      <c r="I402" s="18" t="n">
        <v>0</v>
      </c>
      <c r="J402" s="18" t="n">
        <v>0</v>
      </c>
      <c r="K402" s="18">
        <f>ROUND(IF(C402&gt;=2026,IF(B402&lt;741000,0,IF(B402&lt;2191000,B402-740000,IF(B402&lt;2193000,1451000,IF(B402&lt;2196000,1453000,IF(B402&lt;2200000,1456000,IF(B402&lt;3600000,ROUNDDOWN(B402/4,-3)*2.8-80000,IF(B402&lt;6600000,ROUNDDOWN(B402/4,-3)*3.2-440000,IF(B402&lt;8500000,ROUNDDOWN(B402*0.9,0)-1100000,B402-1950000)))))))),IF(B402&lt;651000,0,IF(B402&lt;1900000,B402-650000,IF(B402&lt;3600000,ROUNDDOWN(B402/4,-3)*2.8-80000,IF(B402&lt;6600000,ROUNDDOWN(B402/4,-3)*3.2-440000,IF(B402&lt;8500000,ROUNDDOWN(B402*0.9,0)-1100000,B402-1950000)))))),0)</f>
        <v/>
      </c>
      <c r="L402" s="18">
        <f>IF(K402&gt;23500000,NA(),IF(C402&gt;=2026,IF(K402&lt;=4890000,1040000,IF(K402&lt;=6550000,670000,620000)),IF(K402&lt;=1320000,950000,IF(K402&lt;=3360000,880000,IF(K402&lt;=4890000,680000,IF(K402&lt;=6550000,630000,580000))))))</f>
        <v/>
      </c>
      <c r="M402" s="18">
        <f>MIN(100000,ROUNDDOWN(K402*0.05,0))</f>
        <v/>
      </c>
      <c r="N402" s="18">
        <f>MIN(2000000,MAX(0,D402-E402-M402))</f>
        <v/>
      </c>
      <c r="O402" s="18">
        <f>IF(G402="はい",MIN(88000,MAX(0,F402-12000)),0)</f>
        <v/>
      </c>
      <c r="P402" s="18">
        <f>MAX(0,ROUNDDOWN(K402-H402-L402-I402-0,-3))</f>
        <v/>
      </c>
      <c r="Q402" s="18">
        <f>MAX(0,ROUNDDOWN(K402-H402-L402-I402-N402,-3))</f>
        <v/>
      </c>
      <c r="R402" s="18">
        <f>MAX(0,ROUNDDOWN(K402-H402-L402-I402-O402,-3))</f>
        <v/>
      </c>
      <c r="S402" s="18">
        <f>IF(P402&lt;=0,0,ROUNDDOWN((P402*LOOKUP(P402,{0,1950001,3300001,6950001,9000001,18000001,40000001},{0.05,0.1,0.2,0.23,0.33,0.4,0.45})-LOOKUP(P402,{0,1950001,3300001,6950001,9000001,18000001,40000001},{0,97500,427500,636000,1536000,2796000,4796000}))*1.021,-2))</f>
        <v/>
      </c>
      <c r="T402" s="18">
        <f>IF(Q402&lt;=0,0,ROUNDDOWN((Q402*LOOKUP(Q402,{0,1950001,3300001,6950001,9000001,18000001,40000001},{0.05,0.1,0.2,0.23,0.33,0.4,0.45})-LOOKUP(Q402,{0,1950001,3300001,6950001,9000001,18000001,40000001},{0,97500,427500,636000,1536000,2796000,4796000}))*1.021,-2))</f>
        <v/>
      </c>
      <c r="U402" s="18">
        <f>IF(R402&lt;=0,0,ROUNDDOWN((R402*LOOKUP(R402,{0,1950001,3300001,6950001,9000001,18000001,40000001},{0.05,0.1,0.2,0.23,0.33,0.4,0.45})-LOOKUP(R402,{0,1950001,3300001,6950001,9000001,18000001,40000001},{0,97500,427500,636000,1536000,2796000,4796000}))*1.021,-2))</f>
        <v/>
      </c>
      <c r="V402" s="18">
        <f>MAX(0,ROUNDDOWN(K402-H402-430000-J402-0,-3))</f>
        <v/>
      </c>
      <c r="W402" s="18">
        <f>MAX(0,ROUNDDOWN(K402-H402-430000-J402-N402,-3))</f>
        <v/>
      </c>
      <c r="X402" s="18">
        <f>MAX(0,ROUNDDOWN(K402-H402-430000-J402-O402,-3))</f>
        <v/>
      </c>
      <c r="Y402" s="18">
        <f>IF(K402&lt;=450000,0,MAX(0,ROUNDDOWN(V402*0.06-MIN(50000,V402)*0.03,-2))+MAX(0,ROUNDDOWN(V402*0.04-MIN(50000,V402)*0.02,-2)))</f>
        <v/>
      </c>
      <c r="Z402" s="18">
        <f>IF(K402&lt;=450000,0,MAX(0,ROUNDDOWN(W402*0.06-MIN(50000,W402)*0.03,-2))+MAX(0,ROUNDDOWN(W402*0.04-MIN(50000,W402)*0.02,-2)))</f>
        <v/>
      </c>
      <c r="AA402" s="18">
        <f>IF(K402&lt;=450000,0,MAX(0,ROUNDDOWN(X402*0.06-MIN(50000,X402)*0.03,-2))+MAX(0,ROUNDDOWN(X402*0.04-MIN(50000,X402)*0.02,-2)))</f>
        <v/>
      </c>
      <c r="AB402" s="18">
        <f>AE402+Y402-Z402</f>
        <v/>
      </c>
      <c r="AC402" s="18">
        <f>AF402+Y402-AA402</f>
        <v/>
      </c>
      <c r="AD402" s="20">
        <f>AB402-AC402</f>
        <v/>
      </c>
      <c r="AE402" s="18">
        <f>S402-T402</f>
        <v/>
      </c>
      <c r="AF402" s="18">
        <f>S402-U402</f>
        <v/>
      </c>
      <c r="AG402" s="21">
        <f>IF(P402&lt;=0,0,LOOKUP(P402,{0,1950001,3300001,6950001,9000001,18000001,40000001},{0.05,0.1,0.2,0.23,0.33,0.4,0.45}))</f>
        <v/>
      </c>
    </row>
    <row r="403">
      <c r="A403" t="inlineStr">
        <is>
          <t>1万円刻み</t>
        </is>
      </c>
      <c r="B403" s="18">
        <f>'4_1万円刻み'!$A$86</f>
        <v/>
      </c>
      <c r="C403" s="19" t="n">
        <v>2025</v>
      </c>
      <c r="D403" s="18" t="n">
        <v>100000</v>
      </c>
      <c r="E403" s="18" t="n">
        <v>0</v>
      </c>
      <c r="F403" s="18" t="n">
        <v>100000</v>
      </c>
      <c r="G403" t="inlineStr">
        <is>
          <t>はい</t>
        </is>
      </c>
      <c r="H403" s="18">
        <f>ROUND(MIN(B403/12,650000)*12*0.0915+MIN(B403/12,1390000)*12*(0.0504+0)+B403*0.005,0)</f>
        <v/>
      </c>
      <c r="I403" s="18" t="n">
        <v>0</v>
      </c>
      <c r="J403" s="18" t="n">
        <v>0</v>
      </c>
      <c r="K403" s="18">
        <f>ROUND(IF(C403&gt;=2026,IF(B403&lt;741000,0,IF(B403&lt;2191000,B403-740000,IF(B403&lt;2193000,1451000,IF(B403&lt;2196000,1453000,IF(B403&lt;2200000,1456000,IF(B403&lt;3600000,ROUNDDOWN(B403/4,-3)*2.8-80000,IF(B403&lt;6600000,ROUNDDOWN(B403/4,-3)*3.2-440000,IF(B403&lt;8500000,ROUNDDOWN(B403*0.9,0)-1100000,B403-1950000)))))))),IF(B403&lt;651000,0,IF(B403&lt;1900000,B403-650000,IF(B403&lt;3600000,ROUNDDOWN(B403/4,-3)*2.8-80000,IF(B403&lt;6600000,ROUNDDOWN(B403/4,-3)*3.2-440000,IF(B403&lt;8500000,ROUNDDOWN(B403*0.9,0)-1100000,B403-1950000)))))),0)</f>
        <v/>
      </c>
      <c r="L403" s="18">
        <f>IF(K403&gt;23500000,NA(),IF(C403&gt;=2026,IF(K403&lt;=4890000,1040000,IF(K403&lt;=6550000,670000,620000)),IF(K403&lt;=1320000,950000,IF(K403&lt;=3360000,880000,IF(K403&lt;=4890000,680000,IF(K403&lt;=6550000,630000,580000))))))</f>
        <v/>
      </c>
      <c r="M403" s="18">
        <f>MIN(100000,ROUNDDOWN(K403*0.05,0))</f>
        <v/>
      </c>
      <c r="N403" s="18">
        <f>MIN(2000000,MAX(0,D403-E403-M403))</f>
        <v/>
      </c>
      <c r="O403" s="18">
        <f>IF(G403="はい",MIN(88000,MAX(0,F403-12000)),0)</f>
        <v/>
      </c>
      <c r="P403" s="18">
        <f>MAX(0,ROUNDDOWN(K403-H403-L403-I403-0,-3))</f>
        <v/>
      </c>
      <c r="Q403" s="18">
        <f>MAX(0,ROUNDDOWN(K403-H403-L403-I403-N403,-3))</f>
        <v/>
      </c>
      <c r="R403" s="18">
        <f>MAX(0,ROUNDDOWN(K403-H403-L403-I403-O403,-3))</f>
        <v/>
      </c>
      <c r="S403" s="18">
        <f>IF(P403&lt;=0,0,ROUNDDOWN((P403*LOOKUP(P403,{0,1950001,3300001,6950001,9000001,18000001,40000001},{0.05,0.1,0.2,0.23,0.33,0.4,0.45})-LOOKUP(P403,{0,1950001,3300001,6950001,9000001,18000001,40000001},{0,97500,427500,636000,1536000,2796000,4796000}))*1.021,-2))</f>
        <v/>
      </c>
      <c r="T403" s="18">
        <f>IF(Q403&lt;=0,0,ROUNDDOWN((Q403*LOOKUP(Q403,{0,1950001,3300001,6950001,9000001,18000001,40000001},{0.05,0.1,0.2,0.23,0.33,0.4,0.45})-LOOKUP(Q403,{0,1950001,3300001,6950001,9000001,18000001,40000001},{0,97500,427500,636000,1536000,2796000,4796000}))*1.021,-2))</f>
        <v/>
      </c>
      <c r="U403" s="18">
        <f>IF(R403&lt;=0,0,ROUNDDOWN((R403*LOOKUP(R403,{0,1950001,3300001,6950001,9000001,18000001,40000001},{0.05,0.1,0.2,0.23,0.33,0.4,0.45})-LOOKUP(R403,{0,1950001,3300001,6950001,9000001,18000001,40000001},{0,97500,427500,636000,1536000,2796000,4796000}))*1.021,-2))</f>
        <v/>
      </c>
      <c r="V403" s="18">
        <f>MAX(0,ROUNDDOWN(K403-H403-430000-J403-0,-3))</f>
        <v/>
      </c>
      <c r="W403" s="18">
        <f>MAX(0,ROUNDDOWN(K403-H403-430000-J403-N403,-3))</f>
        <v/>
      </c>
      <c r="X403" s="18">
        <f>MAX(0,ROUNDDOWN(K403-H403-430000-J403-O403,-3))</f>
        <v/>
      </c>
      <c r="Y403" s="18">
        <f>IF(K403&lt;=450000,0,MAX(0,ROUNDDOWN(V403*0.06-MIN(50000,V403)*0.03,-2))+MAX(0,ROUNDDOWN(V403*0.04-MIN(50000,V403)*0.02,-2)))</f>
        <v/>
      </c>
      <c r="Z403" s="18">
        <f>IF(K403&lt;=450000,0,MAX(0,ROUNDDOWN(W403*0.06-MIN(50000,W403)*0.03,-2))+MAX(0,ROUNDDOWN(W403*0.04-MIN(50000,W403)*0.02,-2)))</f>
        <v/>
      </c>
      <c r="AA403" s="18">
        <f>IF(K403&lt;=450000,0,MAX(0,ROUNDDOWN(X403*0.06-MIN(50000,X403)*0.03,-2))+MAX(0,ROUNDDOWN(X403*0.04-MIN(50000,X403)*0.02,-2)))</f>
        <v/>
      </c>
      <c r="AB403" s="18">
        <f>AE403+Y403-Z403</f>
        <v/>
      </c>
      <c r="AC403" s="18">
        <f>AF403+Y403-AA403</f>
        <v/>
      </c>
      <c r="AD403" s="20">
        <f>AB403-AC403</f>
        <v/>
      </c>
      <c r="AE403" s="18">
        <f>S403-T403</f>
        <v/>
      </c>
      <c r="AF403" s="18">
        <f>S403-U403</f>
        <v/>
      </c>
      <c r="AG403" s="21">
        <f>IF(P403&lt;=0,0,LOOKUP(P403,{0,1950001,3300001,6950001,9000001,18000001,40000001},{0.05,0.1,0.2,0.23,0.33,0.4,0.45}))</f>
        <v/>
      </c>
    </row>
    <row r="404">
      <c r="A404" t="inlineStr">
        <is>
          <t>1万円刻み</t>
        </is>
      </c>
      <c r="B404" s="18">
        <f>'4_1万円刻み'!$A$87</f>
        <v/>
      </c>
      <c r="C404" s="19" t="n">
        <v>2026</v>
      </c>
      <c r="D404" s="18" t="n">
        <v>100000</v>
      </c>
      <c r="E404" s="18" t="n">
        <v>0</v>
      </c>
      <c r="F404" s="18" t="n">
        <v>100000</v>
      </c>
      <c r="G404" t="inlineStr">
        <is>
          <t>はい</t>
        </is>
      </c>
      <c r="H404" s="18">
        <f>ROUND(MIN(B404/12,650000)*12*0.0915+MIN(B404/12,1390000)*12*(0.0504+0)+B404*0.005,0)</f>
        <v/>
      </c>
      <c r="I404" s="18" t="n">
        <v>0</v>
      </c>
      <c r="J404" s="18" t="n">
        <v>0</v>
      </c>
      <c r="K404" s="18">
        <f>ROUND(IF(C404&gt;=2026,IF(B404&lt;741000,0,IF(B404&lt;2191000,B404-740000,IF(B404&lt;2193000,1451000,IF(B404&lt;2196000,1453000,IF(B404&lt;2200000,1456000,IF(B404&lt;3600000,ROUNDDOWN(B404/4,-3)*2.8-80000,IF(B404&lt;6600000,ROUNDDOWN(B404/4,-3)*3.2-440000,IF(B404&lt;8500000,ROUNDDOWN(B404*0.9,0)-1100000,B404-1950000)))))))),IF(B404&lt;651000,0,IF(B404&lt;1900000,B404-650000,IF(B404&lt;3600000,ROUNDDOWN(B404/4,-3)*2.8-80000,IF(B404&lt;6600000,ROUNDDOWN(B404/4,-3)*3.2-440000,IF(B404&lt;8500000,ROUNDDOWN(B404*0.9,0)-1100000,B404-1950000)))))),0)</f>
        <v/>
      </c>
      <c r="L404" s="18">
        <f>IF(K404&gt;23500000,NA(),IF(C404&gt;=2026,IF(K404&lt;=4890000,1040000,IF(K404&lt;=6550000,670000,620000)),IF(K404&lt;=1320000,950000,IF(K404&lt;=3360000,880000,IF(K404&lt;=4890000,680000,IF(K404&lt;=6550000,630000,580000))))))</f>
        <v/>
      </c>
      <c r="M404" s="18">
        <f>MIN(100000,ROUNDDOWN(K404*0.05,0))</f>
        <v/>
      </c>
      <c r="N404" s="18">
        <f>MIN(2000000,MAX(0,D404-E404-M404))</f>
        <v/>
      </c>
      <c r="O404" s="18">
        <f>IF(G404="はい",MIN(88000,MAX(0,F404-12000)),0)</f>
        <v/>
      </c>
      <c r="P404" s="18">
        <f>MAX(0,ROUNDDOWN(K404-H404-L404-I404-0,-3))</f>
        <v/>
      </c>
      <c r="Q404" s="18">
        <f>MAX(0,ROUNDDOWN(K404-H404-L404-I404-N404,-3))</f>
        <v/>
      </c>
      <c r="R404" s="18">
        <f>MAX(0,ROUNDDOWN(K404-H404-L404-I404-O404,-3))</f>
        <v/>
      </c>
      <c r="S404" s="18">
        <f>IF(P404&lt;=0,0,ROUNDDOWN((P404*LOOKUP(P404,{0,1950001,3300001,6950001,9000001,18000001,40000001},{0.05,0.1,0.2,0.23,0.33,0.4,0.45})-LOOKUP(P404,{0,1950001,3300001,6950001,9000001,18000001,40000001},{0,97500,427500,636000,1536000,2796000,4796000}))*1.021,-2))</f>
        <v/>
      </c>
      <c r="T404" s="18">
        <f>IF(Q404&lt;=0,0,ROUNDDOWN((Q404*LOOKUP(Q404,{0,1950001,3300001,6950001,9000001,18000001,40000001},{0.05,0.1,0.2,0.23,0.33,0.4,0.45})-LOOKUP(Q404,{0,1950001,3300001,6950001,9000001,18000001,40000001},{0,97500,427500,636000,1536000,2796000,4796000}))*1.021,-2))</f>
        <v/>
      </c>
      <c r="U404" s="18">
        <f>IF(R404&lt;=0,0,ROUNDDOWN((R404*LOOKUP(R404,{0,1950001,3300001,6950001,9000001,18000001,40000001},{0.05,0.1,0.2,0.23,0.33,0.4,0.45})-LOOKUP(R404,{0,1950001,3300001,6950001,9000001,18000001,40000001},{0,97500,427500,636000,1536000,2796000,4796000}))*1.021,-2))</f>
        <v/>
      </c>
      <c r="V404" s="18">
        <f>MAX(0,ROUNDDOWN(K404-H404-430000-J404-0,-3))</f>
        <v/>
      </c>
      <c r="W404" s="18">
        <f>MAX(0,ROUNDDOWN(K404-H404-430000-J404-N404,-3))</f>
        <v/>
      </c>
      <c r="X404" s="18">
        <f>MAX(0,ROUNDDOWN(K404-H404-430000-J404-O404,-3))</f>
        <v/>
      </c>
      <c r="Y404" s="18">
        <f>IF(K404&lt;=450000,0,MAX(0,ROUNDDOWN(V404*0.06-MIN(50000,V404)*0.03,-2))+MAX(0,ROUNDDOWN(V404*0.04-MIN(50000,V404)*0.02,-2)))</f>
        <v/>
      </c>
      <c r="Z404" s="18">
        <f>IF(K404&lt;=450000,0,MAX(0,ROUNDDOWN(W404*0.06-MIN(50000,W404)*0.03,-2))+MAX(0,ROUNDDOWN(W404*0.04-MIN(50000,W404)*0.02,-2)))</f>
        <v/>
      </c>
      <c r="AA404" s="18">
        <f>IF(K404&lt;=450000,0,MAX(0,ROUNDDOWN(X404*0.06-MIN(50000,X404)*0.03,-2))+MAX(0,ROUNDDOWN(X404*0.04-MIN(50000,X404)*0.02,-2)))</f>
        <v/>
      </c>
      <c r="AB404" s="18">
        <f>AE404+Y404-Z404</f>
        <v/>
      </c>
      <c r="AC404" s="18">
        <f>AF404+Y404-AA404</f>
        <v/>
      </c>
      <c r="AD404" s="20">
        <f>AB404-AC404</f>
        <v/>
      </c>
      <c r="AE404" s="18">
        <f>S404-T404</f>
        <v/>
      </c>
      <c r="AF404" s="18">
        <f>S404-U404</f>
        <v/>
      </c>
      <c r="AG404" s="21">
        <f>IF(P404&lt;=0,0,LOOKUP(P404,{0,1950001,3300001,6950001,9000001,18000001,40000001},{0.05,0.1,0.2,0.23,0.33,0.4,0.45}))</f>
        <v/>
      </c>
    </row>
    <row r="405">
      <c r="A405" t="inlineStr">
        <is>
          <t>1万円刻み</t>
        </is>
      </c>
      <c r="B405" s="18">
        <f>'4_1万円刻み'!$A$87</f>
        <v/>
      </c>
      <c r="C405" s="19" t="n">
        <v>2025</v>
      </c>
      <c r="D405" s="18" t="n">
        <v>100000</v>
      </c>
      <c r="E405" s="18" t="n">
        <v>0</v>
      </c>
      <c r="F405" s="18" t="n">
        <v>100000</v>
      </c>
      <c r="G405" t="inlineStr">
        <is>
          <t>はい</t>
        </is>
      </c>
      <c r="H405" s="18">
        <f>ROUND(MIN(B405/12,650000)*12*0.0915+MIN(B405/12,1390000)*12*(0.0504+0)+B405*0.005,0)</f>
        <v/>
      </c>
      <c r="I405" s="18" t="n">
        <v>0</v>
      </c>
      <c r="J405" s="18" t="n">
        <v>0</v>
      </c>
      <c r="K405" s="18">
        <f>ROUND(IF(C405&gt;=2026,IF(B405&lt;741000,0,IF(B405&lt;2191000,B405-740000,IF(B405&lt;2193000,1451000,IF(B405&lt;2196000,1453000,IF(B405&lt;2200000,1456000,IF(B405&lt;3600000,ROUNDDOWN(B405/4,-3)*2.8-80000,IF(B405&lt;6600000,ROUNDDOWN(B405/4,-3)*3.2-440000,IF(B405&lt;8500000,ROUNDDOWN(B405*0.9,0)-1100000,B405-1950000)))))))),IF(B405&lt;651000,0,IF(B405&lt;1900000,B405-650000,IF(B405&lt;3600000,ROUNDDOWN(B405/4,-3)*2.8-80000,IF(B405&lt;6600000,ROUNDDOWN(B405/4,-3)*3.2-440000,IF(B405&lt;8500000,ROUNDDOWN(B405*0.9,0)-1100000,B405-1950000)))))),0)</f>
        <v/>
      </c>
      <c r="L405" s="18">
        <f>IF(K405&gt;23500000,NA(),IF(C405&gt;=2026,IF(K405&lt;=4890000,1040000,IF(K405&lt;=6550000,670000,620000)),IF(K405&lt;=1320000,950000,IF(K405&lt;=3360000,880000,IF(K405&lt;=4890000,680000,IF(K405&lt;=6550000,630000,580000))))))</f>
        <v/>
      </c>
      <c r="M405" s="18">
        <f>MIN(100000,ROUNDDOWN(K405*0.05,0))</f>
        <v/>
      </c>
      <c r="N405" s="18">
        <f>MIN(2000000,MAX(0,D405-E405-M405))</f>
        <v/>
      </c>
      <c r="O405" s="18">
        <f>IF(G405="はい",MIN(88000,MAX(0,F405-12000)),0)</f>
        <v/>
      </c>
      <c r="P405" s="18">
        <f>MAX(0,ROUNDDOWN(K405-H405-L405-I405-0,-3))</f>
        <v/>
      </c>
      <c r="Q405" s="18">
        <f>MAX(0,ROUNDDOWN(K405-H405-L405-I405-N405,-3))</f>
        <v/>
      </c>
      <c r="R405" s="18">
        <f>MAX(0,ROUNDDOWN(K405-H405-L405-I405-O405,-3))</f>
        <v/>
      </c>
      <c r="S405" s="18">
        <f>IF(P405&lt;=0,0,ROUNDDOWN((P405*LOOKUP(P405,{0,1950001,3300001,6950001,9000001,18000001,40000001},{0.05,0.1,0.2,0.23,0.33,0.4,0.45})-LOOKUP(P405,{0,1950001,3300001,6950001,9000001,18000001,40000001},{0,97500,427500,636000,1536000,2796000,4796000}))*1.021,-2))</f>
        <v/>
      </c>
      <c r="T405" s="18">
        <f>IF(Q405&lt;=0,0,ROUNDDOWN((Q405*LOOKUP(Q405,{0,1950001,3300001,6950001,9000001,18000001,40000001},{0.05,0.1,0.2,0.23,0.33,0.4,0.45})-LOOKUP(Q405,{0,1950001,3300001,6950001,9000001,18000001,40000001},{0,97500,427500,636000,1536000,2796000,4796000}))*1.021,-2))</f>
        <v/>
      </c>
      <c r="U405" s="18">
        <f>IF(R405&lt;=0,0,ROUNDDOWN((R405*LOOKUP(R405,{0,1950001,3300001,6950001,9000001,18000001,40000001},{0.05,0.1,0.2,0.23,0.33,0.4,0.45})-LOOKUP(R405,{0,1950001,3300001,6950001,9000001,18000001,40000001},{0,97500,427500,636000,1536000,2796000,4796000}))*1.021,-2))</f>
        <v/>
      </c>
      <c r="V405" s="18">
        <f>MAX(0,ROUNDDOWN(K405-H405-430000-J405-0,-3))</f>
        <v/>
      </c>
      <c r="W405" s="18">
        <f>MAX(0,ROUNDDOWN(K405-H405-430000-J405-N405,-3))</f>
        <v/>
      </c>
      <c r="X405" s="18">
        <f>MAX(0,ROUNDDOWN(K405-H405-430000-J405-O405,-3))</f>
        <v/>
      </c>
      <c r="Y405" s="18">
        <f>IF(K405&lt;=450000,0,MAX(0,ROUNDDOWN(V405*0.06-MIN(50000,V405)*0.03,-2))+MAX(0,ROUNDDOWN(V405*0.04-MIN(50000,V405)*0.02,-2)))</f>
        <v/>
      </c>
      <c r="Z405" s="18">
        <f>IF(K405&lt;=450000,0,MAX(0,ROUNDDOWN(W405*0.06-MIN(50000,W405)*0.03,-2))+MAX(0,ROUNDDOWN(W405*0.04-MIN(50000,W405)*0.02,-2)))</f>
        <v/>
      </c>
      <c r="AA405" s="18">
        <f>IF(K405&lt;=450000,0,MAX(0,ROUNDDOWN(X405*0.06-MIN(50000,X405)*0.03,-2))+MAX(0,ROUNDDOWN(X405*0.04-MIN(50000,X405)*0.02,-2)))</f>
        <v/>
      </c>
      <c r="AB405" s="18">
        <f>AE405+Y405-Z405</f>
        <v/>
      </c>
      <c r="AC405" s="18">
        <f>AF405+Y405-AA405</f>
        <v/>
      </c>
      <c r="AD405" s="20">
        <f>AB405-AC405</f>
        <v/>
      </c>
      <c r="AE405" s="18">
        <f>S405-T405</f>
        <v/>
      </c>
      <c r="AF405" s="18">
        <f>S405-U405</f>
        <v/>
      </c>
      <c r="AG405" s="21">
        <f>IF(P405&lt;=0,0,LOOKUP(P405,{0,1950001,3300001,6950001,9000001,18000001,40000001},{0.05,0.1,0.2,0.23,0.33,0.4,0.45}))</f>
        <v/>
      </c>
    </row>
    <row r="406">
      <c r="A406" t="inlineStr">
        <is>
          <t>1万円刻み</t>
        </is>
      </c>
      <c r="B406" s="18">
        <f>'4_1万円刻み'!$A$88</f>
        <v/>
      </c>
      <c r="C406" s="19" t="n">
        <v>2026</v>
      </c>
      <c r="D406" s="18" t="n">
        <v>100000</v>
      </c>
      <c r="E406" s="18" t="n">
        <v>0</v>
      </c>
      <c r="F406" s="18" t="n">
        <v>100000</v>
      </c>
      <c r="G406" t="inlineStr">
        <is>
          <t>はい</t>
        </is>
      </c>
      <c r="H406" s="18">
        <f>ROUND(MIN(B406/12,650000)*12*0.0915+MIN(B406/12,1390000)*12*(0.0504+0)+B406*0.005,0)</f>
        <v/>
      </c>
      <c r="I406" s="18" t="n">
        <v>0</v>
      </c>
      <c r="J406" s="18" t="n">
        <v>0</v>
      </c>
      <c r="K406" s="18">
        <f>ROUND(IF(C406&gt;=2026,IF(B406&lt;741000,0,IF(B406&lt;2191000,B406-740000,IF(B406&lt;2193000,1451000,IF(B406&lt;2196000,1453000,IF(B406&lt;2200000,1456000,IF(B406&lt;3600000,ROUNDDOWN(B406/4,-3)*2.8-80000,IF(B406&lt;6600000,ROUNDDOWN(B406/4,-3)*3.2-440000,IF(B406&lt;8500000,ROUNDDOWN(B406*0.9,0)-1100000,B406-1950000)))))))),IF(B406&lt;651000,0,IF(B406&lt;1900000,B406-650000,IF(B406&lt;3600000,ROUNDDOWN(B406/4,-3)*2.8-80000,IF(B406&lt;6600000,ROUNDDOWN(B406/4,-3)*3.2-440000,IF(B406&lt;8500000,ROUNDDOWN(B406*0.9,0)-1100000,B406-1950000)))))),0)</f>
        <v/>
      </c>
      <c r="L406" s="18">
        <f>IF(K406&gt;23500000,NA(),IF(C406&gt;=2026,IF(K406&lt;=4890000,1040000,IF(K406&lt;=6550000,670000,620000)),IF(K406&lt;=1320000,950000,IF(K406&lt;=3360000,880000,IF(K406&lt;=4890000,680000,IF(K406&lt;=6550000,630000,580000))))))</f>
        <v/>
      </c>
      <c r="M406" s="18">
        <f>MIN(100000,ROUNDDOWN(K406*0.05,0))</f>
        <v/>
      </c>
      <c r="N406" s="18">
        <f>MIN(2000000,MAX(0,D406-E406-M406))</f>
        <v/>
      </c>
      <c r="O406" s="18">
        <f>IF(G406="はい",MIN(88000,MAX(0,F406-12000)),0)</f>
        <v/>
      </c>
      <c r="P406" s="18">
        <f>MAX(0,ROUNDDOWN(K406-H406-L406-I406-0,-3))</f>
        <v/>
      </c>
      <c r="Q406" s="18">
        <f>MAX(0,ROUNDDOWN(K406-H406-L406-I406-N406,-3))</f>
        <v/>
      </c>
      <c r="R406" s="18">
        <f>MAX(0,ROUNDDOWN(K406-H406-L406-I406-O406,-3))</f>
        <v/>
      </c>
      <c r="S406" s="18">
        <f>IF(P406&lt;=0,0,ROUNDDOWN((P406*LOOKUP(P406,{0,1950001,3300001,6950001,9000001,18000001,40000001},{0.05,0.1,0.2,0.23,0.33,0.4,0.45})-LOOKUP(P406,{0,1950001,3300001,6950001,9000001,18000001,40000001},{0,97500,427500,636000,1536000,2796000,4796000}))*1.021,-2))</f>
        <v/>
      </c>
      <c r="T406" s="18">
        <f>IF(Q406&lt;=0,0,ROUNDDOWN((Q406*LOOKUP(Q406,{0,1950001,3300001,6950001,9000001,18000001,40000001},{0.05,0.1,0.2,0.23,0.33,0.4,0.45})-LOOKUP(Q406,{0,1950001,3300001,6950001,9000001,18000001,40000001},{0,97500,427500,636000,1536000,2796000,4796000}))*1.021,-2))</f>
        <v/>
      </c>
      <c r="U406" s="18">
        <f>IF(R406&lt;=0,0,ROUNDDOWN((R406*LOOKUP(R406,{0,1950001,3300001,6950001,9000001,18000001,40000001},{0.05,0.1,0.2,0.23,0.33,0.4,0.45})-LOOKUP(R406,{0,1950001,3300001,6950001,9000001,18000001,40000001},{0,97500,427500,636000,1536000,2796000,4796000}))*1.021,-2))</f>
        <v/>
      </c>
      <c r="V406" s="18">
        <f>MAX(0,ROUNDDOWN(K406-H406-430000-J406-0,-3))</f>
        <v/>
      </c>
      <c r="W406" s="18">
        <f>MAX(0,ROUNDDOWN(K406-H406-430000-J406-N406,-3))</f>
        <v/>
      </c>
      <c r="X406" s="18">
        <f>MAX(0,ROUNDDOWN(K406-H406-430000-J406-O406,-3))</f>
        <v/>
      </c>
      <c r="Y406" s="18">
        <f>IF(K406&lt;=450000,0,MAX(0,ROUNDDOWN(V406*0.06-MIN(50000,V406)*0.03,-2))+MAX(0,ROUNDDOWN(V406*0.04-MIN(50000,V406)*0.02,-2)))</f>
        <v/>
      </c>
      <c r="Z406" s="18">
        <f>IF(K406&lt;=450000,0,MAX(0,ROUNDDOWN(W406*0.06-MIN(50000,W406)*0.03,-2))+MAX(0,ROUNDDOWN(W406*0.04-MIN(50000,W406)*0.02,-2)))</f>
        <v/>
      </c>
      <c r="AA406" s="18">
        <f>IF(K406&lt;=450000,0,MAX(0,ROUNDDOWN(X406*0.06-MIN(50000,X406)*0.03,-2))+MAX(0,ROUNDDOWN(X406*0.04-MIN(50000,X406)*0.02,-2)))</f>
        <v/>
      </c>
      <c r="AB406" s="18">
        <f>AE406+Y406-Z406</f>
        <v/>
      </c>
      <c r="AC406" s="18">
        <f>AF406+Y406-AA406</f>
        <v/>
      </c>
      <c r="AD406" s="20">
        <f>AB406-AC406</f>
        <v/>
      </c>
      <c r="AE406" s="18">
        <f>S406-T406</f>
        <v/>
      </c>
      <c r="AF406" s="18">
        <f>S406-U406</f>
        <v/>
      </c>
      <c r="AG406" s="21">
        <f>IF(P406&lt;=0,0,LOOKUP(P406,{0,1950001,3300001,6950001,9000001,18000001,40000001},{0.05,0.1,0.2,0.23,0.33,0.4,0.45}))</f>
        <v/>
      </c>
    </row>
    <row r="407">
      <c r="A407" t="inlineStr">
        <is>
          <t>1万円刻み</t>
        </is>
      </c>
      <c r="B407" s="18">
        <f>'4_1万円刻み'!$A$88</f>
        <v/>
      </c>
      <c r="C407" s="19" t="n">
        <v>2025</v>
      </c>
      <c r="D407" s="18" t="n">
        <v>100000</v>
      </c>
      <c r="E407" s="18" t="n">
        <v>0</v>
      </c>
      <c r="F407" s="18" t="n">
        <v>100000</v>
      </c>
      <c r="G407" t="inlineStr">
        <is>
          <t>はい</t>
        </is>
      </c>
      <c r="H407" s="18">
        <f>ROUND(MIN(B407/12,650000)*12*0.0915+MIN(B407/12,1390000)*12*(0.0504+0)+B407*0.005,0)</f>
        <v/>
      </c>
      <c r="I407" s="18" t="n">
        <v>0</v>
      </c>
      <c r="J407" s="18" t="n">
        <v>0</v>
      </c>
      <c r="K407" s="18">
        <f>ROUND(IF(C407&gt;=2026,IF(B407&lt;741000,0,IF(B407&lt;2191000,B407-740000,IF(B407&lt;2193000,1451000,IF(B407&lt;2196000,1453000,IF(B407&lt;2200000,1456000,IF(B407&lt;3600000,ROUNDDOWN(B407/4,-3)*2.8-80000,IF(B407&lt;6600000,ROUNDDOWN(B407/4,-3)*3.2-440000,IF(B407&lt;8500000,ROUNDDOWN(B407*0.9,0)-1100000,B407-1950000)))))))),IF(B407&lt;651000,0,IF(B407&lt;1900000,B407-650000,IF(B407&lt;3600000,ROUNDDOWN(B407/4,-3)*2.8-80000,IF(B407&lt;6600000,ROUNDDOWN(B407/4,-3)*3.2-440000,IF(B407&lt;8500000,ROUNDDOWN(B407*0.9,0)-1100000,B407-1950000)))))),0)</f>
        <v/>
      </c>
      <c r="L407" s="18">
        <f>IF(K407&gt;23500000,NA(),IF(C407&gt;=2026,IF(K407&lt;=4890000,1040000,IF(K407&lt;=6550000,670000,620000)),IF(K407&lt;=1320000,950000,IF(K407&lt;=3360000,880000,IF(K407&lt;=4890000,680000,IF(K407&lt;=6550000,630000,580000))))))</f>
        <v/>
      </c>
      <c r="M407" s="18">
        <f>MIN(100000,ROUNDDOWN(K407*0.05,0))</f>
        <v/>
      </c>
      <c r="N407" s="18">
        <f>MIN(2000000,MAX(0,D407-E407-M407))</f>
        <v/>
      </c>
      <c r="O407" s="18">
        <f>IF(G407="はい",MIN(88000,MAX(0,F407-12000)),0)</f>
        <v/>
      </c>
      <c r="P407" s="18">
        <f>MAX(0,ROUNDDOWN(K407-H407-L407-I407-0,-3))</f>
        <v/>
      </c>
      <c r="Q407" s="18">
        <f>MAX(0,ROUNDDOWN(K407-H407-L407-I407-N407,-3))</f>
        <v/>
      </c>
      <c r="R407" s="18">
        <f>MAX(0,ROUNDDOWN(K407-H407-L407-I407-O407,-3))</f>
        <v/>
      </c>
      <c r="S407" s="18">
        <f>IF(P407&lt;=0,0,ROUNDDOWN((P407*LOOKUP(P407,{0,1950001,3300001,6950001,9000001,18000001,40000001},{0.05,0.1,0.2,0.23,0.33,0.4,0.45})-LOOKUP(P407,{0,1950001,3300001,6950001,9000001,18000001,40000001},{0,97500,427500,636000,1536000,2796000,4796000}))*1.021,-2))</f>
        <v/>
      </c>
      <c r="T407" s="18">
        <f>IF(Q407&lt;=0,0,ROUNDDOWN((Q407*LOOKUP(Q407,{0,1950001,3300001,6950001,9000001,18000001,40000001},{0.05,0.1,0.2,0.23,0.33,0.4,0.45})-LOOKUP(Q407,{0,1950001,3300001,6950001,9000001,18000001,40000001},{0,97500,427500,636000,1536000,2796000,4796000}))*1.021,-2))</f>
        <v/>
      </c>
      <c r="U407" s="18">
        <f>IF(R407&lt;=0,0,ROUNDDOWN((R407*LOOKUP(R407,{0,1950001,3300001,6950001,9000001,18000001,40000001},{0.05,0.1,0.2,0.23,0.33,0.4,0.45})-LOOKUP(R407,{0,1950001,3300001,6950001,9000001,18000001,40000001},{0,97500,427500,636000,1536000,2796000,4796000}))*1.021,-2))</f>
        <v/>
      </c>
      <c r="V407" s="18">
        <f>MAX(0,ROUNDDOWN(K407-H407-430000-J407-0,-3))</f>
        <v/>
      </c>
      <c r="W407" s="18">
        <f>MAX(0,ROUNDDOWN(K407-H407-430000-J407-N407,-3))</f>
        <v/>
      </c>
      <c r="X407" s="18">
        <f>MAX(0,ROUNDDOWN(K407-H407-430000-J407-O407,-3))</f>
        <v/>
      </c>
      <c r="Y407" s="18">
        <f>IF(K407&lt;=450000,0,MAX(0,ROUNDDOWN(V407*0.06-MIN(50000,V407)*0.03,-2))+MAX(0,ROUNDDOWN(V407*0.04-MIN(50000,V407)*0.02,-2)))</f>
        <v/>
      </c>
      <c r="Z407" s="18">
        <f>IF(K407&lt;=450000,0,MAX(0,ROUNDDOWN(W407*0.06-MIN(50000,W407)*0.03,-2))+MAX(0,ROUNDDOWN(W407*0.04-MIN(50000,W407)*0.02,-2)))</f>
        <v/>
      </c>
      <c r="AA407" s="18">
        <f>IF(K407&lt;=450000,0,MAX(0,ROUNDDOWN(X407*0.06-MIN(50000,X407)*0.03,-2))+MAX(0,ROUNDDOWN(X407*0.04-MIN(50000,X407)*0.02,-2)))</f>
        <v/>
      </c>
      <c r="AB407" s="18">
        <f>AE407+Y407-Z407</f>
        <v/>
      </c>
      <c r="AC407" s="18">
        <f>AF407+Y407-AA407</f>
        <v/>
      </c>
      <c r="AD407" s="20">
        <f>AB407-AC407</f>
        <v/>
      </c>
      <c r="AE407" s="18">
        <f>S407-T407</f>
        <v/>
      </c>
      <c r="AF407" s="18">
        <f>S407-U407</f>
        <v/>
      </c>
      <c r="AG407" s="21">
        <f>IF(P407&lt;=0,0,LOOKUP(P407,{0,1950001,3300001,6950001,9000001,18000001,40000001},{0.05,0.1,0.2,0.23,0.33,0.4,0.45}))</f>
        <v/>
      </c>
    </row>
    <row r="408">
      <c r="A408" t="inlineStr">
        <is>
          <t>1万円刻み</t>
        </is>
      </c>
      <c r="B408" s="18">
        <f>'4_1万円刻み'!$A$89</f>
        <v/>
      </c>
      <c r="C408" s="19" t="n">
        <v>2026</v>
      </c>
      <c r="D408" s="18" t="n">
        <v>100000</v>
      </c>
      <c r="E408" s="18" t="n">
        <v>0</v>
      </c>
      <c r="F408" s="18" t="n">
        <v>100000</v>
      </c>
      <c r="G408" t="inlineStr">
        <is>
          <t>はい</t>
        </is>
      </c>
      <c r="H408" s="18">
        <f>ROUND(MIN(B408/12,650000)*12*0.0915+MIN(B408/12,1390000)*12*(0.0504+0)+B408*0.005,0)</f>
        <v/>
      </c>
      <c r="I408" s="18" t="n">
        <v>0</v>
      </c>
      <c r="J408" s="18" t="n">
        <v>0</v>
      </c>
      <c r="K408" s="18">
        <f>ROUND(IF(C408&gt;=2026,IF(B408&lt;741000,0,IF(B408&lt;2191000,B408-740000,IF(B408&lt;2193000,1451000,IF(B408&lt;2196000,1453000,IF(B408&lt;2200000,1456000,IF(B408&lt;3600000,ROUNDDOWN(B408/4,-3)*2.8-80000,IF(B408&lt;6600000,ROUNDDOWN(B408/4,-3)*3.2-440000,IF(B408&lt;8500000,ROUNDDOWN(B408*0.9,0)-1100000,B408-1950000)))))))),IF(B408&lt;651000,0,IF(B408&lt;1900000,B408-650000,IF(B408&lt;3600000,ROUNDDOWN(B408/4,-3)*2.8-80000,IF(B408&lt;6600000,ROUNDDOWN(B408/4,-3)*3.2-440000,IF(B408&lt;8500000,ROUNDDOWN(B408*0.9,0)-1100000,B408-1950000)))))),0)</f>
        <v/>
      </c>
      <c r="L408" s="18">
        <f>IF(K408&gt;23500000,NA(),IF(C408&gt;=2026,IF(K408&lt;=4890000,1040000,IF(K408&lt;=6550000,670000,620000)),IF(K408&lt;=1320000,950000,IF(K408&lt;=3360000,880000,IF(K408&lt;=4890000,680000,IF(K408&lt;=6550000,630000,580000))))))</f>
        <v/>
      </c>
      <c r="M408" s="18">
        <f>MIN(100000,ROUNDDOWN(K408*0.05,0))</f>
        <v/>
      </c>
      <c r="N408" s="18">
        <f>MIN(2000000,MAX(0,D408-E408-M408))</f>
        <v/>
      </c>
      <c r="O408" s="18">
        <f>IF(G408="はい",MIN(88000,MAX(0,F408-12000)),0)</f>
        <v/>
      </c>
      <c r="P408" s="18">
        <f>MAX(0,ROUNDDOWN(K408-H408-L408-I408-0,-3))</f>
        <v/>
      </c>
      <c r="Q408" s="18">
        <f>MAX(0,ROUNDDOWN(K408-H408-L408-I408-N408,-3))</f>
        <v/>
      </c>
      <c r="R408" s="18">
        <f>MAX(0,ROUNDDOWN(K408-H408-L408-I408-O408,-3))</f>
        <v/>
      </c>
      <c r="S408" s="18">
        <f>IF(P408&lt;=0,0,ROUNDDOWN((P408*LOOKUP(P408,{0,1950001,3300001,6950001,9000001,18000001,40000001},{0.05,0.1,0.2,0.23,0.33,0.4,0.45})-LOOKUP(P408,{0,1950001,3300001,6950001,9000001,18000001,40000001},{0,97500,427500,636000,1536000,2796000,4796000}))*1.021,-2))</f>
        <v/>
      </c>
      <c r="T408" s="18">
        <f>IF(Q408&lt;=0,0,ROUNDDOWN((Q408*LOOKUP(Q408,{0,1950001,3300001,6950001,9000001,18000001,40000001},{0.05,0.1,0.2,0.23,0.33,0.4,0.45})-LOOKUP(Q408,{0,1950001,3300001,6950001,9000001,18000001,40000001},{0,97500,427500,636000,1536000,2796000,4796000}))*1.021,-2))</f>
        <v/>
      </c>
      <c r="U408" s="18">
        <f>IF(R408&lt;=0,0,ROUNDDOWN((R408*LOOKUP(R408,{0,1950001,3300001,6950001,9000001,18000001,40000001},{0.05,0.1,0.2,0.23,0.33,0.4,0.45})-LOOKUP(R408,{0,1950001,3300001,6950001,9000001,18000001,40000001},{0,97500,427500,636000,1536000,2796000,4796000}))*1.021,-2))</f>
        <v/>
      </c>
      <c r="V408" s="18">
        <f>MAX(0,ROUNDDOWN(K408-H408-430000-J408-0,-3))</f>
        <v/>
      </c>
      <c r="W408" s="18">
        <f>MAX(0,ROUNDDOWN(K408-H408-430000-J408-N408,-3))</f>
        <v/>
      </c>
      <c r="X408" s="18">
        <f>MAX(0,ROUNDDOWN(K408-H408-430000-J408-O408,-3))</f>
        <v/>
      </c>
      <c r="Y408" s="18">
        <f>IF(K408&lt;=450000,0,MAX(0,ROUNDDOWN(V408*0.06-MIN(50000,V408)*0.03,-2))+MAX(0,ROUNDDOWN(V408*0.04-MIN(50000,V408)*0.02,-2)))</f>
        <v/>
      </c>
      <c r="Z408" s="18">
        <f>IF(K408&lt;=450000,0,MAX(0,ROUNDDOWN(W408*0.06-MIN(50000,W408)*0.03,-2))+MAX(0,ROUNDDOWN(W408*0.04-MIN(50000,W408)*0.02,-2)))</f>
        <v/>
      </c>
      <c r="AA408" s="18">
        <f>IF(K408&lt;=450000,0,MAX(0,ROUNDDOWN(X408*0.06-MIN(50000,X408)*0.03,-2))+MAX(0,ROUNDDOWN(X408*0.04-MIN(50000,X408)*0.02,-2)))</f>
        <v/>
      </c>
      <c r="AB408" s="18">
        <f>AE408+Y408-Z408</f>
        <v/>
      </c>
      <c r="AC408" s="18">
        <f>AF408+Y408-AA408</f>
        <v/>
      </c>
      <c r="AD408" s="20">
        <f>AB408-AC408</f>
        <v/>
      </c>
      <c r="AE408" s="18">
        <f>S408-T408</f>
        <v/>
      </c>
      <c r="AF408" s="18">
        <f>S408-U408</f>
        <v/>
      </c>
      <c r="AG408" s="21">
        <f>IF(P408&lt;=0,0,LOOKUP(P408,{0,1950001,3300001,6950001,9000001,18000001,40000001},{0.05,0.1,0.2,0.23,0.33,0.4,0.45}))</f>
        <v/>
      </c>
    </row>
    <row r="409">
      <c r="A409" t="inlineStr">
        <is>
          <t>1万円刻み</t>
        </is>
      </c>
      <c r="B409" s="18">
        <f>'4_1万円刻み'!$A$89</f>
        <v/>
      </c>
      <c r="C409" s="19" t="n">
        <v>2025</v>
      </c>
      <c r="D409" s="18" t="n">
        <v>100000</v>
      </c>
      <c r="E409" s="18" t="n">
        <v>0</v>
      </c>
      <c r="F409" s="18" t="n">
        <v>100000</v>
      </c>
      <c r="G409" t="inlineStr">
        <is>
          <t>はい</t>
        </is>
      </c>
      <c r="H409" s="18">
        <f>ROUND(MIN(B409/12,650000)*12*0.0915+MIN(B409/12,1390000)*12*(0.0504+0)+B409*0.005,0)</f>
        <v/>
      </c>
      <c r="I409" s="18" t="n">
        <v>0</v>
      </c>
      <c r="J409" s="18" t="n">
        <v>0</v>
      </c>
      <c r="K409" s="18">
        <f>ROUND(IF(C409&gt;=2026,IF(B409&lt;741000,0,IF(B409&lt;2191000,B409-740000,IF(B409&lt;2193000,1451000,IF(B409&lt;2196000,1453000,IF(B409&lt;2200000,1456000,IF(B409&lt;3600000,ROUNDDOWN(B409/4,-3)*2.8-80000,IF(B409&lt;6600000,ROUNDDOWN(B409/4,-3)*3.2-440000,IF(B409&lt;8500000,ROUNDDOWN(B409*0.9,0)-1100000,B409-1950000)))))))),IF(B409&lt;651000,0,IF(B409&lt;1900000,B409-650000,IF(B409&lt;3600000,ROUNDDOWN(B409/4,-3)*2.8-80000,IF(B409&lt;6600000,ROUNDDOWN(B409/4,-3)*3.2-440000,IF(B409&lt;8500000,ROUNDDOWN(B409*0.9,0)-1100000,B409-1950000)))))),0)</f>
        <v/>
      </c>
      <c r="L409" s="18">
        <f>IF(K409&gt;23500000,NA(),IF(C409&gt;=2026,IF(K409&lt;=4890000,1040000,IF(K409&lt;=6550000,670000,620000)),IF(K409&lt;=1320000,950000,IF(K409&lt;=3360000,880000,IF(K409&lt;=4890000,680000,IF(K409&lt;=6550000,630000,580000))))))</f>
        <v/>
      </c>
      <c r="M409" s="18">
        <f>MIN(100000,ROUNDDOWN(K409*0.05,0))</f>
        <v/>
      </c>
      <c r="N409" s="18">
        <f>MIN(2000000,MAX(0,D409-E409-M409))</f>
        <v/>
      </c>
      <c r="O409" s="18">
        <f>IF(G409="はい",MIN(88000,MAX(0,F409-12000)),0)</f>
        <v/>
      </c>
      <c r="P409" s="18">
        <f>MAX(0,ROUNDDOWN(K409-H409-L409-I409-0,-3))</f>
        <v/>
      </c>
      <c r="Q409" s="18">
        <f>MAX(0,ROUNDDOWN(K409-H409-L409-I409-N409,-3))</f>
        <v/>
      </c>
      <c r="R409" s="18">
        <f>MAX(0,ROUNDDOWN(K409-H409-L409-I409-O409,-3))</f>
        <v/>
      </c>
      <c r="S409" s="18">
        <f>IF(P409&lt;=0,0,ROUNDDOWN((P409*LOOKUP(P409,{0,1950001,3300001,6950001,9000001,18000001,40000001},{0.05,0.1,0.2,0.23,0.33,0.4,0.45})-LOOKUP(P409,{0,1950001,3300001,6950001,9000001,18000001,40000001},{0,97500,427500,636000,1536000,2796000,4796000}))*1.021,-2))</f>
        <v/>
      </c>
      <c r="T409" s="18">
        <f>IF(Q409&lt;=0,0,ROUNDDOWN((Q409*LOOKUP(Q409,{0,1950001,3300001,6950001,9000001,18000001,40000001},{0.05,0.1,0.2,0.23,0.33,0.4,0.45})-LOOKUP(Q409,{0,1950001,3300001,6950001,9000001,18000001,40000001},{0,97500,427500,636000,1536000,2796000,4796000}))*1.021,-2))</f>
        <v/>
      </c>
      <c r="U409" s="18">
        <f>IF(R409&lt;=0,0,ROUNDDOWN((R409*LOOKUP(R409,{0,1950001,3300001,6950001,9000001,18000001,40000001},{0.05,0.1,0.2,0.23,0.33,0.4,0.45})-LOOKUP(R409,{0,1950001,3300001,6950001,9000001,18000001,40000001},{0,97500,427500,636000,1536000,2796000,4796000}))*1.021,-2))</f>
        <v/>
      </c>
      <c r="V409" s="18">
        <f>MAX(0,ROUNDDOWN(K409-H409-430000-J409-0,-3))</f>
        <v/>
      </c>
      <c r="W409" s="18">
        <f>MAX(0,ROUNDDOWN(K409-H409-430000-J409-N409,-3))</f>
        <v/>
      </c>
      <c r="X409" s="18">
        <f>MAX(0,ROUNDDOWN(K409-H409-430000-J409-O409,-3))</f>
        <v/>
      </c>
      <c r="Y409" s="18">
        <f>IF(K409&lt;=450000,0,MAX(0,ROUNDDOWN(V409*0.06-MIN(50000,V409)*0.03,-2))+MAX(0,ROUNDDOWN(V409*0.04-MIN(50000,V409)*0.02,-2)))</f>
        <v/>
      </c>
      <c r="Z409" s="18">
        <f>IF(K409&lt;=450000,0,MAX(0,ROUNDDOWN(W409*0.06-MIN(50000,W409)*0.03,-2))+MAX(0,ROUNDDOWN(W409*0.04-MIN(50000,W409)*0.02,-2)))</f>
        <v/>
      </c>
      <c r="AA409" s="18">
        <f>IF(K409&lt;=450000,0,MAX(0,ROUNDDOWN(X409*0.06-MIN(50000,X409)*0.03,-2))+MAX(0,ROUNDDOWN(X409*0.04-MIN(50000,X409)*0.02,-2)))</f>
        <v/>
      </c>
      <c r="AB409" s="18">
        <f>AE409+Y409-Z409</f>
        <v/>
      </c>
      <c r="AC409" s="18">
        <f>AF409+Y409-AA409</f>
        <v/>
      </c>
      <c r="AD409" s="20">
        <f>AB409-AC409</f>
        <v/>
      </c>
      <c r="AE409" s="18">
        <f>S409-T409</f>
        <v/>
      </c>
      <c r="AF409" s="18">
        <f>S409-U409</f>
        <v/>
      </c>
      <c r="AG409" s="21">
        <f>IF(P409&lt;=0,0,LOOKUP(P409,{0,1950001,3300001,6950001,9000001,18000001,40000001},{0.05,0.1,0.2,0.23,0.33,0.4,0.45}))</f>
        <v/>
      </c>
    </row>
    <row r="410">
      <c r="A410" t="inlineStr">
        <is>
          <t>1万円刻み</t>
        </is>
      </c>
      <c r="B410" s="18">
        <f>'4_1万円刻み'!$A$90</f>
        <v/>
      </c>
      <c r="C410" s="19" t="n">
        <v>2026</v>
      </c>
      <c r="D410" s="18" t="n">
        <v>100000</v>
      </c>
      <c r="E410" s="18" t="n">
        <v>0</v>
      </c>
      <c r="F410" s="18" t="n">
        <v>100000</v>
      </c>
      <c r="G410" t="inlineStr">
        <is>
          <t>はい</t>
        </is>
      </c>
      <c r="H410" s="18">
        <f>ROUND(MIN(B410/12,650000)*12*0.0915+MIN(B410/12,1390000)*12*(0.0504+0)+B410*0.005,0)</f>
        <v/>
      </c>
      <c r="I410" s="18" t="n">
        <v>0</v>
      </c>
      <c r="J410" s="18" t="n">
        <v>0</v>
      </c>
      <c r="K410" s="18">
        <f>ROUND(IF(C410&gt;=2026,IF(B410&lt;741000,0,IF(B410&lt;2191000,B410-740000,IF(B410&lt;2193000,1451000,IF(B410&lt;2196000,1453000,IF(B410&lt;2200000,1456000,IF(B410&lt;3600000,ROUNDDOWN(B410/4,-3)*2.8-80000,IF(B410&lt;6600000,ROUNDDOWN(B410/4,-3)*3.2-440000,IF(B410&lt;8500000,ROUNDDOWN(B410*0.9,0)-1100000,B410-1950000)))))))),IF(B410&lt;651000,0,IF(B410&lt;1900000,B410-650000,IF(B410&lt;3600000,ROUNDDOWN(B410/4,-3)*2.8-80000,IF(B410&lt;6600000,ROUNDDOWN(B410/4,-3)*3.2-440000,IF(B410&lt;8500000,ROUNDDOWN(B410*0.9,0)-1100000,B410-1950000)))))),0)</f>
        <v/>
      </c>
      <c r="L410" s="18">
        <f>IF(K410&gt;23500000,NA(),IF(C410&gt;=2026,IF(K410&lt;=4890000,1040000,IF(K410&lt;=6550000,670000,620000)),IF(K410&lt;=1320000,950000,IF(K410&lt;=3360000,880000,IF(K410&lt;=4890000,680000,IF(K410&lt;=6550000,630000,580000))))))</f>
        <v/>
      </c>
      <c r="M410" s="18">
        <f>MIN(100000,ROUNDDOWN(K410*0.05,0))</f>
        <v/>
      </c>
      <c r="N410" s="18">
        <f>MIN(2000000,MAX(0,D410-E410-M410))</f>
        <v/>
      </c>
      <c r="O410" s="18">
        <f>IF(G410="はい",MIN(88000,MAX(0,F410-12000)),0)</f>
        <v/>
      </c>
      <c r="P410" s="18">
        <f>MAX(0,ROUNDDOWN(K410-H410-L410-I410-0,-3))</f>
        <v/>
      </c>
      <c r="Q410" s="18">
        <f>MAX(0,ROUNDDOWN(K410-H410-L410-I410-N410,-3))</f>
        <v/>
      </c>
      <c r="R410" s="18">
        <f>MAX(0,ROUNDDOWN(K410-H410-L410-I410-O410,-3))</f>
        <v/>
      </c>
      <c r="S410" s="18">
        <f>IF(P410&lt;=0,0,ROUNDDOWN((P410*LOOKUP(P410,{0,1950001,3300001,6950001,9000001,18000001,40000001},{0.05,0.1,0.2,0.23,0.33,0.4,0.45})-LOOKUP(P410,{0,1950001,3300001,6950001,9000001,18000001,40000001},{0,97500,427500,636000,1536000,2796000,4796000}))*1.021,-2))</f>
        <v/>
      </c>
      <c r="T410" s="18">
        <f>IF(Q410&lt;=0,0,ROUNDDOWN((Q410*LOOKUP(Q410,{0,1950001,3300001,6950001,9000001,18000001,40000001},{0.05,0.1,0.2,0.23,0.33,0.4,0.45})-LOOKUP(Q410,{0,1950001,3300001,6950001,9000001,18000001,40000001},{0,97500,427500,636000,1536000,2796000,4796000}))*1.021,-2))</f>
        <v/>
      </c>
      <c r="U410" s="18">
        <f>IF(R410&lt;=0,0,ROUNDDOWN((R410*LOOKUP(R410,{0,1950001,3300001,6950001,9000001,18000001,40000001},{0.05,0.1,0.2,0.23,0.33,0.4,0.45})-LOOKUP(R410,{0,1950001,3300001,6950001,9000001,18000001,40000001},{0,97500,427500,636000,1536000,2796000,4796000}))*1.021,-2))</f>
        <v/>
      </c>
      <c r="V410" s="18">
        <f>MAX(0,ROUNDDOWN(K410-H410-430000-J410-0,-3))</f>
        <v/>
      </c>
      <c r="W410" s="18">
        <f>MAX(0,ROUNDDOWN(K410-H410-430000-J410-N410,-3))</f>
        <v/>
      </c>
      <c r="X410" s="18">
        <f>MAX(0,ROUNDDOWN(K410-H410-430000-J410-O410,-3))</f>
        <v/>
      </c>
      <c r="Y410" s="18">
        <f>IF(K410&lt;=450000,0,MAX(0,ROUNDDOWN(V410*0.06-MIN(50000,V410)*0.03,-2))+MAX(0,ROUNDDOWN(V410*0.04-MIN(50000,V410)*0.02,-2)))</f>
        <v/>
      </c>
      <c r="Z410" s="18">
        <f>IF(K410&lt;=450000,0,MAX(0,ROUNDDOWN(W410*0.06-MIN(50000,W410)*0.03,-2))+MAX(0,ROUNDDOWN(W410*0.04-MIN(50000,W410)*0.02,-2)))</f>
        <v/>
      </c>
      <c r="AA410" s="18">
        <f>IF(K410&lt;=450000,0,MAX(0,ROUNDDOWN(X410*0.06-MIN(50000,X410)*0.03,-2))+MAX(0,ROUNDDOWN(X410*0.04-MIN(50000,X410)*0.02,-2)))</f>
        <v/>
      </c>
      <c r="AB410" s="18">
        <f>AE410+Y410-Z410</f>
        <v/>
      </c>
      <c r="AC410" s="18">
        <f>AF410+Y410-AA410</f>
        <v/>
      </c>
      <c r="AD410" s="20">
        <f>AB410-AC410</f>
        <v/>
      </c>
      <c r="AE410" s="18">
        <f>S410-T410</f>
        <v/>
      </c>
      <c r="AF410" s="18">
        <f>S410-U410</f>
        <v/>
      </c>
      <c r="AG410" s="21">
        <f>IF(P410&lt;=0,0,LOOKUP(P410,{0,1950001,3300001,6950001,9000001,18000001,40000001},{0.05,0.1,0.2,0.23,0.33,0.4,0.45}))</f>
        <v/>
      </c>
    </row>
    <row r="411">
      <c r="A411" t="inlineStr">
        <is>
          <t>1万円刻み</t>
        </is>
      </c>
      <c r="B411" s="18">
        <f>'4_1万円刻み'!$A$90</f>
        <v/>
      </c>
      <c r="C411" s="19" t="n">
        <v>2025</v>
      </c>
      <c r="D411" s="18" t="n">
        <v>100000</v>
      </c>
      <c r="E411" s="18" t="n">
        <v>0</v>
      </c>
      <c r="F411" s="18" t="n">
        <v>100000</v>
      </c>
      <c r="G411" t="inlineStr">
        <is>
          <t>はい</t>
        </is>
      </c>
      <c r="H411" s="18">
        <f>ROUND(MIN(B411/12,650000)*12*0.0915+MIN(B411/12,1390000)*12*(0.0504+0)+B411*0.005,0)</f>
        <v/>
      </c>
      <c r="I411" s="18" t="n">
        <v>0</v>
      </c>
      <c r="J411" s="18" t="n">
        <v>0</v>
      </c>
      <c r="K411" s="18">
        <f>ROUND(IF(C411&gt;=2026,IF(B411&lt;741000,0,IF(B411&lt;2191000,B411-740000,IF(B411&lt;2193000,1451000,IF(B411&lt;2196000,1453000,IF(B411&lt;2200000,1456000,IF(B411&lt;3600000,ROUNDDOWN(B411/4,-3)*2.8-80000,IF(B411&lt;6600000,ROUNDDOWN(B411/4,-3)*3.2-440000,IF(B411&lt;8500000,ROUNDDOWN(B411*0.9,0)-1100000,B411-1950000)))))))),IF(B411&lt;651000,0,IF(B411&lt;1900000,B411-650000,IF(B411&lt;3600000,ROUNDDOWN(B411/4,-3)*2.8-80000,IF(B411&lt;6600000,ROUNDDOWN(B411/4,-3)*3.2-440000,IF(B411&lt;8500000,ROUNDDOWN(B411*0.9,0)-1100000,B411-1950000)))))),0)</f>
        <v/>
      </c>
      <c r="L411" s="18">
        <f>IF(K411&gt;23500000,NA(),IF(C411&gt;=2026,IF(K411&lt;=4890000,1040000,IF(K411&lt;=6550000,670000,620000)),IF(K411&lt;=1320000,950000,IF(K411&lt;=3360000,880000,IF(K411&lt;=4890000,680000,IF(K411&lt;=6550000,630000,580000))))))</f>
        <v/>
      </c>
      <c r="M411" s="18">
        <f>MIN(100000,ROUNDDOWN(K411*0.05,0))</f>
        <v/>
      </c>
      <c r="N411" s="18">
        <f>MIN(2000000,MAX(0,D411-E411-M411))</f>
        <v/>
      </c>
      <c r="O411" s="18">
        <f>IF(G411="はい",MIN(88000,MAX(0,F411-12000)),0)</f>
        <v/>
      </c>
      <c r="P411" s="18">
        <f>MAX(0,ROUNDDOWN(K411-H411-L411-I411-0,-3))</f>
        <v/>
      </c>
      <c r="Q411" s="18">
        <f>MAX(0,ROUNDDOWN(K411-H411-L411-I411-N411,-3))</f>
        <v/>
      </c>
      <c r="R411" s="18">
        <f>MAX(0,ROUNDDOWN(K411-H411-L411-I411-O411,-3))</f>
        <v/>
      </c>
      <c r="S411" s="18">
        <f>IF(P411&lt;=0,0,ROUNDDOWN((P411*LOOKUP(P411,{0,1950001,3300001,6950001,9000001,18000001,40000001},{0.05,0.1,0.2,0.23,0.33,0.4,0.45})-LOOKUP(P411,{0,1950001,3300001,6950001,9000001,18000001,40000001},{0,97500,427500,636000,1536000,2796000,4796000}))*1.021,-2))</f>
        <v/>
      </c>
      <c r="T411" s="18">
        <f>IF(Q411&lt;=0,0,ROUNDDOWN((Q411*LOOKUP(Q411,{0,1950001,3300001,6950001,9000001,18000001,40000001},{0.05,0.1,0.2,0.23,0.33,0.4,0.45})-LOOKUP(Q411,{0,1950001,3300001,6950001,9000001,18000001,40000001},{0,97500,427500,636000,1536000,2796000,4796000}))*1.021,-2))</f>
        <v/>
      </c>
      <c r="U411" s="18">
        <f>IF(R411&lt;=0,0,ROUNDDOWN((R411*LOOKUP(R411,{0,1950001,3300001,6950001,9000001,18000001,40000001},{0.05,0.1,0.2,0.23,0.33,0.4,0.45})-LOOKUP(R411,{0,1950001,3300001,6950001,9000001,18000001,40000001},{0,97500,427500,636000,1536000,2796000,4796000}))*1.021,-2))</f>
        <v/>
      </c>
      <c r="V411" s="18">
        <f>MAX(0,ROUNDDOWN(K411-H411-430000-J411-0,-3))</f>
        <v/>
      </c>
      <c r="W411" s="18">
        <f>MAX(0,ROUNDDOWN(K411-H411-430000-J411-N411,-3))</f>
        <v/>
      </c>
      <c r="X411" s="18">
        <f>MAX(0,ROUNDDOWN(K411-H411-430000-J411-O411,-3))</f>
        <v/>
      </c>
      <c r="Y411" s="18">
        <f>IF(K411&lt;=450000,0,MAX(0,ROUNDDOWN(V411*0.06-MIN(50000,V411)*0.03,-2))+MAX(0,ROUNDDOWN(V411*0.04-MIN(50000,V411)*0.02,-2)))</f>
        <v/>
      </c>
      <c r="Z411" s="18">
        <f>IF(K411&lt;=450000,0,MAX(0,ROUNDDOWN(W411*0.06-MIN(50000,W411)*0.03,-2))+MAX(0,ROUNDDOWN(W411*0.04-MIN(50000,W411)*0.02,-2)))</f>
        <v/>
      </c>
      <c r="AA411" s="18">
        <f>IF(K411&lt;=450000,0,MAX(0,ROUNDDOWN(X411*0.06-MIN(50000,X411)*0.03,-2))+MAX(0,ROUNDDOWN(X411*0.04-MIN(50000,X411)*0.02,-2)))</f>
        <v/>
      </c>
      <c r="AB411" s="18">
        <f>AE411+Y411-Z411</f>
        <v/>
      </c>
      <c r="AC411" s="18">
        <f>AF411+Y411-AA411</f>
        <v/>
      </c>
      <c r="AD411" s="20">
        <f>AB411-AC411</f>
        <v/>
      </c>
      <c r="AE411" s="18">
        <f>S411-T411</f>
        <v/>
      </c>
      <c r="AF411" s="18">
        <f>S411-U411</f>
        <v/>
      </c>
      <c r="AG411" s="21">
        <f>IF(P411&lt;=0,0,LOOKUP(P411,{0,1950001,3300001,6950001,9000001,18000001,40000001},{0.05,0.1,0.2,0.23,0.33,0.4,0.45}))</f>
        <v/>
      </c>
    </row>
    <row r="412">
      <c r="A412" t="inlineStr">
        <is>
          <t>1万円刻み</t>
        </is>
      </c>
      <c r="B412" s="18">
        <f>'4_1万円刻み'!$A$91</f>
        <v/>
      </c>
      <c r="C412" s="19" t="n">
        <v>2026</v>
      </c>
      <c r="D412" s="18" t="n">
        <v>100000</v>
      </c>
      <c r="E412" s="18" t="n">
        <v>0</v>
      </c>
      <c r="F412" s="18" t="n">
        <v>100000</v>
      </c>
      <c r="G412" t="inlineStr">
        <is>
          <t>はい</t>
        </is>
      </c>
      <c r="H412" s="18">
        <f>ROUND(MIN(B412/12,650000)*12*0.0915+MIN(B412/12,1390000)*12*(0.0504+0)+B412*0.005,0)</f>
        <v/>
      </c>
      <c r="I412" s="18" t="n">
        <v>0</v>
      </c>
      <c r="J412" s="18" t="n">
        <v>0</v>
      </c>
      <c r="K412" s="18">
        <f>ROUND(IF(C412&gt;=2026,IF(B412&lt;741000,0,IF(B412&lt;2191000,B412-740000,IF(B412&lt;2193000,1451000,IF(B412&lt;2196000,1453000,IF(B412&lt;2200000,1456000,IF(B412&lt;3600000,ROUNDDOWN(B412/4,-3)*2.8-80000,IF(B412&lt;6600000,ROUNDDOWN(B412/4,-3)*3.2-440000,IF(B412&lt;8500000,ROUNDDOWN(B412*0.9,0)-1100000,B412-1950000)))))))),IF(B412&lt;651000,0,IF(B412&lt;1900000,B412-650000,IF(B412&lt;3600000,ROUNDDOWN(B412/4,-3)*2.8-80000,IF(B412&lt;6600000,ROUNDDOWN(B412/4,-3)*3.2-440000,IF(B412&lt;8500000,ROUNDDOWN(B412*0.9,0)-1100000,B412-1950000)))))),0)</f>
        <v/>
      </c>
      <c r="L412" s="18">
        <f>IF(K412&gt;23500000,NA(),IF(C412&gt;=2026,IF(K412&lt;=4890000,1040000,IF(K412&lt;=6550000,670000,620000)),IF(K412&lt;=1320000,950000,IF(K412&lt;=3360000,880000,IF(K412&lt;=4890000,680000,IF(K412&lt;=6550000,630000,580000))))))</f>
        <v/>
      </c>
      <c r="M412" s="18">
        <f>MIN(100000,ROUNDDOWN(K412*0.05,0))</f>
        <v/>
      </c>
      <c r="N412" s="18">
        <f>MIN(2000000,MAX(0,D412-E412-M412))</f>
        <v/>
      </c>
      <c r="O412" s="18">
        <f>IF(G412="はい",MIN(88000,MAX(0,F412-12000)),0)</f>
        <v/>
      </c>
      <c r="P412" s="18">
        <f>MAX(0,ROUNDDOWN(K412-H412-L412-I412-0,-3))</f>
        <v/>
      </c>
      <c r="Q412" s="18">
        <f>MAX(0,ROUNDDOWN(K412-H412-L412-I412-N412,-3))</f>
        <v/>
      </c>
      <c r="R412" s="18">
        <f>MAX(0,ROUNDDOWN(K412-H412-L412-I412-O412,-3))</f>
        <v/>
      </c>
      <c r="S412" s="18">
        <f>IF(P412&lt;=0,0,ROUNDDOWN((P412*LOOKUP(P412,{0,1950001,3300001,6950001,9000001,18000001,40000001},{0.05,0.1,0.2,0.23,0.33,0.4,0.45})-LOOKUP(P412,{0,1950001,3300001,6950001,9000001,18000001,40000001},{0,97500,427500,636000,1536000,2796000,4796000}))*1.021,-2))</f>
        <v/>
      </c>
      <c r="T412" s="18">
        <f>IF(Q412&lt;=0,0,ROUNDDOWN((Q412*LOOKUP(Q412,{0,1950001,3300001,6950001,9000001,18000001,40000001},{0.05,0.1,0.2,0.23,0.33,0.4,0.45})-LOOKUP(Q412,{0,1950001,3300001,6950001,9000001,18000001,40000001},{0,97500,427500,636000,1536000,2796000,4796000}))*1.021,-2))</f>
        <v/>
      </c>
      <c r="U412" s="18">
        <f>IF(R412&lt;=0,0,ROUNDDOWN((R412*LOOKUP(R412,{0,1950001,3300001,6950001,9000001,18000001,40000001},{0.05,0.1,0.2,0.23,0.33,0.4,0.45})-LOOKUP(R412,{0,1950001,3300001,6950001,9000001,18000001,40000001},{0,97500,427500,636000,1536000,2796000,4796000}))*1.021,-2))</f>
        <v/>
      </c>
      <c r="V412" s="18">
        <f>MAX(0,ROUNDDOWN(K412-H412-430000-J412-0,-3))</f>
        <v/>
      </c>
      <c r="W412" s="18">
        <f>MAX(0,ROUNDDOWN(K412-H412-430000-J412-N412,-3))</f>
        <v/>
      </c>
      <c r="X412" s="18">
        <f>MAX(0,ROUNDDOWN(K412-H412-430000-J412-O412,-3))</f>
        <v/>
      </c>
      <c r="Y412" s="18">
        <f>IF(K412&lt;=450000,0,MAX(0,ROUNDDOWN(V412*0.06-MIN(50000,V412)*0.03,-2))+MAX(0,ROUNDDOWN(V412*0.04-MIN(50000,V412)*0.02,-2)))</f>
        <v/>
      </c>
      <c r="Z412" s="18">
        <f>IF(K412&lt;=450000,0,MAX(0,ROUNDDOWN(W412*0.06-MIN(50000,W412)*0.03,-2))+MAX(0,ROUNDDOWN(W412*0.04-MIN(50000,W412)*0.02,-2)))</f>
        <v/>
      </c>
      <c r="AA412" s="18">
        <f>IF(K412&lt;=450000,0,MAX(0,ROUNDDOWN(X412*0.06-MIN(50000,X412)*0.03,-2))+MAX(0,ROUNDDOWN(X412*0.04-MIN(50000,X412)*0.02,-2)))</f>
        <v/>
      </c>
      <c r="AB412" s="18">
        <f>AE412+Y412-Z412</f>
        <v/>
      </c>
      <c r="AC412" s="18">
        <f>AF412+Y412-AA412</f>
        <v/>
      </c>
      <c r="AD412" s="20">
        <f>AB412-AC412</f>
        <v/>
      </c>
      <c r="AE412" s="18">
        <f>S412-T412</f>
        <v/>
      </c>
      <c r="AF412" s="18">
        <f>S412-U412</f>
        <v/>
      </c>
      <c r="AG412" s="21">
        <f>IF(P412&lt;=0,0,LOOKUP(P412,{0,1950001,3300001,6950001,9000001,18000001,40000001},{0.05,0.1,0.2,0.23,0.33,0.4,0.45}))</f>
        <v/>
      </c>
    </row>
    <row r="413">
      <c r="A413" t="inlineStr">
        <is>
          <t>1万円刻み</t>
        </is>
      </c>
      <c r="B413" s="18">
        <f>'4_1万円刻み'!$A$91</f>
        <v/>
      </c>
      <c r="C413" s="19" t="n">
        <v>2025</v>
      </c>
      <c r="D413" s="18" t="n">
        <v>100000</v>
      </c>
      <c r="E413" s="18" t="n">
        <v>0</v>
      </c>
      <c r="F413" s="18" t="n">
        <v>100000</v>
      </c>
      <c r="G413" t="inlineStr">
        <is>
          <t>はい</t>
        </is>
      </c>
      <c r="H413" s="18">
        <f>ROUND(MIN(B413/12,650000)*12*0.0915+MIN(B413/12,1390000)*12*(0.0504+0)+B413*0.005,0)</f>
        <v/>
      </c>
      <c r="I413" s="18" t="n">
        <v>0</v>
      </c>
      <c r="J413" s="18" t="n">
        <v>0</v>
      </c>
      <c r="K413" s="18">
        <f>ROUND(IF(C413&gt;=2026,IF(B413&lt;741000,0,IF(B413&lt;2191000,B413-740000,IF(B413&lt;2193000,1451000,IF(B413&lt;2196000,1453000,IF(B413&lt;2200000,1456000,IF(B413&lt;3600000,ROUNDDOWN(B413/4,-3)*2.8-80000,IF(B413&lt;6600000,ROUNDDOWN(B413/4,-3)*3.2-440000,IF(B413&lt;8500000,ROUNDDOWN(B413*0.9,0)-1100000,B413-1950000)))))))),IF(B413&lt;651000,0,IF(B413&lt;1900000,B413-650000,IF(B413&lt;3600000,ROUNDDOWN(B413/4,-3)*2.8-80000,IF(B413&lt;6600000,ROUNDDOWN(B413/4,-3)*3.2-440000,IF(B413&lt;8500000,ROUNDDOWN(B413*0.9,0)-1100000,B413-1950000)))))),0)</f>
        <v/>
      </c>
      <c r="L413" s="18">
        <f>IF(K413&gt;23500000,NA(),IF(C413&gt;=2026,IF(K413&lt;=4890000,1040000,IF(K413&lt;=6550000,670000,620000)),IF(K413&lt;=1320000,950000,IF(K413&lt;=3360000,880000,IF(K413&lt;=4890000,680000,IF(K413&lt;=6550000,630000,580000))))))</f>
        <v/>
      </c>
      <c r="M413" s="18">
        <f>MIN(100000,ROUNDDOWN(K413*0.05,0))</f>
        <v/>
      </c>
      <c r="N413" s="18">
        <f>MIN(2000000,MAX(0,D413-E413-M413))</f>
        <v/>
      </c>
      <c r="O413" s="18">
        <f>IF(G413="はい",MIN(88000,MAX(0,F413-12000)),0)</f>
        <v/>
      </c>
      <c r="P413" s="18">
        <f>MAX(0,ROUNDDOWN(K413-H413-L413-I413-0,-3))</f>
        <v/>
      </c>
      <c r="Q413" s="18">
        <f>MAX(0,ROUNDDOWN(K413-H413-L413-I413-N413,-3))</f>
        <v/>
      </c>
      <c r="R413" s="18">
        <f>MAX(0,ROUNDDOWN(K413-H413-L413-I413-O413,-3))</f>
        <v/>
      </c>
      <c r="S413" s="18">
        <f>IF(P413&lt;=0,0,ROUNDDOWN((P413*LOOKUP(P413,{0,1950001,3300001,6950001,9000001,18000001,40000001},{0.05,0.1,0.2,0.23,0.33,0.4,0.45})-LOOKUP(P413,{0,1950001,3300001,6950001,9000001,18000001,40000001},{0,97500,427500,636000,1536000,2796000,4796000}))*1.021,-2))</f>
        <v/>
      </c>
      <c r="T413" s="18">
        <f>IF(Q413&lt;=0,0,ROUNDDOWN((Q413*LOOKUP(Q413,{0,1950001,3300001,6950001,9000001,18000001,40000001},{0.05,0.1,0.2,0.23,0.33,0.4,0.45})-LOOKUP(Q413,{0,1950001,3300001,6950001,9000001,18000001,40000001},{0,97500,427500,636000,1536000,2796000,4796000}))*1.021,-2))</f>
        <v/>
      </c>
      <c r="U413" s="18">
        <f>IF(R413&lt;=0,0,ROUNDDOWN((R413*LOOKUP(R413,{0,1950001,3300001,6950001,9000001,18000001,40000001},{0.05,0.1,0.2,0.23,0.33,0.4,0.45})-LOOKUP(R413,{0,1950001,3300001,6950001,9000001,18000001,40000001},{0,97500,427500,636000,1536000,2796000,4796000}))*1.021,-2))</f>
        <v/>
      </c>
      <c r="V413" s="18">
        <f>MAX(0,ROUNDDOWN(K413-H413-430000-J413-0,-3))</f>
        <v/>
      </c>
      <c r="W413" s="18">
        <f>MAX(0,ROUNDDOWN(K413-H413-430000-J413-N413,-3))</f>
        <v/>
      </c>
      <c r="X413" s="18">
        <f>MAX(0,ROUNDDOWN(K413-H413-430000-J413-O413,-3))</f>
        <v/>
      </c>
      <c r="Y413" s="18">
        <f>IF(K413&lt;=450000,0,MAX(0,ROUNDDOWN(V413*0.06-MIN(50000,V413)*0.03,-2))+MAX(0,ROUNDDOWN(V413*0.04-MIN(50000,V413)*0.02,-2)))</f>
        <v/>
      </c>
      <c r="Z413" s="18">
        <f>IF(K413&lt;=450000,0,MAX(0,ROUNDDOWN(W413*0.06-MIN(50000,W413)*0.03,-2))+MAX(0,ROUNDDOWN(W413*0.04-MIN(50000,W413)*0.02,-2)))</f>
        <v/>
      </c>
      <c r="AA413" s="18">
        <f>IF(K413&lt;=450000,0,MAX(0,ROUNDDOWN(X413*0.06-MIN(50000,X413)*0.03,-2))+MAX(0,ROUNDDOWN(X413*0.04-MIN(50000,X413)*0.02,-2)))</f>
        <v/>
      </c>
      <c r="AB413" s="18">
        <f>AE413+Y413-Z413</f>
        <v/>
      </c>
      <c r="AC413" s="18">
        <f>AF413+Y413-AA413</f>
        <v/>
      </c>
      <c r="AD413" s="20">
        <f>AB413-AC413</f>
        <v/>
      </c>
      <c r="AE413" s="18">
        <f>S413-T413</f>
        <v/>
      </c>
      <c r="AF413" s="18">
        <f>S413-U413</f>
        <v/>
      </c>
      <c r="AG413" s="21">
        <f>IF(P413&lt;=0,0,LOOKUP(P413,{0,1950001,3300001,6950001,9000001,18000001,40000001},{0.05,0.1,0.2,0.23,0.33,0.4,0.45}))</f>
        <v/>
      </c>
    </row>
    <row r="414">
      <c r="A414" t="inlineStr">
        <is>
          <t>1万円刻み</t>
        </is>
      </c>
      <c r="B414" s="18">
        <f>'4_1万円刻み'!$A$92</f>
        <v/>
      </c>
      <c r="C414" s="19" t="n">
        <v>2026</v>
      </c>
      <c r="D414" s="18" t="n">
        <v>100000</v>
      </c>
      <c r="E414" s="18" t="n">
        <v>0</v>
      </c>
      <c r="F414" s="18" t="n">
        <v>100000</v>
      </c>
      <c r="G414" t="inlineStr">
        <is>
          <t>はい</t>
        </is>
      </c>
      <c r="H414" s="18">
        <f>ROUND(MIN(B414/12,650000)*12*0.0915+MIN(B414/12,1390000)*12*(0.0504+0)+B414*0.005,0)</f>
        <v/>
      </c>
      <c r="I414" s="18" t="n">
        <v>0</v>
      </c>
      <c r="J414" s="18" t="n">
        <v>0</v>
      </c>
      <c r="K414" s="18">
        <f>ROUND(IF(C414&gt;=2026,IF(B414&lt;741000,0,IF(B414&lt;2191000,B414-740000,IF(B414&lt;2193000,1451000,IF(B414&lt;2196000,1453000,IF(B414&lt;2200000,1456000,IF(B414&lt;3600000,ROUNDDOWN(B414/4,-3)*2.8-80000,IF(B414&lt;6600000,ROUNDDOWN(B414/4,-3)*3.2-440000,IF(B414&lt;8500000,ROUNDDOWN(B414*0.9,0)-1100000,B414-1950000)))))))),IF(B414&lt;651000,0,IF(B414&lt;1900000,B414-650000,IF(B414&lt;3600000,ROUNDDOWN(B414/4,-3)*2.8-80000,IF(B414&lt;6600000,ROUNDDOWN(B414/4,-3)*3.2-440000,IF(B414&lt;8500000,ROUNDDOWN(B414*0.9,0)-1100000,B414-1950000)))))),0)</f>
        <v/>
      </c>
      <c r="L414" s="18">
        <f>IF(K414&gt;23500000,NA(),IF(C414&gt;=2026,IF(K414&lt;=4890000,1040000,IF(K414&lt;=6550000,670000,620000)),IF(K414&lt;=1320000,950000,IF(K414&lt;=3360000,880000,IF(K414&lt;=4890000,680000,IF(K414&lt;=6550000,630000,580000))))))</f>
        <v/>
      </c>
      <c r="M414" s="18">
        <f>MIN(100000,ROUNDDOWN(K414*0.05,0))</f>
        <v/>
      </c>
      <c r="N414" s="18">
        <f>MIN(2000000,MAX(0,D414-E414-M414))</f>
        <v/>
      </c>
      <c r="O414" s="18">
        <f>IF(G414="はい",MIN(88000,MAX(0,F414-12000)),0)</f>
        <v/>
      </c>
      <c r="P414" s="18">
        <f>MAX(0,ROUNDDOWN(K414-H414-L414-I414-0,-3))</f>
        <v/>
      </c>
      <c r="Q414" s="18">
        <f>MAX(0,ROUNDDOWN(K414-H414-L414-I414-N414,-3))</f>
        <v/>
      </c>
      <c r="R414" s="18">
        <f>MAX(0,ROUNDDOWN(K414-H414-L414-I414-O414,-3))</f>
        <v/>
      </c>
      <c r="S414" s="18">
        <f>IF(P414&lt;=0,0,ROUNDDOWN((P414*LOOKUP(P414,{0,1950001,3300001,6950001,9000001,18000001,40000001},{0.05,0.1,0.2,0.23,0.33,0.4,0.45})-LOOKUP(P414,{0,1950001,3300001,6950001,9000001,18000001,40000001},{0,97500,427500,636000,1536000,2796000,4796000}))*1.021,-2))</f>
        <v/>
      </c>
      <c r="T414" s="18">
        <f>IF(Q414&lt;=0,0,ROUNDDOWN((Q414*LOOKUP(Q414,{0,1950001,3300001,6950001,9000001,18000001,40000001},{0.05,0.1,0.2,0.23,0.33,0.4,0.45})-LOOKUP(Q414,{0,1950001,3300001,6950001,9000001,18000001,40000001},{0,97500,427500,636000,1536000,2796000,4796000}))*1.021,-2))</f>
        <v/>
      </c>
      <c r="U414" s="18">
        <f>IF(R414&lt;=0,0,ROUNDDOWN((R414*LOOKUP(R414,{0,1950001,3300001,6950001,9000001,18000001,40000001},{0.05,0.1,0.2,0.23,0.33,0.4,0.45})-LOOKUP(R414,{0,1950001,3300001,6950001,9000001,18000001,40000001},{0,97500,427500,636000,1536000,2796000,4796000}))*1.021,-2))</f>
        <v/>
      </c>
      <c r="V414" s="18">
        <f>MAX(0,ROUNDDOWN(K414-H414-430000-J414-0,-3))</f>
        <v/>
      </c>
      <c r="W414" s="18">
        <f>MAX(0,ROUNDDOWN(K414-H414-430000-J414-N414,-3))</f>
        <v/>
      </c>
      <c r="X414" s="18">
        <f>MAX(0,ROUNDDOWN(K414-H414-430000-J414-O414,-3))</f>
        <v/>
      </c>
      <c r="Y414" s="18">
        <f>IF(K414&lt;=450000,0,MAX(0,ROUNDDOWN(V414*0.06-MIN(50000,V414)*0.03,-2))+MAX(0,ROUNDDOWN(V414*0.04-MIN(50000,V414)*0.02,-2)))</f>
        <v/>
      </c>
      <c r="Z414" s="18">
        <f>IF(K414&lt;=450000,0,MAX(0,ROUNDDOWN(W414*0.06-MIN(50000,W414)*0.03,-2))+MAX(0,ROUNDDOWN(W414*0.04-MIN(50000,W414)*0.02,-2)))</f>
        <v/>
      </c>
      <c r="AA414" s="18">
        <f>IF(K414&lt;=450000,0,MAX(0,ROUNDDOWN(X414*0.06-MIN(50000,X414)*0.03,-2))+MAX(0,ROUNDDOWN(X414*0.04-MIN(50000,X414)*0.02,-2)))</f>
        <v/>
      </c>
      <c r="AB414" s="18">
        <f>AE414+Y414-Z414</f>
        <v/>
      </c>
      <c r="AC414" s="18">
        <f>AF414+Y414-AA414</f>
        <v/>
      </c>
      <c r="AD414" s="20">
        <f>AB414-AC414</f>
        <v/>
      </c>
      <c r="AE414" s="18">
        <f>S414-T414</f>
        <v/>
      </c>
      <c r="AF414" s="18">
        <f>S414-U414</f>
        <v/>
      </c>
      <c r="AG414" s="21">
        <f>IF(P414&lt;=0,0,LOOKUP(P414,{0,1950001,3300001,6950001,9000001,18000001,40000001},{0.05,0.1,0.2,0.23,0.33,0.4,0.45}))</f>
        <v/>
      </c>
    </row>
    <row r="415">
      <c r="A415" t="inlineStr">
        <is>
          <t>1万円刻み</t>
        </is>
      </c>
      <c r="B415" s="18">
        <f>'4_1万円刻み'!$A$92</f>
        <v/>
      </c>
      <c r="C415" s="19" t="n">
        <v>2025</v>
      </c>
      <c r="D415" s="18" t="n">
        <v>100000</v>
      </c>
      <c r="E415" s="18" t="n">
        <v>0</v>
      </c>
      <c r="F415" s="18" t="n">
        <v>100000</v>
      </c>
      <c r="G415" t="inlineStr">
        <is>
          <t>はい</t>
        </is>
      </c>
      <c r="H415" s="18">
        <f>ROUND(MIN(B415/12,650000)*12*0.0915+MIN(B415/12,1390000)*12*(0.0504+0)+B415*0.005,0)</f>
        <v/>
      </c>
      <c r="I415" s="18" t="n">
        <v>0</v>
      </c>
      <c r="J415" s="18" t="n">
        <v>0</v>
      </c>
      <c r="K415" s="18">
        <f>ROUND(IF(C415&gt;=2026,IF(B415&lt;741000,0,IF(B415&lt;2191000,B415-740000,IF(B415&lt;2193000,1451000,IF(B415&lt;2196000,1453000,IF(B415&lt;2200000,1456000,IF(B415&lt;3600000,ROUNDDOWN(B415/4,-3)*2.8-80000,IF(B415&lt;6600000,ROUNDDOWN(B415/4,-3)*3.2-440000,IF(B415&lt;8500000,ROUNDDOWN(B415*0.9,0)-1100000,B415-1950000)))))))),IF(B415&lt;651000,0,IF(B415&lt;1900000,B415-650000,IF(B415&lt;3600000,ROUNDDOWN(B415/4,-3)*2.8-80000,IF(B415&lt;6600000,ROUNDDOWN(B415/4,-3)*3.2-440000,IF(B415&lt;8500000,ROUNDDOWN(B415*0.9,0)-1100000,B415-1950000)))))),0)</f>
        <v/>
      </c>
      <c r="L415" s="18">
        <f>IF(K415&gt;23500000,NA(),IF(C415&gt;=2026,IF(K415&lt;=4890000,1040000,IF(K415&lt;=6550000,670000,620000)),IF(K415&lt;=1320000,950000,IF(K415&lt;=3360000,880000,IF(K415&lt;=4890000,680000,IF(K415&lt;=6550000,630000,580000))))))</f>
        <v/>
      </c>
      <c r="M415" s="18">
        <f>MIN(100000,ROUNDDOWN(K415*0.05,0))</f>
        <v/>
      </c>
      <c r="N415" s="18">
        <f>MIN(2000000,MAX(0,D415-E415-M415))</f>
        <v/>
      </c>
      <c r="O415" s="18">
        <f>IF(G415="はい",MIN(88000,MAX(0,F415-12000)),0)</f>
        <v/>
      </c>
      <c r="P415" s="18">
        <f>MAX(0,ROUNDDOWN(K415-H415-L415-I415-0,-3))</f>
        <v/>
      </c>
      <c r="Q415" s="18">
        <f>MAX(0,ROUNDDOWN(K415-H415-L415-I415-N415,-3))</f>
        <v/>
      </c>
      <c r="R415" s="18">
        <f>MAX(0,ROUNDDOWN(K415-H415-L415-I415-O415,-3))</f>
        <v/>
      </c>
      <c r="S415" s="18">
        <f>IF(P415&lt;=0,0,ROUNDDOWN((P415*LOOKUP(P415,{0,1950001,3300001,6950001,9000001,18000001,40000001},{0.05,0.1,0.2,0.23,0.33,0.4,0.45})-LOOKUP(P415,{0,1950001,3300001,6950001,9000001,18000001,40000001},{0,97500,427500,636000,1536000,2796000,4796000}))*1.021,-2))</f>
        <v/>
      </c>
      <c r="T415" s="18">
        <f>IF(Q415&lt;=0,0,ROUNDDOWN((Q415*LOOKUP(Q415,{0,1950001,3300001,6950001,9000001,18000001,40000001},{0.05,0.1,0.2,0.23,0.33,0.4,0.45})-LOOKUP(Q415,{0,1950001,3300001,6950001,9000001,18000001,40000001},{0,97500,427500,636000,1536000,2796000,4796000}))*1.021,-2))</f>
        <v/>
      </c>
      <c r="U415" s="18">
        <f>IF(R415&lt;=0,0,ROUNDDOWN((R415*LOOKUP(R415,{0,1950001,3300001,6950001,9000001,18000001,40000001},{0.05,0.1,0.2,0.23,0.33,0.4,0.45})-LOOKUP(R415,{0,1950001,3300001,6950001,9000001,18000001,40000001},{0,97500,427500,636000,1536000,2796000,4796000}))*1.021,-2))</f>
        <v/>
      </c>
      <c r="V415" s="18">
        <f>MAX(0,ROUNDDOWN(K415-H415-430000-J415-0,-3))</f>
        <v/>
      </c>
      <c r="W415" s="18">
        <f>MAX(0,ROUNDDOWN(K415-H415-430000-J415-N415,-3))</f>
        <v/>
      </c>
      <c r="X415" s="18">
        <f>MAX(0,ROUNDDOWN(K415-H415-430000-J415-O415,-3))</f>
        <v/>
      </c>
      <c r="Y415" s="18">
        <f>IF(K415&lt;=450000,0,MAX(0,ROUNDDOWN(V415*0.06-MIN(50000,V415)*0.03,-2))+MAX(0,ROUNDDOWN(V415*0.04-MIN(50000,V415)*0.02,-2)))</f>
        <v/>
      </c>
      <c r="Z415" s="18">
        <f>IF(K415&lt;=450000,0,MAX(0,ROUNDDOWN(W415*0.06-MIN(50000,W415)*0.03,-2))+MAX(0,ROUNDDOWN(W415*0.04-MIN(50000,W415)*0.02,-2)))</f>
        <v/>
      </c>
      <c r="AA415" s="18">
        <f>IF(K415&lt;=450000,0,MAX(0,ROUNDDOWN(X415*0.06-MIN(50000,X415)*0.03,-2))+MAX(0,ROUNDDOWN(X415*0.04-MIN(50000,X415)*0.02,-2)))</f>
        <v/>
      </c>
      <c r="AB415" s="18">
        <f>AE415+Y415-Z415</f>
        <v/>
      </c>
      <c r="AC415" s="18">
        <f>AF415+Y415-AA415</f>
        <v/>
      </c>
      <c r="AD415" s="20">
        <f>AB415-AC415</f>
        <v/>
      </c>
      <c r="AE415" s="18">
        <f>S415-T415</f>
        <v/>
      </c>
      <c r="AF415" s="18">
        <f>S415-U415</f>
        <v/>
      </c>
      <c r="AG415" s="21">
        <f>IF(P415&lt;=0,0,LOOKUP(P415,{0,1950001,3300001,6950001,9000001,18000001,40000001},{0.05,0.1,0.2,0.23,0.33,0.4,0.45}))</f>
        <v/>
      </c>
    </row>
    <row r="416">
      <c r="A416" t="inlineStr">
        <is>
          <t>1万円刻み</t>
        </is>
      </c>
      <c r="B416" s="18">
        <f>'4_1万円刻み'!$A$93</f>
        <v/>
      </c>
      <c r="C416" s="19" t="n">
        <v>2026</v>
      </c>
      <c r="D416" s="18" t="n">
        <v>100000</v>
      </c>
      <c r="E416" s="18" t="n">
        <v>0</v>
      </c>
      <c r="F416" s="18" t="n">
        <v>100000</v>
      </c>
      <c r="G416" t="inlineStr">
        <is>
          <t>はい</t>
        </is>
      </c>
      <c r="H416" s="18">
        <f>ROUND(MIN(B416/12,650000)*12*0.0915+MIN(B416/12,1390000)*12*(0.0504+0)+B416*0.005,0)</f>
        <v/>
      </c>
      <c r="I416" s="18" t="n">
        <v>0</v>
      </c>
      <c r="J416" s="18" t="n">
        <v>0</v>
      </c>
      <c r="K416" s="18">
        <f>ROUND(IF(C416&gt;=2026,IF(B416&lt;741000,0,IF(B416&lt;2191000,B416-740000,IF(B416&lt;2193000,1451000,IF(B416&lt;2196000,1453000,IF(B416&lt;2200000,1456000,IF(B416&lt;3600000,ROUNDDOWN(B416/4,-3)*2.8-80000,IF(B416&lt;6600000,ROUNDDOWN(B416/4,-3)*3.2-440000,IF(B416&lt;8500000,ROUNDDOWN(B416*0.9,0)-1100000,B416-1950000)))))))),IF(B416&lt;651000,0,IF(B416&lt;1900000,B416-650000,IF(B416&lt;3600000,ROUNDDOWN(B416/4,-3)*2.8-80000,IF(B416&lt;6600000,ROUNDDOWN(B416/4,-3)*3.2-440000,IF(B416&lt;8500000,ROUNDDOWN(B416*0.9,0)-1100000,B416-1950000)))))),0)</f>
        <v/>
      </c>
      <c r="L416" s="18">
        <f>IF(K416&gt;23500000,NA(),IF(C416&gt;=2026,IF(K416&lt;=4890000,1040000,IF(K416&lt;=6550000,670000,620000)),IF(K416&lt;=1320000,950000,IF(K416&lt;=3360000,880000,IF(K416&lt;=4890000,680000,IF(K416&lt;=6550000,630000,580000))))))</f>
        <v/>
      </c>
      <c r="M416" s="18">
        <f>MIN(100000,ROUNDDOWN(K416*0.05,0))</f>
        <v/>
      </c>
      <c r="N416" s="18">
        <f>MIN(2000000,MAX(0,D416-E416-M416))</f>
        <v/>
      </c>
      <c r="O416" s="18">
        <f>IF(G416="はい",MIN(88000,MAX(0,F416-12000)),0)</f>
        <v/>
      </c>
      <c r="P416" s="18">
        <f>MAX(0,ROUNDDOWN(K416-H416-L416-I416-0,-3))</f>
        <v/>
      </c>
      <c r="Q416" s="18">
        <f>MAX(0,ROUNDDOWN(K416-H416-L416-I416-N416,-3))</f>
        <v/>
      </c>
      <c r="R416" s="18">
        <f>MAX(0,ROUNDDOWN(K416-H416-L416-I416-O416,-3))</f>
        <v/>
      </c>
      <c r="S416" s="18">
        <f>IF(P416&lt;=0,0,ROUNDDOWN((P416*LOOKUP(P416,{0,1950001,3300001,6950001,9000001,18000001,40000001},{0.05,0.1,0.2,0.23,0.33,0.4,0.45})-LOOKUP(P416,{0,1950001,3300001,6950001,9000001,18000001,40000001},{0,97500,427500,636000,1536000,2796000,4796000}))*1.021,-2))</f>
        <v/>
      </c>
      <c r="T416" s="18">
        <f>IF(Q416&lt;=0,0,ROUNDDOWN((Q416*LOOKUP(Q416,{0,1950001,3300001,6950001,9000001,18000001,40000001},{0.05,0.1,0.2,0.23,0.33,0.4,0.45})-LOOKUP(Q416,{0,1950001,3300001,6950001,9000001,18000001,40000001},{0,97500,427500,636000,1536000,2796000,4796000}))*1.021,-2))</f>
        <v/>
      </c>
      <c r="U416" s="18">
        <f>IF(R416&lt;=0,0,ROUNDDOWN((R416*LOOKUP(R416,{0,1950001,3300001,6950001,9000001,18000001,40000001},{0.05,0.1,0.2,0.23,0.33,0.4,0.45})-LOOKUP(R416,{0,1950001,3300001,6950001,9000001,18000001,40000001},{0,97500,427500,636000,1536000,2796000,4796000}))*1.021,-2))</f>
        <v/>
      </c>
      <c r="V416" s="18">
        <f>MAX(0,ROUNDDOWN(K416-H416-430000-J416-0,-3))</f>
        <v/>
      </c>
      <c r="W416" s="18">
        <f>MAX(0,ROUNDDOWN(K416-H416-430000-J416-N416,-3))</f>
        <v/>
      </c>
      <c r="X416" s="18">
        <f>MAX(0,ROUNDDOWN(K416-H416-430000-J416-O416,-3))</f>
        <v/>
      </c>
      <c r="Y416" s="18">
        <f>IF(K416&lt;=450000,0,MAX(0,ROUNDDOWN(V416*0.06-MIN(50000,V416)*0.03,-2))+MAX(0,ROUNDDOWN(V416*0.04-MIN(50000,V416)*0.02,-2)))</f>
        <v/>
      </c>
      <c r="Z416" s="18">
        <f>IF(K416&lt;=450000,0,MAX(0,ROUNDDOWN(W416*0.06-MIN(50000,W416)*0.03,-2))+MAX(0,ROUNDDOWN(W416*0.04-MIN(50000,W416)*0.02,-2)))</f>
        <v/>
      </c>
      <c r="AA416" s="18">
        <f>IF(K416&lt;=450000,0,MAX(0,ROUNDDOWN(X416*0.06-MIN(50000,X416)*0.03,-2))+MAX(0,ROUNDDOWN(X416*0.04-MIN(50000,X416)*0.02,-2)))</f>
        <v/>
      </c>
      <c r="AB416" s="18">
        <f>AE416+Y416-Z416</f>
        <v/>
      </c>
      <c r="AC416" s="18">
        <f>AF416+Y416-AA416</f>
        <v/>
      </c>
      <c r="AD416" s="20">
        <f>AB416-AC416</f>
        <v/>
      </c>
      <c r="AE416" s="18">
        <f>S416-T416</f>
        <v/>
      </c>
      <c r="AF416" s="18">
        <f>S416-U416</f>
        <v/>
      </c>
      <c r="AG416" s="21">
        <f>IF(P416&lt;=0,0,LOOKUP(P416,{0,1950001,3300001,6950001,9000001,18000001,40000001},{0.05,0.1,0.2,0.23,0.33,0.4,0.45}))</f>
        <v/>
      </c>
    </row>
    <row r="417">
      <c r="A417" t="inlineStr">
        <is>
          <t>1万円刻み</t>
        </is>
      </c>
      <c r="B417" s="18">
        <f>'4_1万円刻み'!$A$93</f>
        <v/>
      </c>
      <c r="C417" s="19" t="n">
        <v>2025</v>
      </c>
      <c r="D417" s="18" t="n">
        <v>100000</v>
      </c>
      <c r="E417" s="18" t="n">
        <v>0</v>
      </c>
      <c r="F417" s="18" t="n">
        <v>100000</v>
      </c>
      <c r="G417" t="inlineStr">
        <is>
          <t>はい</t>
        </is>
      </c>
      <c r="H417" s="18">
        <f>ROUND(MIN(B417/12,650000)*12*0.0915+MIN(B417/12,1390000)*12*(0.0504+0)+B417*0.005,0)</f>
        <v/>
      </c>
      <c r="I417" s="18" t="n">
        <v>0</v>
      </c>
      <c r="J417" s="18" t="n">
        <v>0</v>
      </c>
      <c r="K417" s="18">
        <f>ROUND(IF(C417&gt;=2026,IF(B417&lt;741000,0,IF(B417&lt;2191000,B417-740000,IF(B417&lt;2193000,1451000,IF(B417&lt;2196000,1453000,IF(B417&lt;2200000,1456000,IF(B417&lt;3600000,ROUNDDOWN(B417/4,-3)*2.8-80000,IF(B417&lt;6600000,ROUNDDOWN(B417/4,-3)*3.2-440000,IF(B417&lt;8500000,ROUNDDOWN(B417*0.9,0)-1100000,B417-1950000)))))))),IF(B417&lt;651000,0,IF(B417&lt;1900000,B417-650000,IF(B417&lt;3600000,ROUNDDOWN(B417/4,-3)*2.8-80000,IF(B417&lt;6600000,ROUNDDOWN(B417/4,-3)*3.2-440000,IF(B417&lt;8500000,ROUNDDOWN(B417*0.9,0)-1100000,B417-1950000)))))),0)</f>
        <v/>
      </c>
      <c r="L417" s="18">
        <f>IF(K417&gt;23500000,NA(),IF(C417&gt;=2026,IF(K417&lt;=4890000,1040000,IF(K417&lt;=6550000,670000,620000)),IF(K417&lt;=1320000,950000,IF(K417&lt;=3360000,880000,IF(K417&lt;=4890000,680000,IF(K417&lt;=6550000,630000,580000))))))</f>
        <v/>
      </c>
      <c r="M417" s="18">
        <f>MIN(100000,ROUNDDOWN(K417*0.05,0))</f>
        <v/>
      </c>
      <c r="N417" s="18">
        <f>MIN(2000000,MAX(0,D417-E417-M417))</f>
        <v/>
      </c>
      <c r="O417" s="18">
        <f>IF(G417="はい",MIN(88000,MAX(0,F417-12000)),0)</f>
        <v/>
      </c>
      <c r="P417" s="18">
        <f>MAX(0,ROUNDDOWN(K417-H417-L417-I417-0,-3))</f>
        <v/>
      </c>
      <c r="Q417" s="18">
        <f>MAX(0,ROUNDDOWN(K417-H417-L417-I417-N417,-3))</f>
        <v/>
      </c>
      <c r="R417" s="18">
        <f>MAX(0,ROUNDDOWN(K417-H417-L417-I417-O417,-3))</f>
        <v/>
      </c>
      <c r="S417" s="18">
        <f>IF(P417&lt;=0,0,ROUNDDOWN((P417*LOOKUP(P417,{0,1950001,3300001,6950001,9000001,18000001,40000001},{0.05,0.1,0.2,0.23,0.33,0.4,0.45})-LOOKUP(P417,{0,1950001,3300001,6950001,9000001,18000001,40000001},{0,97500,427500,636000,1536000,2796000,4796000}))*1.021,-2))</f>
        <v/>
      </c>
      <c r="T417" s="18">
        <f>IF(Q417&lt;=0,0,ROUNDDOWN((Q417*LOOKUP(Q417,{0,1950001,3300001,6950001,9000001,18000001,40000001},{0.05,0.1,0.2,0.23,0.33,0.4,0.45})-LOOKUP(Q417,{0,1950001,3300001,6950001,9000001,18000001,40000001},{0,97500,427500,636000,1536000,2796000,4796000}))*1.021,-2))</f>
        <v/>
      </c>
      <c r="U417" s="18">
        <f>IF(R417&lt;=0,0,ROUNDDOWN((R417*LOOKUP(R417,{0,1950001,3300001,6950001,9000001,18000001,40000001},{0.05,0.1,0.2,0.23,0.33,0.4,0.45})-LOOKUP(R417,{0,1950001,3300001,6950001,9000001,18000001,40000001},{0,97500,427500,636000,1536000,2796000,4796000}))*1.021,-2))</f>
        <v/>
      </c>
      <c r="V417" s="18">
        <f>MAX(0,ROUNDDOWN(K417-H417-430000-J417-0,-3))</f>
        <v/>
      </c>
      <c r="W417" s="18">
        <f>MAX(0,ROUNDDOWN(K417-H417-430000-J417-N417,-3))</f>
        <v/>
      </c>
      <c r="X417" s="18">
        <f>MAX(0,ROUNDDOWN(K417-H417-430000-J417-O417,-3))</f>
        <v/>
      </c>
      <c r="Y417" s="18">
        <f>IF(K417&lt;=450000,0,MAX(0,ROUNDDOWN(V417*0.06-MIN(50000,V417)*0.03,-2))+MAX(0,ROUNDDOWN(V417*0.04-MIN(50000,V417)*0.02,-2)))</f>
        <v/>
      </c>
      <c r="Z417" s="18">
        <f>IF(K417&lt;=450000,0,MAX(0,ROUNDDOWN(W417*0.06-MIN(50000,W417)*0.03,-2))+MAX(0,ROUNDDOWN(W417*0.04-MIN(50000,W417)*0.02,-2)))</f>
        <v/>
      </c>
      <c r="AA417" s="18">
        <f>IF(K417&lt;=450000,0,MAX(0,ROUNDDOWN(X417*0.06-MIN(50000,X417)*0.03,-2))+MAX(0,ROUNDDOWN(X417*0.04-MIN(50000,X417)*0.02,-2)))</f>
        <v/>
      </c>
      <c r="AB417" s="18">
        <f>AE417+Y417-Z417</f>
        <v/>
      </c>
      <c r="AC417" s="18">
        <f>AF417+Y417-AA417</f>
        <v/>
      </c>
      <c r="AD417" s="20">
        <f>AB417-AC417</f>
        <v/>
      </c>
      <c r="AE417" s="18">
        <f>S417-T417</f>
        <v/>
      </c>
      <c r="AF417" s="18">
        <f>S417-U417</f>
        <v/>
      </c>
      <c r="AG417" s="21">
        <f>IF(P417&lt;=0,0,LOOKUP(P417,{0,1950001,3300001,6950001,9000001,18000001,40000001},{0.05,0.1,0.2,0.23,0.33,0.4,0.45}))</f>
        <v/>
      </c>
    </row>
    <row r="418">
      <c r="A418" t="inlineStr">
        <is>
          <t>1万円刻み</t>
        </is>
      </c>
      <c r="B418" s="18">
        <f>'4_1万円刻み'!$A$94</f>
        <v/>
      </c>
      <c r="C418" s="19" t="n">
        <v>2026</v>
      </c>
      <c r="D418" s="18" t="n">
        <v>100000</v>
      </c>
      <c r="E418" s="18" t="n">
        <v>0</v>
      </c>
      <c r="F418" s="18" t="n">
        <v>100000</v>
      </c>
      <c r="G418" t="inlineStr">
        <is>
          <t>はい</t>
        </is>
      </c>
      <c r="H418" s="18">
        <f>ROUND(MIN(B418/12,650000)*12*0.0915+MIN(B418/12,1390000)*12*(0.0504+0)+B418*0.005,0)</f>
        <v/>
      </c>
      <c r="I418" s="18" t="n">
        <v>0</v>
      </c>
      <c r="J418" s="18" t="n">
        <v>0</v>
      </c>
      <c r="K418" s="18">
        <f>ROUND(IF(C418&gt;=2026,IF(B418&lt;741000,0,IF(B418&lt;2191000,B418-740000,IF(B418&lt;2193000,1451000,IF(B418&lt;2196000,1453000,IF(B418&lt;2200000,1456000,IF(B418&lt;3600000,ROUNDDOWN(B418/4,-3)*2.8-80000,IF(B418&lt;6600000,ROUNDDOWN(B418/4,-3)*3.2-440000,IF(B418&lt;8500000,ROUNDDOWN(B418*0.9,0)-1100000,B418-1950000)))))))),IF(B418&lt;651000,0,IF(B418&lt;1900000,B418-650000,IF(B418&lt;3600000,ROUNDDOWN(B418/4,-3)*2.8-80000,IF(B418&lt;6600000,ROUNDDOWN(B418/4,-3)*3.2-440000,IF(B418&lt;8500000,ROUNDDOWN(B418*0.9,0)-1100000,B418-1950000)))))),0)</f>
        <v/>
      </c>
      <c r="L418" s="18">
        <f>IF(K418&gt;23500000,NA(),IF(C418&gt;=2026,IF(K418&lt;=4890000,1040000,IF(K418&lt;=6550000,670000,620000)),IF(K418&lt;=1320000,950000,IF(K418&lt;=3360000,880000,IF(K418&lt;=4890000,680000,IF(K418&lt;=6550000,630000,580000))))))</f>
        <v/>
      </c>
      <c r="M418" s="18">
        <f>MIN(100000,ROUNDDOWN(K418*0.05,0))</f>
        <v/>
      </c>
      <c r="N418" s="18">
        <f>MIN(2000000,MAX(0,D418-E418-M418))</f>
        <v/>
      </c>
      <c r="O418" s="18">
        <f>IF(G418="はい",MIN(88000,MAX(0,F418-12000)),0)</f>
        <v/>
      </c>
      <c r="P418" s="18">
        <f>MAX(0,ROUNDDOWN(K418-H418-L418-I418-0,-3))</f>
        <v/>
      </c>
      <c r="Q418" s="18">
        <f>MAX(0,ROUNDDOWN(K418-H418-L418-I418-N418,-3))</f>
        <v/>
      </c>
      <c r="R418" s="18">
        <f>MAX(0,ROUNDDOWN(K418-H418-L418-I418-O418,-3))</f>
        <v/>
      </c>
      <c r="S418" s="18">
        <f>IF(P418&lt;=0,0,ROUNDDOWN((P418*LOOKUP(P418,{0,1950001,3300001,6950001,9000001,18000001,40000001},{0.05,0.1,0.2,0.23,0.33,0.4,0.45})-LOOKUP(P418,{0,1950001,3300001,6950001,9000001,18000001,40000001},{0,97500,427500,636000,1536000,2796000,4796000}))*1.021,-2))</f>
        <v/>
      </c>
      <c r="T418" s="18">
        <f>IF(Q418&lt;=0,0,ROUNDDOWN((Q418*LOOKUP(Q418,{0,1950001,3300001,6950001,9000001,18000001,40000001},{0.05,0.1,0.2,0.23,0.33,0.4,0.45})-LOOKUP(Q418,{0,1950001,3300001,6950001,9000001,18000001,40000001},{0,97500,427500,636000,1536000,2796000,4796000}))*1.021,-2))</f>
        <v/>
      </c>
      <c r="U418" s="18">
        <f>IF(R418&lt;=0,0,ROUNDDOWN((R418*LOOKUP(R418,{0,1950001,3300001,6950001,9000001,18000001,40000001},{0.05,0.1,0.2,0.23,0.33,0.4,0.45})-LOOKUP(R418,{0,1950001,3300001,6950001,9000001,18000001,40000001},{0,97500,427500,636000,1536000,2796000,4796000}))*1.021,-2))</f>
        <v/>
      </c>
      <c r="V418" s="18">
        <f>MAX(0,ROUNDDOWN(K418-H418-430000-J418-0,-3))</f>
        <v/>
      </c>
      <c r="W418" s="18">
        <f>MAX(0,ROUNDDOWN(K418-H418-430000-J418-N418,-3))</f>
        <v/>
      </c>
      <c r="X418" s="18">
        <f>MAX(0,ROUNDDOWN(K418-H418-430000-J418-O418,-3))</f>
        <v/>
      </c>
      <c r="Y418" s="18">
        <f>IF(K418&lt;=450000,0,MAX(0,ROUNDDOWN(V418*0.06-MIN(50000,V418)*0.03,-2))+MAX(0,ROUNDDOWN(V418*0.04-MIN(50000,V418)*0.02,-2)))</f>
        <v/>
      </c>
      <c r="Z418" s="18">
        <f>IF(K418&lt;=450000,0,MAX(0,ROUNDDOWN(W418*0.06-MIN(50000,W418)*0.03,-2))+MAX(0,ROUNDDOWN(W418*0.04-MIN(50000,W418)*0.02,-2)))</f>
        <v/>
      </c>
      <c r="AA418" s="18">
        <f>IF(K418&lt;=450000,0,MAX(0,ROUNDDOWN(X418*0.06-MIN(50000,X418)*0.03,-2))+MAX(0,ROUNDDOWN(X418*0.04-MIN(50000,X418)*0.02,-2)))</f>
        <v/>
      </c>
      <c r="AB418" s="18">
        <f>AE418+Y418-Z418</f>
        <v/>
      </c>
      <c r="AC418" s="18">
        <f>AF418+Y418-AA418</f>
        <v/>
      </c>
      <c r="AD418" s="20">
        <f>AB418-AC418</f>
        <v/>
      </c>
      <c r="AE418" s="18">
        <f>S418-T418</f>
        <v/>
      </c>
      <c r="AF418" s="18">
        <f>S418-U418</f>
        <v/>
      </c>
      <c r="AG418" s="21">
        <f>IF(P418&lt;=0,0,LOOKUP(P418,{0,1950001,3300001,6950001,9000001,18000001,40000001},{0.05,0.1,0.2,0.23,0.33,0.4,0.45}))</f>
        <v/>
      </c>
    </row>
    <row r="419">
      <c r="A419" t="inlineStr">
        <is>
          <t>1万円刻み</t>
        </is>
      </c>
      <c r="B419" s="18">
        <f>'4_1万円刻み'!$A$94</f>
        <v/>
      </c>
      <c r="C419" s="19" t="n">
        <v>2025</v>
      </c>
      <c r="D419" s="18" t="n">
        <v>100000</v>
      </c>
      <c r="E419" s="18" t="n">
        <v>0</v>
      </c>
      <c r="F419" s="18" t="n">
        <v>100000</v>
      </c>
      <c r="G419" t="inlineStr">
        <is>
          <t>はい</t>
        </is>
      </c>
      <c r="H419" s="18">
        <f>ROUND(MIN(B419/12,650000)*12*0.0915+MIN(B419/12,1390000)*12*(0.0504+0)+B419*0.005,0)</f>
        <v/>
      </c>
      <c r="I419" s="18" t="n">
        <v>0</v>
      </c>
      <c r="J419" s="18" t="n">
        <v>0</v>
      </c>
      <c r="K419" s="18">
        <f>ROUND(IF(C419&gt;=2026,IF(B419&lt;741000,0,IF(B419&lt;2191000,B419-740000,IF(B419&lt;2193000,1451000,IF(B419&lt;2196000,1453000,IF(B419&lt;2200000,1456000,IF(B419&lt;3600000,ROUNDDOWN(B419/4,-3)*2.8-80000,IF(B419&lt;6600000,ROUNDDOWN(B419/4,-3)*3.2-440000,IF(B419&lt;8500000,ROUNDDOWN(B419*0.9,0)-1100000,B419-1950000)))))))),IF(B419&lt;651000,0,IF(B419&lt;1900000,B419-650000,IF(B419&lt;3600000,ROUNDDOWN(B419/4,-3)*2.8-80000,IF(B419&lt;6600000,ROUNDDOWN(B419/4,-3)*3.2-440000,IF(B419&lt;8500000,ROUNDDOWN(B419*0.9,0)-1100000,B419-1950000)))))),0)</f>
        <v/>
      </c>
      <c r="L419" s="18">
        <f>IF(K419&gt;23500000,NA(),IF(C419&gt;=2026,IF(K419&lt;=4890000,1040000,IF(K419&lt;=6550000,670000,620000)),IF(K419&lt;=1320000,950000,IF(K419&lt;=3360000,880000,IF(K419&lt;=4890000,680000,IF(K419&lt;=6550000,630000,580000))))))</f>
        <v/>
      </c>
      <c r="M419" s="18">
        <f>MIN(100000,ROUNDDOWN(K419*0.05,0))</f>
        <v/>
      </c>
      <c r="N419" s="18">
        <f>MIN(2000000,MAX(0,D419-E419-M419))</f>
        <v/>
      </c>
      <c r="O419" s="18">
        <f>IF(G419="はい",MIN(88000,MAX(0,F419-12000)),0)</f>
        <v/>
      </c>
      <c r="P419" s="18">
        <f>MAX(0,ROUNDDOWN(K419-H419-L419-I419-0,-3))</f>
        <v/>
      </c>
      <c r="Q419" s="18">
        <f>MAX(0,ROUNDDOWN(K419-H419-L419-I419-N419,-3))</f>
        <v/>
      </c>
      <c r="R419" s="18">
        <f>MAX(0,ROUNDDOWN(K419-H419-L419-I419-O419,-3))</f>
        <v/>
      </c>
      <c r="S419" s="18">
        <f>IF(P419&lt;=0,0,ROUNDDOWN((P419*LOOKUP(P419,{0,1950001,3300001,6950001,9000001,18000001,40000001},{0.05,0.1,0.2,0.23,0.33,0.4,0.45})-LOOKUP(P419,{0,1950001,3300001,6950001,9000001,18000001,40000001},{0,97500,427500,636000,1536000,2796000,4796000}))*1.021,-2))</f>
        <v/>
      </c>
      <c r="T419" s="18">
        <f>IF(Q419&lt;=0,0,ROUNDDOWN((Q419*LOOKUP(Q419,{0,1950001,3300001,6950001,9000001,18000001,40000001},{0.05,0.1,0.2,0.23,0.33,0.4,0.45})-LOOKUP(Q419,{0,1950001,3300001,6950001,9000001,18000001,40000001},{0,97500,427500,636000,1536000,2796000,4796000}))*1.021,-2))</f>
        <v/>
      </c>
      <c r="U419" s="18">
        <f>IF(R419&lt;=0,0,ROUNDDOWN((R419*LOOKUP(R419,{0,1950001,3300001,6950001,9000001,18000001,40000001},{0.05,0.1,0.2,0.23,0.33,0.4,0.45})-LOOKUP(R419,{0,1950001,3300001,6950001,9000001,18000001,40000001},{0,97500,427500,636000,1536000,2796000,4796000}))*1.021,-2))</f>
        <v/>
      </c>
      <c r="V419" s="18">
        <f>MAX(0,ROUNDDOWN(K419-H419-430000-J419-0,-3))</f>
        <v/>
      </c>
      <c r="W419" s="18">
        <f>MAX(0,ROUNDDOWN(K419-H419-430000-J419-N419,-3))</f>
        <v/>
      </c>
      <c r="X419" s="18">
        <f>MAX(0,ROUNDDOWN(K419-H419-430000-J419-O419,-3))</f>
        <v/>
      </c>
      <c r="Y419" s="18">
        <f>IF(K419&lt;=450000,0,MAX(0,ROUNDDOWN(V419*0.06-MIN(50000,V419)*0.03,-2))+MAX(0,ROUNDDOWN(V419*0.04-MIN(50000,V419)*0.02,-2)))</f>
        <v/>
      </c>
      <c r="Z419" s="18">
        <f>IF(K419&lt;=450000,0,MAX(0,ROUNDDOWN(W419*0.06-MIN(50000,W419)*0.03,-2))+MAX(0,ROUNDDOWN(W419*0.04-MIN(50000,W419)*0.02,-2)))</f>
        <v/>
      </c>
      <c r="AA419" s="18">
        <f>IF(K419&lt;=450000,0,MAX(0,ROUNDDOWN(X419*0.06-MIN(50000,X419)*0.03,-2))+MAX(0,ROUNDDOWN(X419*0.04-MIN(50000,X419)*0.02,-2)))</f>
        <v/>
      </c>
      <c r="AB419" s="18">
        <f>AE419+Y419-Z419</f>
        <v/>
      </c>
      <c r="AC419" s="18">
        <f>AF419+Y419-AA419</f>
        <v/>
      </c>
      <c r="AD419" s="20">
        <f>AB419-AC419</f>
        <v/>
      </c>
      <c r="AE419" s="18">
        <f>S419-T419</f>
        <v/>
      </c>
      <c r="AF419" s="18">
        <f>S419-U419</f>
        <v/>
      </c>
      <c r="AG419" s="21">
        <f>IF(P419&lt;=0,0,LOOKUP(P419,{0,1950001,3300001,6950001,9000001,18000001,40000001},{0.05,0.1,0.2,0.23,0.33,0.4,0.45}))</f>
        <v/>
      </c>
    </row>
    <row r="420">
      <c r="A420" t="inlineStr">
        <is>
          <t>1万円刻み</t>
        </is>
      </c>
      <c r="B420" s="18">
        <f>'4_1万円刻み'!$A$95</f>
        <v/>
      </c>
      <c r="C420" s="19" t="n">
        <v>2026</v>
      </c>
      <c r="D420" s="18" t="n">
        <v>100000</v>
      </c>
      <c r="E420" s="18" t="n">
        <v>0</v>
      </c>
      <c r="F420" s="18" t="n">
        <v>100000</v>
      </c>
      <c r="G420" t="inlineStr">
        <is>
          <t>はい</t>
        </is>
      </c>
      <c r="H420" s="18">
        <f>ROUND(MIN(B420/12,650000)*12*0.0915+MIN(B420/12,1390000)*12*(0.0504+0)+B420*0.005,0)</f>
        <v/>
      </c>
      <c r="I420" s="18" t="n">
        <v>0</v>
      </c>
      <c r="J420" s="18" t="n">
        <v>0</v>
      </c>
      <c r="K420" s="18">
        <f>ROUND(IF(C420&gt;=2026,IF(B420&lt;741000,0,IF(B420&lt;2191000,B420-740000,IF(B420&lt;2193000,1451000,IF(B420&lt;2196000,1453000,IF(B420&lt;2200000,1456000,IF(B420&lt;3600000,ROUNDDOWN(B420/4,-3)*2.8-80000,IF(B420&lt;6600000,ROUNDDOWN(B420/4,-3)*3.2-440000,IF(B420&lt;8500000,ROUNDDOWN(B420*0.9,0)-1100000,B420-1950000)))))))),IF(B420&lt;651000,0,IF(B420&lt;1900000,B420-650000,IF(B420&lt;3600000,ROUNDDOWN(B420/4,-3)*2.8-80000,IF(B420&lt;6600000,ROUNDDOWN(B420/4,-3)*3.2-440000,IF(B420&lt;8500000,ROUNDDOWN(B420*0.9,0)-1100000,B420-1950000)))))),0)</f>
        <v/>
      </c>
      <c r="L420" s="18">
        <f>IF(K420&gt;23500000,NA(),IF(C420&gt;=2026,IF(K420&lt;=4890000,1040000,IF(K420&lt;=6550000,670000,620000)),IF(K420&lt;=1320000,950000,IF(K420&lt;=3360000,880000,IF(K420&lt;=4890000,680000,IF(K420&lt;=6550000,630000,580000))))))</f>
        <v/>
      </c>
      <c r="M420" s="18">
        <f>MIN(100000,ROUNDDOWN(K420*0.05,0))</f>
        <v/>
      </c>
      <c r="N420" s="18">
        <f>MIN(2000000,MAX(0,D420-E420-M420))</f>
        <v/>
      </c>
      <c r="O420" s="18">
        <f>IF(G420="はい",MIN(88000,MAX(0,F420-12000)),0)</f>
        <v/>
      </c>
      <c r="P420" s="18">
        <f>MAX(0,ROUNDDOWN(K420-H420-L420-I420-0,-3))</f>
        <v/>
      </c>
      <c r="Q420" s="18">
        <f>MAX(0,ROUNDDOWN(K420-H420-L420-I420-N420,-3))</f>
        <v/>
      </c>
      <c r="R420" s="18">
        <f>MAX(0,ROUNDDOWN(K420-H420-L420-I420-O420,-3))</f>
        <v/>
      </c>
      <c r="S420" s="18">
        <f>IF(P420&lt;=0,0,ROUNDDOWN((P420*LOOKUP(P420,{0,1950001,3300001,6950001,9000001,18000001,40000001},{0.05,0.1,0.2,0.23,0.33,0.4,0.45})-LOOKUP(P420,{0,1950001,3300001,6950001,9000001,18000001,40000001},{0,97500,427500,636000,1536000,2796000,4796000}))*1.021,-2))</f>
        <v/>
      </c>
      <c r="T420" s="18">
        <f>IF(Q420&lt;=0,0,ROUNDDOWN((Q420*LOOKUP(Q420,{0,1950001,3300001,6950001,9000001,18000001,40000001},{0.05,0.1,0.2,0.23,0.33,0.4,0.45})-LOOKUP(Q420,{0,1950001,3300001,6950001,9000001,18000001,40000001},{0,97500,427500,636000,1536000,2796000,4796000}))*1.021,-2))</f>
        <v/>
      </c>
      <c r="U420" s="18">
        <f>IF(R420&lt;=0,0,ROUNDDOWN((R420*LOOKUP(R420,{0,1950001,3300001,6950001,9000001,18000001,40000001},{0.05,0.1,0.2,0.23,0.33,0.4,0.45})-LOOKUP(R420,{0,1950001,3300001,6950001,9000001,18000001,40000001},{0,97500,427500,636000,1536000,2796000,4796000}))*1.021,-2))</f>
        <v/>
      </c>
      <c r="V420" s="18">
        <f>MAX(0,ROUNDDOWN(K420-H420-430000-J420-0,-3))</f>
        <v/>
      </c>
      <c r="W420" s="18">
        <f>MAX(0,ROUNDDOWN(K420-H420-430000-J420-N420,-3))</f>
        <v/>
      </c>
      <c r="X420" s="18">
        <f>MAX(0,ROUNDDOWN(K420-H420-430000-J420-O420,-3))</f>
        <v/>
      </c>
      <c r="Y420" s="18">
        <f>IF(K420&lt;=450000,0,MAX(0,ROUNDDOWN(V420*0.06-MIN(50000,V420)*0.03,-2))+MAX(0,ROUNDDOWN(V420*0.04-MIN(50000,V420)*0.02,-2)))</f>
        <v/>
      </c>
      <c r="Z420" s="18">
        <f>IF(K420&lt;=450000,0,MAX(0,ROUNDDOWN(W420*0.06-MIN(50000,W420)*0.03,-2))+MAX(0,ROUNDDOWN(W420*0.04-MIN(50000,W420)*0.02,-2)))</f>
        <v/>
      </c>
      <c r="AA420" s="18">
        <f>IF(K420&lt;=450000,0,MAX(0,ROUNDDOWN(X420*0.06-MIN(50000,X420)*0.03,-2))+MAX(0,ROUNDDOWN(X420*0.04-MIN(50000,X420)*0.02,-2)))</f>
        <v/>
      </c>
      <c r="AB420" s="18">
        <f>AE420+Y420-Z420</f>
        <v/>
      </c>
      <c r="AC420" s="18">
        <f>AF420+Y420-AA420</f>
        <v/>
      </c>
      <c r="AD420" s="20">
        <f>AB420-AC420</f>
        <v/>
      </c>
      <c r="AE420" s="18">
        <f>S420-T420</f>
        <v/>
      </c>
      <c r="AF420" s="18">
        <f>S420-U420</f>
        <v/>
      </c>
      <c r="AG420" s="21">
        <f>IF(P420&lt;=0,0,LOOKUP(P420,{0,1950001,3300001,6950001,9000001,18000001,40000001},{0.05,0.1,0.2,0.23,0.33,0.4,0.45}))</f>
        <v/>
      </c>
    </row>
    <row r="421">
      <c r="A421" t="inlineStr">
        <is>
          <t>1万円刻み</t>
        </is>
      </c>
      <c r="B421" s="18">
        <f>'4_1万円刻み'!$A$95</f>
        <v/>
      </c>
      <c r="C421" s="19" t="n">
        <v>2025</v>
      </c>
      <c r="D421" s="18" t="n">
        <v>100000</v>
      </c>
      <c r="E421" s="18" t="n">
        <v>0</v>
      </c>
      <c r="F421" s="18" t="n">
        <v>100000</v>
      </c>
      <c r="G421" t="inlineStr">
        <is>
          <t>はい</t>
        </is>
      </c>
      <c r="H421" s="18">
        <f>ROUND(MIN(B421/12,650000)*12*0.0915+MIN(B421/12,1390000)*12*(0.0504+0)+B421*0.005,0)</f>
        <v/>
      </c>
      <c r="I421" s="18" t="n">
        <v>0</v>
      </c>
      <c r="J421" s="18" t="n">
        <v>0</v>
      </c>
      <c r="K421" s="18">
        <f>ROUND(IF(C421&gt;=2026,IF(B421&lt;741000,0,IF(B421&lt;2191000,B421-740000,IF(B421&lt;2193000,1451000,IF(B421&lt;2196000,1453000,IF(B421&lt;2200000,1456000,IF(B421&lt;3600000,ROUNDDOWN(B421/4,-3)*2.8-80000,IF(B421&lt;6600000,ROUNDDOWN(B421/4,-3)*3.2-440000,IF(B421&lt;8500000,ROUNDDOWN(B421*0.9,0)-1100000,B421-1950000)))))))),IF(B421&lt;651000,0,IF(B421&lt;1900000,B421-650000,IF(B421&lt;3600000,ROUNDDOWN(B421/4,-3)*2.8-80000,IF(B421&lt;6600000,ROUNDDOWN(B421/4,-3)*3.2-440000,IF(B421&lt;8500000,ROUNDDOWN(B421*0.9,0)-1100000,B421-1950000)))))),0)</f>
        <v/>
      </c>
      <c r="L421" s="18">
        <f>IF(K421&gt;23500000,NA(),IF(C421&gt;=2026,IF(K421&lt;=4890000,1040000,IF(K421&lt;=6550000,670000,620000)),IF(K421&lt;=1320000,950000,IF(K421&lt;=3360000,880000,IF(K421&lt;=4890000,680000,IF(K421&lt;=6550000,630000,580000))))))</f>
        <v/>
      </c>
      <c r="M421" s="18">
        <f>MIN(100000,ROUNDDOWN(K421*0.05,0))</f>
        <v/>
      </c>
      <c r="N421" s="18">
        <f>MIN(2000000,MAX(0,D421-E421-M421))</f>
        <v/>
      </c>
      <c r="O421" s="18">
        <f>IF(G421="はい",MIN(88000,MAX(0,F421-12000)),0)</f>
        <v/>
      </c>
      <c r="P421" s="18">
        <f>MAX(0,ROUNDDOWN(K421-H421-L421-I421-0,-3))</f>
        <v/>
      </c>
      <c r="Q421" s="18">
        <f>MAX(0,ROUNDDOWN(K421-H421-L421-I421-N421,-3))</f>
        <v/>
      </c>
      <c r="R421" s="18">
        <f>MAX(0,ROUNDDOWN(K421-H421-L421-I421-O421,-3))</f>
        <v/>
      </c>
      <c r="S421" s="18">
        <f>IF(P421&lt;=0,0,ROUNDDOWN((P421*LOOKUP(P421,{0,1950001,3300001,6950001,9000001,18000001,40000001},{0.05,0.1,0.2,0.23,0.33,0.4,0.45})-LOOKUP(P421,{0,1950001,3300001,6950001,9000001,18000001,40000001},{0,97500,427500,636000,1536000,2796000,4796000}))*1.021,-2))</f>
        <v/>
      </c>
      <c r="T421" s="18">
        <f>IF(Q421&lt;=0,0,ROUNDDOWN((Q421*LOOKUP(Q421,{0,1950001,3300001,6950001,9000001,18000001,40000001},{0.05,0.1,0.2,0.23,0.33,0.4,0.45})-LOOKUP(Q421,{0,1950001,3300001,6950001,9000001,18000001,40000001},{0,97500,427500,636000,1536000,2796000,4796000}))*1.021,-2))</f>
        <v/>
      </c>
      <c r="U421" s="18">
        <f>IF(R421&lt;=0,0,ROUNDDOWN((R421*LOOKUP(R421,{0,1950001,3300001,6950001,9000001,18000001,40000001},{0.05,0.1,0.2,0.23,0.33,0.4,0.45})-LOOKUP(R421,{0,1950001,3300001,6950001,9000001,18000001,40000001},{0,97500,427500,636000,1536000,2796000,4796000}))*1.021,-2))</f>
        <v/>
      </c>
      <c r="V421" s="18">
        <f>MAX(0,ROUNDDOWN(K421-H421-430000-J421-0,-3))</f>
        <v/>
      </c>
      <c r="W421" s="18">
        <f>MAX(0,ROUNDDOWN(K421-H421-430000-J421-N421,-3))</f>
        <v/>
      </c>
      <c r="X421" s="18">
        <f>MAX(0,ROUNDDOWN(K421-H421-430000-J421-O421,-3))</f>
        <v/>
      </c>
      <c r="Y421" s="18">
        <f>IF(K421&lt;=450000,0,MAX(0,ROUNDDOWN(V421*0.06-MIN(50000,V421)*0.03,-2))+MAX(0,ROUNDDOWN(V421*0.04-MIN(50000,V421)*0.02,-2)))</f>
        <v/>
      </c>
      <c r="Z421" s="18">
        <f>IF(K421&lt;=450000,0,MAX(0,ROUNDDOWN(W421*0.06-MIN(50000,W421)*0.03,-2))+MAX(0,ROUNDDOWN(W421*0.04-MIN(50000,W421)*0.02,-2)))</f>
        <v/>
      </c>
      <c r="AA421" s="18">
        <f>IF(K421&lt;=450000,0,MAX(0,ROUNDDOWN(X421*0.06-MIN(50000,X421)*0.03,-2))+MAX(0,ROUNDDOWN(X421*0.04-MIN(50000,X421)*0.02,-2)))</f>
        <v/>
      </c>
      <c r="AB421" s="18">
        <f>AE421+Y421-Z421</f>
        <v/>
      </c>
      <c r="AC421" s="18">
        <f>AF421+Y421-AA421</f>
        <v/>
      </c>
      <c r="AD421" s="20">
        <f>AB421-AC421</f>
        <v/>
      </c>
      <c r="AE421" s="18">
        <f>S421-T421</f>
        <v/>
      </c>
      <c r="AF421" s="18">
        <f>S421-U421</f>
        <v/>
      </c>
      <c r="AG421" s="21">
        <f>IF(P421&lt;=0,0,LOOKUP(P421,{0,1950001,3300001,6950001,9000001,18000001,40000001},{0.05,0.1,0.2,0.23,0.33,0.4,0.45}))</f>
        <v/>
      </c>
    </row>
    <row r="422">
      <c r="A422" t="inlineStr">
        <is>
          <t>1万円刻み</t>
        </is>
      </c>
      <c r="B422" s="18">
        <f>'4_1万円刻み'!$A$96</f>
        <v/>
      </c>
      <c r="C422" s="19" t="n">
        <v>2026</v>
      </c>
      <c r="D422" s="18" t="n">
        <v>100000</v>
      </c>
      <c r="E422" s="18" t="n">
        <v>0</v>
      </c>
      <c r="F422" s="18" t="n">
        <v>100000</v>
      </c>
      <c r="G422" t="inlineStr">
        <is>
          <t>はい</t>
        </is>
      </c>
      <c r="H422" s="18">
        <f>ROUND(MIN(B422/12,650000)*12*0.0915+MIN(B422/12,1390000)*12*(0.0504+0)+B422*0.005,0)</f>
        <v/>
      </c>
      <c r="I422" s="18" t="n">
        <v>0</v>
      </c>
      <c r="J422" s="18" t="n">
        <v>0</v>
      </c>
      <c r="K422" s="18">
        <f>ROUND(IF(C422&gt;=2026,IF(B422&lt;741000,0,IF(B422&lt;2191000,B422-740000,IF(B422&lt;2193000,1451000,IF(B422&lt;2196000,1453000,IF(B422&lt;2200000,1456000,IF(B422&lt;3600000,ROUNDDOWN(B422/4,-3)*2.8-80000,IF(B422&lt;6600000,ROUNDDOWN(B422/4,-3)*3.2-440000,IF(B422&lt;8500000,ROUNDDOWN(B422*0.9,0)-1100000,B422-1950000)))))))),IF(B422&lt;651000,0,IF(B422&lt;1900000,B422-650000,IF(B422&lt;3600000,ROUNDDOWN(B422/4,-3)*2.8-80000,IF(B422&lt;6600000,ROUNDDOWN(B422/4,-3)*3.2-440000,IF(B422&lt;8500000,ROUNDDOWN(B422*0.9,0)-1100000,B422-1950000)))))),0)</f>
        <v/>
      </c>
      <c r="L422" s="18">
        <f>IF(K422&gt;23500000,NA(),IF(C422&gt;=2026,IF(K422&lt;=4890000,1040000,IF(K422&lt;=6550000,670000,620000)),IF(K422&lt;=1320000,950000,IF(K422&lt;=3360000,880000,IF(K422&lt;=4890000,680000,IF(K422&lt;=6550000,630000,580000))))))</f>
        <v/>
      </c>
      <c r="M422" s="18">
        <f>MIN(100000,ROUNDDOWN(K422*0.05,0))</f>
        <v/>
      </c>
      <c r="N422" s="18">
        <f>MIN(2000000,MAX(0,D422-E422-M422))</f>
        <v/>
      </c>
      <c r="O422" s="18">
        <f>IF(G422="はい",MIN(88000,MAX(0,F422-12000)),0)</f>
        <v/>
      </c>
      <c r="P422" s="18">
        <f>MAX(0,ROUNDDOWN(K422-H422-L422-I422-0,-3))</f>
        <v/>
      </c>
      <c r="Q422" s="18">
        <f>MAX(0,ROUNDDOWN(K422-H422-L422-I422-N422,-3))</f>
        <v/>
      </c>
      <c r="R422" s="18">
        <f>MAX(0,ROUNDDOWN(K422-H422-L422-I422-O422,-3))</f>
        <v/>
      </c>
      <c r="S422" s="18">
        <f>IF(P422&lt;=0,0,ROUNDDOWN((P422*LOOKUP(P422,{0,1950001,3300001,6950001,9000001,18000001,40000001},{0.05,0.1,0.2,0.23,0.33,0.4,0.45})-LOOKUP(P422,{0,1950001,3300001,6950001,9000001,18000001,40000001},{0,97500,427500,636000,1536000,2796000,4796000}))*1.021,-2))</f>
        <v/>
      </c>
      <c r="T422" s="18">
        <f>IF(Q422&lt;=0,0,ROUNDDOWN((Q422*LOOKUP(Q422,{0,1950001,3300001,6950001,9000001,18000001,40000001},{0.05,0.1,0.2,0.23,0.33,0.4,0.45})-LOOKUP(Q422,{0,1950001,3300001,6950001,9000001,18000001,40000001},{0,97500,427500,636000,1536000,2796000,4796000}))*1.021,-2))</f>
        <v/>
      </c>
      <c r="U422" s="18">
        <f>IF(R422&lt;=0,0,ROUNDDOWN((R422*LOOKUP(R422,{0,1950001,3300001,6950001,9000001,18000001,40000001},{0.05,0.1,0.2,0.23,0.33,0.4,0.45})-LOOKUP(R422,{0,1950001,3300001,6950001,9000001,18000001,40000001},{0,97500,427500,636000,1536000,2796000,4796000}))*1.021,-2))</f>
        <v/>
      </c>
      <c r="V422" s="18">
        <f>MAX(0,ROUNDDOWN(K422-H422-430000-J422-0,-3))</f>
        <v/>
      </c>
      <c r="W422" s="18">
        <f>MAX(0,ROUNDDOWN(K422-H422-430000-J422-N422,-3))</f>
        <v/>
      </c>
      <c r="X422" s="18">
        <f>MAX(0,ROUNDDOWN(K422-H422-430000-J422-O422,-3))</f>
        <v/>
      </c>
      <c r="Y422" s="18">
        <f>IF(K422&lt;=450000,0,MAX(0,ROUNDDOWN(V422*0.06-MIN(50000,V422)*0.03,-2))+MAX(0,ROUNDDOWN(V422*0.04-MIN(50000,V422)*0.02,-2)))</f>
        <v/>
      </c>
      <c r="Z422" s="18">
        <f>IF(K422&lt;=450000,0,MAX(0,ROUNDDOWN(W422*0.06-MIN(50000,W422)*0.03,-2))+MAX(0,ROUNDDOWN(W422*0.04-MIN(50000,W422)*0.02,-2)))</f>
        <v/>
      </c>
      <c r="AA422" s="18">
        <f>IF(K422&lt;=450000,0,MAX(0,ROUNDDOWN(X422*0.06-MIN(50000,X422)*0.03,-2))+MAX(0,ROUNDDOWN(X422*0.04-MIN(50000,X422)*0.02,-2)))</f>
        <v/>
      </c>
      <c r="AB422" s="18">
        <f>AE422+Y422-Z422</f>
        <v/>
      </c>
      <c r="AC422" s="18">
        <f>AF422+Y422-AA422</f>
        <v/>
      </c>
      <c r="AD422" s="20">
        <f>AB422-AC422</f>
        <v/>
      </c>
      <c r="AE422" s="18">
        <f>S422-T422</f>
        <v/>
      </c>
      <c r="AF422" s="18">
        <f>S422-U422</f>
        <v/>
      </c>
      <c r="AG422" s="21">
        <f>IF(P422&lt;=0,0,LOOKUP(P422,{0,1950001,3300001,6950001,9000001,18000001,40000001},{0.05,0.1,0.2,0.23,0.33,0.4,0.45}))</f>
        <v/>
      </c>
    </row>
    <row r="423">
      <c r="A423" t="inlineStr">
        <is>
          <t>1万円刻み</t>
        </is>
      </c>
      <c r="B423" s="18">
        <f>'4_1万円刻み'!$A$96</f>
        <v/>
      </c>
      <c r="C423" s="19" t="n">
        <v>2025</v>
      </c>
      <c r="D423" s="18" t="n">
        <v>100000</v>
      </c>
      <c r="E423" s="18" t="n">
        <v>0</v>
      </c>
      <c r="F423" s="18" t="n">
        <v>100000</v>
      </c>
      <c r="G423" t="inlineStr">
        <is>
          <t>はい</t>
        </is>
      </c>
      <c r="H423" s="18">
        <f>ROUND(MIN(B423/12,650000)*12*0.0915+MIN(B423/12,1390000)*12*(0.0504+0)+B423*0.005,0)</f>
        <v/>
      </c>
      <c r="I423" s="18" t="n">
        <v>0</v>
      </c>
      <c r="J423" s="18" t="n">
        <v>0</v>
      </c>
      <c r="K423" s="18">
        <f>ROUND(IF(C423&gt;=2026,IF(B423&lt;741000,0,IF(B423&lt;2191000,B423-740000,IF(B423&lt;2193000,1451000,IF(B423&lt;2196000,1453000,IF(B423&lt;2200000,1456000,IF(B423&lt;3600000,ROUNDDOWN(B423/4,-3)*2.8-80000,IF(B423&lt;6600000,ROUNDDOWN(B423/4,-3)*3.2-440000,IF(B423&lt;8500000,ROUNDDOWN(B423*0.9,0)-1100000,B423-1950000)))))))),IF(B423&lt;651000,0,IF(B423&lt;1900000,B423-650000,IF(B423&lt;3600000,ROUNDDOWN(B423/4,-3)*2.8-80000,IF(B423&lt;6600000,ROUNDDOWN(B423/4,-3)*3.2-440000,IF(B423&lt;8500000,ROUNDDOWN(B423*0.9,0)-1100000,B423-1950000)))))),0)</f>
        <v/>
      </c>
      <c r="L423" s="18">
        <f>IF(K423&gt;23500000,NA(),IF(C423&gt;=2026,IF(K423&lt;=4890000,1040000,IF(K423&lt;=6550000,670000,620000)),IF(K423&lt;=1320000,950000,IF(K423&lt;=3360000,880000,IF(K423&lt;=4890000,680000,IF(K423&lt;=6550000,630000,580000))))))</f>
        <v/>
      </c>
      <c r="M423" s="18">
        <f>MIN(100000,ROUNDDOWN(K423*0.05,0))</f>
        <v/>
      </c>
      <c r="N423" s="18">
        <f>MIN(2000000,MAX(0,D423-E423-M423))</f>
        <v/>
      </c>
      <c r="O423" s="18">
        <f>IF(G423="はい",MIN(88000,MAX(0,F423-12000)),0)</f>
        <v/>
      </c>
      <c r="P423" s="18">
        <f>MAX(0,ROUNDDOWN(K423-H423-L423-I423-0,-3))</f>
        <v/>
      </c>
      <c r="Q423" s="18">
        <f>MAX(0,ROUNDDOWN(K423-H423-L423-I423-N423,-3))</f>
        <v/>
      </c>
      <c r="R423" s="18">
        <f>MAX(0,ROUNDDOWN(K423-H423-L423-I423-O423,-3))</f>
        <v/>
      </c>
      <c r="S423" s="18">
        <f>IF(P423&lt;=0,0,ROUNDDOWN((P423*LOOKUP(P423,{0,1950001,3300001,6950001,9000001,18000001,40000001},{0.05,0.1,0.2,0.23,0.33,0.4,0.45})-LOOKUP(P423,{0,1950001,3300001,6950001,9000001,18000001,40000001},{0,97500,427500,636000,1536000,2796000,4796000}))*1.021,-2))</f>
        <v/>
      </c>
      <c r="T423" s="18">
        <f>IF(Q423&lt;=0,0,ROUNDDOWN((Q423*LOOKUP(Q423,{0,1950001,3300001,6950001,9000001,18000001,40000001},{0.05,0.1,0.2,0.23,0.33,0.4,0.45})-LOOKUP(Q423,{0,1950001,3300001,6950001,9000001,18000001,40000001},{0,97500,427500,636000,1536000,2796000,4796000}))*1.021,-2))</f>
        <v/>
      </c>
      <c r="U423" s="18">
        <f>IF(R423&lt;=0,0,ROUNDDOWN((R423*LOOKUP(R423,{0,1950001,3300001,6950001,9000001,18000001,40000001},{0.05,0.1,0.2,0.23,0.33,0.4,0.45})-LOOKUP(R423,{0,1950001,3300001,6950001,9000001,18000001,40000001},{0,97500,427500,636000,1536000,2796000,4796000}))*1.021,-2))</f>
        <v/>
      </c>
      <c r="V423" s="18">
        <f>MAX(0,ROUNDDOWN(K423-H423-430000-J423-0,-3))</f>
        <v/>
      </c>
      <c r="W423" s="18">
        <f>MAX(0,ROUNDDOWN(K423-H423-430000-J423-N423,-3))</f>
        <v/>
      </c>
      <c r="X423" s="18">
        <f>MAX(0,ROUNDDOWN(K423-H423-430000-J423-O423,-3))</f>
        <v/>
      </c>
      <c r="Y423" s="18">
        <f>IF(K423&lt;=450000,0,MAX(0,ROUNDDOWN(V423*0.06-MIN(50000,V423)*0.03,-2))+MAX(0,ROUNDDOWN(V423*0.04-MIN(50000,V423)*0.02,-2)))</f>
        <v/>
      </c>
      <c r="Z423" s="18">
        <f>IF(K423&lt;=450000,0,MAX(0,ROUNDDOWN(W423*0.06-MIN(50000,W423)*0.03,-2))+MAX(0,ROUNDDOWN(W423*0.04-MIN(50000,W423)*0.02,-2)))</f>
        <v/>
      </c>
      <c r="AA423" s="18">
        <f>IF(K423&lt;=450000,0,MAX(0,ROUNDDOWN(X423*0.06-MIN(50000,X423)*0.03,-2))+MAX(0,ROUNDDOWN(X423*0.04-MIN(50000,X423)*0.02,-2)))</f>
        <v/>
      </c>
      <c r="AB423" s="18">
        <f>AE423+Y423-Z423</f>
        <v/>
      </c>
      <c r="AC423" s="18">
        <f>AF423+Y423-AA423</f>
        <v/>
      </c>
      <c r="AD423" s="20">
        <f>AB423-AC423</f>
        <v/>
      </c>
      <c r="AE423" s="18">
        <f>S423-T423</f>
        <v/>
      </c>
      <c r="AF423" s="18">
        <f>S423-U423</f>
        <v/>
      </c>
      <c r="AG423" s="21">
        <f>IF(P423&lt;=0,0,LOOKUP(P423,{0,1950001,3300001,6950001,9000001,18000001,40000001},{0.05,0.1,0.2,0.23,0.33,0.4,0.45}))</f>
        <v/>
      </c>
    </row>
    <row r="424">
      <c r="A424" t="inlineStr">
        <is>
          <t>1万円刻み</t>
        </is>
      </c>
      <c r="B424" s="18">
        <f>'4_1万円刻み'!$A$97</f>
        <v/>
      </c>
      <c r="C424" s="19" t="n">
        <v>2026</v>
      </c>
      <c r="D424" s="18" t="n">
        <v>100000</v>
      </c>
      <c r="E424" s="18" t="n">
        <v>0</v>
      </c>
      <c r="F424" s="18" t="n">
        <v>100000</v>
      </c>
      <c r="G424" t="inlineStr">
        <is>
          <t>はい</t>
        </is>
      </c>
      <c r="H424" s="18">
        <f>ROUND(MIN(B424/12,650000)*12*0.0915+MIN(B424/12,1390000)*12*(0.0504+0)+B424*0.005,0)</f>
        <v/>
      </c>
      <c r="I424" s="18" t="n">
        <v>0</v>
      </c>
      <c r="J424" s="18" t="n">
        <v>0</v>
      </c>
      <c r="K424" s="18">
        <f>ROUND(IF(C424&gt;=2026,IF(B424&lt;741000,0,IF(B424&lt;2191000,B424-740000,IF(B424&lt;2193000,1451000,IF(B424&lt;2196000,1453000,IF(B424&lt;2200000,1456000,IF(B424&lt;3600000,ROUNDDOWN(B424/4,-3)*2.8-80000,IF(B424&lt;6600000,ROUNDDOWN(B424/4,-3)*3.2-440000,IF(B424&lt;8500000,ROUNDDOWN(B424*0.9,0)-1100000,B424-1950000)))))))),IF(B424&lt;651000,0,IF(B424&lt;1900000,B424-650000,IF(B424&lt;3600000,ROUNDDOWN(B424/4,-3)*2.8-80000,IF(B424&lt;6600000,ROUNDDOWN(B424/4,-3)*3.2-440000,IF(B424&lt;8500000,ROUNDDOWN(B424*0.9,0)-1100000,B424-1950000)))))),0)</f>
        <v/>
      </c>
      <c r="L424" s="18">
        <f>IF(K424&gt;23500000,NA(),IF(C424&gt;=2026,IF(K424&lt;=4890000,1040000,IF(K424&lt;=6550000,670000,620000)),IF(K424&lt;=1320000,950000,IF(K424&lt;=3360000,880000,IF(K424&lt;=4890000,680000,IF(K424&lt;=6550000,630000,580000))))))</f>
        <v/>
      </c>
      <c r="M424" s="18">
        <f>MIN(100000,ROUNDDOWN(K424*0.05,0))</f>
        <v/>
      </c>
      <c r="N424" s="18">
        <f>MIN(2000000,MAX(0,D424-E424-M424))</f>
        <v/>
      </c>
      <c r="O424" s="18">
        <f>IF(G424="はい",MIN(88000,MAX(0,F424-12000)),0)</f>
        <v/>
      </c>
      <c r="P424" s="18">
        <f>MAX(0,ROUNDDOWN(K424-H424-L424-I424-0,-3))</f>
        <v/>
      </c>
      <c r="Q424" s="18">
        <f>MAX(0,ROUNDDOWN(K424-H424-L424-I424-N424,-3))</f>
        <v/>
      </c>
      <c r="R424" s="18">
        <f>MAX(0,ROUNDDOWN(K424-H424-L424-I424-O424,-3))</f>
        <v/>
      </c>
      <c r="S424" s="18">
        <f>IF(P424&lt;=0,0,ROUNDDOWN((P424*LOOKUP(P424,{0,1950001,3300001,6950001,9000001,18000001,40000001},{0.05,0.1,0.2,0.23,0.33,0.4,0.45})-LOOKUP(P424,{0,1950001,3300001,6950001,9000001,18000001,40000001},{0,97500,427500,636000,1536000,2796000,4796000}))*1.021,-2))</f>
        <v/>
      </c>
      <c r="T424" s="18">
        <f>IF(Q424&lt;=0,0,ROUNDDOWN((Q424*LOOKUP(Q424,{0,1950001,3300001,6950001,9000001,18000001,40000001},{0.05,0.1,0.2,0.23,0.33,0.4,0.45})-LOOKUP(Q424,{0,1950001,3300001,6950001,9000001,18000001,40000001},{0,97500,427500,636000,1536000,2796000,4796000}))*1.021,-2))</f>
        <v/>
      </c>
      <c r="U424" s="18">
        <f>IF(R424&lt;=0,0,ROUNDDOWN((R424*LOOKUP(R424,{0,1950001,3300001,6950001,9000001,18000001,40000001},{0.05,0.1,0.2,0.23,0.33,0.4,0.45})-LOOKUP(R424,{0,1950001,3300001,6950001,9000001,18000001,40000001},{0,97500,427500,636000,1536000,2796000,4796000}))*1.021,-2))</f>
        <v/>
      </c>
      <c r="V424" s="18">
        <f>MAX(0,ROUNDDOWN(K424-H424-430000-J424-0,-3))</f>
        <v/>
      </c>
      <c r="W424" s="18">
        <f>MAX(0,ROUNDDOWN(K424-H424-430000-J424-N424,-3))</f>
        <v/>
      </c>
      <c r="X424" s="18">
        <f>MAX(0,ROUNDDOWN(K424-H424-430000-J424-O424,-3))</f>
        <v/>
      </c>
      <c r="Y424" s="18">
        <f>IF(K424&lt;=450000,0,MAX(0,ROUNDDOWN(V424*0.06-MIN(50000,V424)*0.03,-2))+MAX(0,ROUNDDOWN(V424*0.04-MIN(50000,V424)*0.02,-2)))</f>
        <v/>
      </c>
      <c r="Z424" s="18">
        <f>IF(K424&lt;=450000,0,MAX(0,ROUNDDOWN(W424*0.06-MIN(50000,W424)*0.03,-2))+MAX(0,ROUNDDOWN(W424*0.04-MIN(50000,W424)*0.02,-2)))</f>
        <v/>
      </c>
      <c r="AA424" s="18">
        <f>IF(K424&lt;=450000,0,MAX(0,ROUNDDOWN(X424*0.06-MIN(50000,X424)*0.03,-2))+MAX(0,ROUNDDOWN(X424*0.04-MIN(50000,X424)*0.02,-2)))</f>
        <v/>
      </c>
      <c r="AB424" s="18">
        <f>AE424+Y424-Z424</f>
        <v/>
      </c>
      <c r="AC424" s="18">
        <f>AF424+Y424-AA424</f>
        <v/>
      </c>
      <c r="AD424" s="20">
        <f>AB424-AC424</f>
        <v/>
      </c>
      <c r="AE424" s="18">
        <f>S424-T424</f>
        <v/>
      </c>
      <c r="AF424" s="18">
        <f>S424-U424</f>
        <v/>
      </c>
      <c r="AG424" s="21">
        <f>IF(P424&lt;=0,0,LOOKUP(P424,{0,1950001,3300001,6950001,9000001,18000001,40000001},{0.05,0.1,0.2,0.23,0.33,0.4,0.45}))</f>
        <v/>
      </c>
    </row>
    <row r="425">
      <c r="A425" t="inlineStr">
        <is>
          <t>1万円刻み</t>
        </is>
      </c>
      <c r="B425" s="18">
        <f>'4_1万円刻み'!$A$97</f>
        <v/>
      </c>
      <c r="C425" s="19" t="n">
        <v>2025</v>
      </c>
      <c r="D425" s="18" t="n">
        <v>100000</v>
      </c>
      <c r="E425" s="18" t="n">
        <v>0</v>
      </c>
      <c r="F425" s="18" t="n">
        <v>100000</v>
      </c>
      <c r="G425" t="inlineStr">
        <is>
          <t>はい</t>
        </is>
      </c>
      <c r="H425" s="18">
        <f>ROUND(MIN(B425/12,650000)*12*0.0915+MIN(B425/12,1390000)*12*(0.0504+0)+B425*0.005,0)</f>
        <v/>
      </c>
      <c r="I425" s="18" t="n">
        <v>0</v>
      </c>
      <c r="J425" s="18" t="n">
        <v>0</v>
      </c>
      <c r="K425" s="18">
        <f>ROUND(IF(C425&gt;=2026,IF(B425&lt;741000,0,IF(B425&lt;2191000,B425-740000,IF(B425&lt;2193000,1451000,IF(B425&lt;2196000,1453000,IF(B425&lt;2200000,1456000,IF(B425&lt;3600000,ROUNDDOWN(B425/4,-3)*2.8-80000,IF(B425&lt;6600000,ROUNDDOWN(B425/4,-3)*3.2-440000,IF(B425&lt;8500000,ROUNDDOWN(B425*0.9,0)-1100000,B425-1950000)))))))),IF(B425&lt;651000,0,IF(B425&lt;1900000,B425-650000,IF(B425&lt;3600000,ROUNDDOWN(B425/4,-3)*2.8-80000,IF(B425&lt;6600000,ROUNDDOWN(B425/4,-3)*3.2-440000,IF(B425&lt;8500000,ROUNDDOWN(B425*0.9,0)-1100000,B425-1950000)))))),0)</f>
        <v/>
      </c>
      <c r="L425" s="18">
        <f>IF(K425&gt;23500000,NA(),IF(C425&gt;=2026,IF(K425&lt;=4890000,1040000,IF(K425&lt;=6550000,670000,620000)),IF(K425&lt;=1320000,950000,IF(K425&lt;=3360000,880000,IF(K425&lt;=4890000,680000,IF(K425&lt;=6550000,630000,580000))))))</f>
        <v/>
      </c>
      <c r="M425" s="18">
        <f>MIN(100000,ROUNDDOWN(K425*0.05,0))</f>
        <v/>
      </c>
      <c r="N425" s="18">
        <f>MIN(2000000,MAX(0,D425-E425-M425))</f>
        <v/>
      </c>
      <c r="O425" s="18">
        <f>IF(G425="はい",MIN(88000,MAX(0,F425-12000)),0)</f>
        <v/>
      </c>
      <c r="P425" s="18">
        <f>MAX(0,ROUNDDOWN(K425-H425-L425-I425-0,-3))</f>
        <v/>
      </c>
      <c r="Q425" s="18">
        <f>MAX(0,ROUNDDOWN(K425-H425-L425-I425-N425,-3))</f>
        <v/>
      </c>
      <c r="R425" s="18">
        <f>MAX(0,ROUNDDOWN(K425-H425-L425-I425-O425,-3))</f>
        <v/>
      </c>
      <c r="S425" s="18">
        <f>IF(P425&lt;=0,0,ROUNDDOWN((P425*LOOKUP(P425,{0,1950001,3300001,6950001,9000001,18000001,40000001},{0.05,0.1,0.2,0.23,0.33,0.4,0.45})-LOOKUP(P425,{0,1950001,3300001,6950001,9000001,18000001,40000001},{0,97500,427500,636000,1536000,2796000,4796000}))*1.021,-2))</f>
        <v/>
      </c>
      <c r="T425" s="18">
        <f>IF(Q425&lt;=0,0,ROUNDDOWN((Q425*LOOKUP(Q425,{0,1950001,3300001,6950001,9000001,18000001,40000001},{0.05,0.1,0.2,0.23,0.33,0.4,0.45})-LOOKUP(Q425,{0,1950001,3300001,6950001,9000001,18000001,40000001},{0,97500,427500,636000,1536000,2796000,4796000}))*1.021,-2))</f>
        <v/>
      </c>
      <c r="U425" s="18">
        <f>IF(R425&lt;=0,0,ROUNDDOWN((R425*LOOKUP(R425,{0,1950001,3300001,6950001,9000001,18000001,40000001},{0.05,0.1,0.2,0.23,0.33,0.4,0.45})-LOOKUP(R425,{0,1950001,3300001,6950001,9000001,18000001,40000001},{0,97500,427500,636000,1536000,2796000,4796000}))*1.021,-2))</f>
        <v/>
      </c>
      <c r="V425" s="18">
        <f>MAX(0,ROUNDDOWN(K425-H425-430000-J425-0,-3))</f>
        <v/>
      </c>
      <c r="W425" s="18">
        <f>MAX(0,ROUNDDOWN(K425-H425-430000-J425-N425,-3))</f>
        <v/>
      </c>
      <c r="X425" s="18">
        <f>MAX(0,ROUNDDOWN(K425-H425-430000-J425-O425,-3))</f>
        <v/>
      </c>
      <c r="Y425" s="18">
        <f>IF(K425&lt;=450000,0,MAX(0,ROUNDDOWN(V425*0.06-MIN(50000,V425)*0.03,-2))+MAX(0,ROUNDDOWN(V425*0.04-MIN(50000,V425)*0.02,-2)))</f>
        <v/>
      </c>
      <c r="Z425" s="18">
        <f>IF(K425&lt;=450000,0,MAX(0,ROUNDDOWN(W425*0.06-MIN(50000,W425)*0.03,-2))+MAX(0,ROUNDDOWN(W425*0.04-MIN(50000,W425)*0.02,-2)))</f>
        <v/>
      </c>
      <c r="AA425" s="18">
        <f>IF(K425&lt;=450000,0,MAX(0,ROUNDDOWN(X425*0.06-MIN(50000,X425)*0.03,-2))+MAX(0,ROUNDDOWN(X425*0.04-MIN(50000,X425)*0.02,-2)))</f>
        <v/>
      </c>
      <c r="AB425" s="18">
        <f>AE425+Y425-Z425</f>
        <v/>
      </c>
      <c r="AC425" s="18">
        <f>AF425+Y425-AA425</f>
        <v/>
      </c>
      <c r="AD425" s="20">
        <f>AB425-AC425</f>
        <v/>
      </c>
      <c r="AE425" s="18">
        <f>S425-T425</f>
        <v/>
      </c>
      <c r="AF425" s="18">
        <f>S425-U425</f>
        <v/>
      </c>
      <c r="AG425" s="21">
        <f>IF(P425&lt;=0,0,LOOKUP(P425,{0,1950001,3300001,6950001,9000001,18000001,40000001},{0.05,0.1,0.2,0.23,0.33,0.4,0.45}))</f>
        <v/>
      </c>
    </row>
    <row r="426">
      <c r="A426" t="inlineStr">
        <is>
          <t>1万円刻み</t>
        </is>
      </c>
      <c r="B426" s="18">
        <f>'4_1万円刻み'!$A$98</f>
        <v/>
      </c>
      <c r="C426" s="19" t="n">
        <v>2026</v>
      </c>
      <c r="D426" s="18" t="n">
        <v>100000</v>
      </c>
      <c r="E426" s="18" t="n">
        <v>0</v>
      </c>
      <c r="F426" s="18" t="n">
        <v>100000</v>
      </c>
      <c r="G426" t="inlineStr">
        <is>
          <t>はい</t>
        </is>
      </c>
      <c r="H426" s="18">
        <f>ROUND(MIN(B426/12,650000)*12*0.0915+MIN(B426/12,1390000)*12*(0.0504+0)+B426*0.005,0)</f>
        <v/>
      </c>
      <c r="I426" s="18" t="n">
        <v>0</v>
      </c>
      <c r="J426" s="18" t="n">
        <v>0</v>
      </c>
      <c r="K426" s="18">
        <f>ROUND(IF(C426&gt;=2026,IF(B426&lt;741000,0,IF(B426&lt;2191000,B426-740000,IF(B426&lt;2193000,1451000,IF(B426&lt;2196000,1453000,IF(B426&lt;2200000,1456000,IF(B426&lt;3600000,ROUNDDOWN(B426/4,-3)*2.8-80000,IF(B426&lt;6600000,ROUNDDOWN(B426/4,-3)*3.2-440000,IF(B426&lt;8500000,ROUNDDOWN(B426*0.9,0)-1100000,B426-1950000)))))))),IF(B426&lt;651000,0,IF(B426&lt;1900000,B426-650000,IF(B426&lt;3600000,ROUNDDOWN(B426/4,-3)*2.8-80000,IF(B426&lt;6600000,ROUNDDOWN(B426/4,-3)*3.2-440000,IF(B426&lt;8500000,ROUNDDOWN(B426*0.9,0)-1100000,B426-1950000)))))),0)</f>
        <v/>
      </c>
      <c r="L426" s="18">
        <f>IF(K426&gt;23500000,NA(),IF(C426&gt;=2026,IF(K426&lt;=4890000,1040000,IF(K426&lt;=6550000,670000,620000)),IF(K426&lt;=1320000,950000,IF(K426&lt;=3360000,880000,IF(K426&lt;=4890000,680000,IF(K426&lt;=6550000,630000,580000))))))</f>
        <v/>
      </c>
      <c r="M426" s="18">
        <f>MIN(100000,ROUNDDOWN(K426*0.05,0))</f>
        <v/>
      </c>
      <c r="N426" s="18">
        <f>MIN(2000000,MAX(0,D426-E426-M426))</f>
        <v/>
      </c>
      <c r="O426" s="18">
        <f>IF(G426="はい",MIN(88000,MAX(0,F426-12000)),0)</f>
        <v/>
      </c>
      <c r="P426" s="18">
        <f>MAX(0,ROUNDDOWN(K426-H426-L426-I426-0,-3))</f>
        <v/>
      </c>
      <c r="Q426" s="18">
        <f>MAX(0,ROUNDDOWN(K426-H426-L426-I426-N426,-3))</f>
        <v/>
      </c>
      <c r="R426" s="18">
        <f>MAX(0,ROUNDDOWN(K426-H426-L426-I426-O426,-3))</f>
        <v/>
      </c>
      <c r="S426" s="18">
        <f>IF(P426&lt;=0,0,ROUNDDOWN((P426*LOOKUP(P426,{0,1950001,3300001,6950001,9000001,18000001,40000001},{0.05,0.1,0.2,0.23,0.33,0.4,0.45})-LOOKUP(P426,{0,1950001,3300001,6950001,9000001,18000001,40000001},{0,97500,427500,636000,1536000,2796000,4796000}))*1.021,-2))</f>
        <v/>
      </c>
      <c r="T426" s="18">
        <f>IF(Q426&lt;=0,0,ROUNDDOWN((Q426*LOOKUP(Q426,{0,1950001,3300001,6950001,9000001,18000001,40000001},{0.05,0.1,0.2,0.23,0.33,0.4,0.45})-LOOKUP(Q426,{0,1950001,3300001,6950001,9000001,18000001,40000001},{0,97500,427500,636000,1536000,2796000,4796000}))*1.021,-2))</f>
        <v/>
      </c>
      <c r="U426" s="18">
        <f>IF(R426&lt;=0,0,ROUNDDOWN((R426*LOOKUP(R426,{0,1950001,3300001,6950001,9000001,18000001,40000001},{0.05,0.1,0.2,0.23,0.33,0.4,0.45})-LOOKUP(R426,{0,1950001,3300001,6950001,9000001,18000001,40000001},{0,97500,427500,636000,1536000,2796000,4796000}))*1.021,-2))</f>
        <v/>
      </c>
      <c r="V426" s="18">
        <f>MAX(0,ROUNDDOWN(K426-H426-430000-J426-0,-3))</f>
        <v/>
      </c>
      <c r="W426" s="18">
        <f>MAX(0,ROUNDDOWN(K426-H426-430000-J426-N426,-3))</f>
        <v/>
      </c>
      <c r="X426" s="18">
        <f>MAX(0,ROUNDDOWN(K426-H426-430000-J426-O426,-3))</f>
        <v/>
      </c>
      <c r="Y426" s="18">
        <f>IF(K426&lt;=450000,0,MAX(0,ROUNDDOWN(V426*0.06-MIN(50000,V426)*0.03,-2))+MAX(0,ROUNDDOWN(V426*0.04-MIN(50000,V426)*0.02,-2)))</f>
        <v/>
      </c>
      <c r="Z426" s="18">
        <f>IF(K426&lt;=450000,0,MAX(0,ROUNDDOWN(W426*0.06-MIN(50000,W426)*0.03,-2))+MAX(0,ROUNDDOWN(W426*0.04-MIN(50000,W426)*0.02,-2)))</f>
        <v/>
      </c>
      <c r="AA426" s="18">
        <f>IF(K426&lt;=450000,0,MAX(0,ROUNDDOWN(X426*0.06-MIN(50000,X426)*0.03,-2))+MAX(0,ROUNDDOWN(X426*0.04-MIN(50000,X426)*0.02,-2)))</f>
        <v/>
      </c>
      <c r="AB426" s="18">
        <f>AE426+Y426-Z426</f>
        <v/>
      </c>
      <c r="AC426" s="18">
        <f>AF426+Y426-AA426</f>
        <v/>
      </c>
      <c r="AD426" s="20">
        <f>AB426-AC426</f>
        <v/>
      </c>
      <c r="AE426" s="18">
        <f>S426-T426</f>
        <v/>
      </c>
      <c r="AF426" s="18">
        <f>S426-U426</f>
        <v/>
      </c>
      <c r="AG426" s="21">
        <f>IF(P426&lt;=0,0,LOOKUP(P426,{0,1950001,3300001,6950001,9000001,18000001,40000001},{0.05,0.1,0.2,0.23,0.33,0.4,0.45}))</f>
        <v/>
      </c>
    </row>
    <row r="427">
      <c r="A427" t="inlineStr">
        <is>
          <t>1万円刻み</t>
        </is>
      </c>
      <c r="B427" s="18">
        <f>'4_1万円刻み'!$A$98</f>
        <v/>
      </c>
      <c r="C427" s="19" t="n">
        <v>2025</v>
      </c>
      <c r="D427" s="18" t="n">
        <v>100000</v>
      </c>
      <c r="E427" s="18" t="n">
        <v>0</v>
      </c>
      <c r="F427" s="18" t="n">
        <v>100000</v>
      </c>
      <c r="G427" t="inlineStr">
        <is>
          <t>はい</t>
        </is>
      </c>
      <c r="H427" s="18">
        <f>ROUND(MIN(B427/12,650000)*12*0.0915+MIN(B427/12,1390000)*12*(0.0504+0)+B427*0.005,0)</f>
        <v/>
      </c>
      <c r="I427" s="18" t="n">
        <v>0</v>
      </c>
      <c r="J427" s="18" t="n">
        <v>0</v>
      </c>
      <c r="K427" s="18">
        <f>ROUND(IF(C427&gt;=2026,IF(B427&lt;741000,0,IF(B427&lt;2191000,B427-740000,IF(B427&lt;2193000,1451000,IF(B427&lt;2196000,1453000,IF(B427&lt;2200000,1456000,IF(B427&lt;3600000,ROUNDDOWN(B427/4,-3)*2.8-80000,IF(B427&lt;6600000,ROUNDDOWN(B427/4,-3)*3.2-440000,IF(B427&lt;8500000,ROUNDDOWN(B427*0.9,0)-1100000,B427-1950000)))))))),IF(B427&lt;651000,0,IF(B427&lt;1900000,B427-650000,IF(B427&lt;3600000,ROUNDDOWN(B427/4,-3)*2.8-80000,IF(B427&lt;6600000,ROUNDDOWN(B427/4,-3)*3.2-440000,IF(B427&lt;8500000,ROUNDDOWN(B427*0.9,0)-1100000,B427-1950000)))))),0)</f>
        <v/>
      </c>
      <c r="L427" s="18">
        <f>IF(K427&gt;23500000,NA(),IF(C427&gt;=2026,IF(K427&lt;=4890000,1040000,IF(K427&lt;=6550000,670000,620000)),IF(K427&lt;=1320000,950000,IF(K427&lt;=3360000,880000,IF(K427&lt;=4890000,680000,IF(K427&lt;=6550000,630000,580000))))))</f>
        <v/>
      </c>
      <c r="M427" s="18">
        <f>MIN(100000,ROUNDDOWN(K427*0.05,0))</f>
        <v/>
      </c>
      <c r="N427" s="18">
        <f>MIN(2000000,MAX(0,D427-E427-M427))</f>
        <v/>
      </c>
      <c r="O427" s="18">
        <f>IF(G427="はい",MIN(88000,MAX(0,F427-12000)),0)</f>
        <v/>
      </c>
      <c r="P427" s="18">
        <f>MAX(0,ROUNDDOWN(K427-H427-L427-I427-0,-3))</f>
        <v/>
      </c>
      <c r="Q427" s="18">
        <f>MAX(0,ROUNDDOWN(K427-H427-L427-I427-N427,-3))</f>
        <v/>
      </c>
      <c r="R427" s="18">
        <f>MAX(0,ROUNDDOWN(K427-H427-L427-I427-O427,-3))</f>
        <v/>
      </c>
      <c r="S427" s="18">
        <f>IF(P427&lt;=0,0,ROUNDDOWN((P427*LOOKUP(P427,{0,1950001,3300001,6950001,9000001,18000001,40000001},{0.05,0.1,0.2,0.23,0.33,0.4,0.45})-LOOKUP(P427,{0,1950001,3300001,6950001,9000001,18000001,40000001},{0,97500,427500,636000,1536000,2796000,4796000}))*1.021,-2))</f>
        <v/>
      </c>
      <c r="T427" s="18">
        <f>IF(Q427&lt;=0,0,ROUNDDOWN((Q427*LOOKUP(Q427,{0,1950001,3300001,6950001,9000001,18000001,40000001},{0.05,0.1,0.2,0.23,0.33,0.4,0.45})-LOOKUP(Q427,{0,1950001,3300001,6950001,9000001,18000001,40000001},{0,97500,427500,636000,1536000,2796000,4796000}))*1.021,-2))</f>
        <v/>
      </c>
      <c r="U427" s="18">
        <f>IF(R427&lt;=0,0,ROUNDDOWN((R427*LOOKUP(R427,{0,1950001,3300001,6950001,9000001,18000001,40000001},{0.05,0.1,0.2,0.23,0.33,0.4,0.45})-LOOKUP(R427,{0,1950001,3300001,6950001,9000001,18000001,40000001},{0,97500,427500,636000,1536000,2796000,4796000}))*1.021,-2))</f>
        <v/>
      </c>
      <c r="V427" s="18">
        <f>MAX(0,ROUNDDOWN(K427-H427-430000-J427-0,-3))</f>
        <v/>
      </c>
      <c r="W427" s="18">
        <f>MAX(0,ROUNDDOWN(K427-H427-430000-J427-N427,-3))</f>
        <v/>
      </c>
      <c r="X427" s="18">
        <f>MAX(0,ROUNDDOWN(K427-H427-430000-J427-O427,-3))</f>
        <v/>
      </c>
      <c r="Y427" s="18">
        <f>IF(K427&lt;=450000,0,MAX(0,ROUNDDOWN(V427*0.06-MIN(50000,V427)*0.03,-2))+MAX(0,ROUNDDOWN(V427*0.04-MIN(50000,V427)*0.02,-2)))</f>
        <v/>
      </c>
      <c r="Z427" s="18">
        <f>IF(K427&lt;=450000,0,MAX(0,ROUNDDOWN(W427*0.06-MIN(50000,W427)*0.03,-2))+MAX(0,ROUNDDOWN(W427*0.04-MIN(50000,W427)*0.02,-2)))</f>
        <v/>
      </c>
      <c r="AA427" s="18">
        <f>IF(K427&lt;=450000,0,MAX(0,ROUNDDOWN(X427*0.06-MIN(50000,X427)*0.03,-2))+MAX(0,ROUNDDOWN(X427*0.04-MIN(50000,X427)*0.02,-2)))</f>
        <v/>
      </c>
      <c r="AB427" s="18">
        <f>AE427+Y427-Z427</f>
        <v/>
      </c>
      <c r="AC427" s="18">
        <f>AF427+Y427-AA427</f>
        <v/>
      </c>
      <c r="AD427" s="20">
        <f>AB427-AC427</f>
        <v/>
      </c>
      <c r="AE427" s="18">
        <f>S427-T427</f>
        <v/>
      </c>
      <c r="AF427" s="18">
        <f>S427-U427</f>
        <v/>
      </c>
      <c r="AG427" s="21">
        <f>IF(P427&lt;=0,0,LOOKUP(P427,{0,1950001,3300001,6950001,9000001,18000001,40000001},{0.05,0.1,0.2,0.23,0.33,0.4,0.45}))</f>
        <v/>
      </c>
    </row>
    <row r="428">
      <c r="A428" t="inlineStr">
        <is>
          <t>1万円刻み</t>
        </is>
      </c>
      <c r="B428" s="18">
        <f>'4_1万円刻み'!$A$99</f>
        <v/>
      </c>
      <c r="C428" s="19" t="n">
        <v>2026</v>
      </c>
      <c r="D428" s="18" t="n">
        <v>100000</v>
      </c>
      <c r="E428" s="18" t="n">
        <v>0</v>
      </c>
      <c r="F428" s="18" t="n">
        <v>100000</v>
      </c>
      <c r="G428" t="inlineStr">
        <is>
          <t>はい</t>
        </is>
      </c>
      <c r="H428" s="18">
        <f>ROUND(MIN(B428/12,650000)*12*0.0915+MIN(B428/12,1390000)*12*(0.0504+0)+B428*0.005,0)</f>
        <v/>
      </c>
      <c r="I428" s="18" t="n">
        <v>0</v>
      </c>
      <c r="J428" s="18" t="n">
        <v>0</v>
      </c>
      <c r="K428" s="18">
        <f>ROUND(IF(C428&gt;=2026,IF(B428&lt;741000,0,IF(B428&lt;2191000,B428-740000,IF(B428&lt;2193000,1451000,IF(B428&lt;2196000,1453000,IF(B428&lt;2200000,1456000,IF(B428&lt;3600000,ROUNDDOWN(B428/4,-3)*2.8-80000,IF(B428&lt;6600000,ROUNDDOWN(B428/4,-3)*3.2-440000,IF(B428&lt;8500000,ROUNDDOWN(B428*0.9,0)-1100000,B428-1950000)))))))),IF(B428&lt;651000,0,IF(B428&lt;1900000,B428-650000,IF(B428&lt;3600000,ROUNDDOWN(B428/4,-3)*2.8-80000,IF(B428&lt;6600000,ROUNDDOWN(B428/4,-3)*3.2-440000,IF(B428&lt;8500000,ROUNDDOWN(B428*0.9,0)-1100000,B428-1950000)))))),0)</f>
        <v/>
      </c>
      <c r="L428" s="18">
        <f>IF(K428&gt;23500000,NA(),IF(C428&gt;=2026,IF(K428&lt;=4890000,1040000,IF(K428&lt;=6550000,670000,620000)),IF(K428&lt;=1320000,950000,IF(K428&lt;=3360000,880000,IF(K428&lt;=4890000,680000,IF(K428&lt;=6550000,630000,580000))))))</f>
        <v/>
      </c>
      <c r="M428" s="18">
        <f>MIN(100000,ROUNDDOWN(K428*0.05,0))</f>
        <v/>
      </c>
      <c r="N428" s="18">
        <f>MIN(2000000,MAX(0,D428-E428-M428))</f>
        <v/>
      </c>
      <c r="O428" s="18">
        <f>IF(G428="はい",MIN(88000,MAX(0,F428-12000)),0)</f>
        <v/>
      </c>
      <c r="P428" s="18">
        <f>MAX(0,ROUNDDOWN(K428-H428-L428-I428-0,-3))</f>
        <v/>
      </c>
      <c r="Q428" s="18">
        <f>MAX(0,ROUNDDOWN(K428-H428-L428-I428-N428,-3))</f>
        <v/>
      </c>
      <c r="R428" s="18">
        <f>MAX(0,ROUNDDOWN(K428-H428-L428-I428-O428,-3))</f>
        <v/>
      </c>
      <c r="S428" s="18">
        <f>IF(P428&lt;=0,0,ROUNDDOWN((P428*LOOKUP(P428,{0,1950001,3300001,6950001,9000001,18000001,40000001},{0.05,0.1,0.2,0.23,0.33,0.4,0.45})-LOOKUP(P428,{0,1950001,3300001,6950001,9000001,18000001,40000001},{0,97500,427500,636000,1536000,2796000,4796000}))*1.021,-2))</f>
        <v/>
      </c>
      <c r="T428" s="18">
        <f>IF(Q428&lt;=0,0,ROUNDDOWN((Q428*LOOKUP(Q428,{0,1950001,3300001,6950001,9000001,18000001,40000001},{0.05,0.1,0.2,0.23,0.33,0.4,0.45})-LOOKUP(Q428,{0,1950001,3300001,6950001,9000001,18000001,40000001},{0,97500,427500,636000,1536000,2796000,4796000}))*1.021,-2))</f>
        <v/>
      </c>
      <c r="U428" s="18">
        <f>IF(R428&lt;=0,0,ROUNDDOWN((R428*LOOKUP(R428,{0,1950001,3300001,6950001,9000001,18000001,40000001},{0.05,0.1,0.2,0.23,0.33,0.4,0.45})-LOOKUP(R428,{0,1950001,3300001,6950001,9000001,18000001,40000001},{0,97500,427500,636000,1536000,2796000,4796000}))*1.021,-2))</f>
        <v/>
      </c>
      <c r="V428" s="18">
        <f>MAX(0,ROUNDDOWN(K428-H428-430000-J428-0,-3))</f>
        <v/>
      </c>
      <c r="W428" s="18">
        <f>MAX(0,ROUNDDOWN(K428-H428-430000-J428-N428,-3))</f>
        <v/>
      </c>
      <c r="X428" s="18">
        <f>MAX(0,ROUNDDOWN(K428-H428-430000-J428-O428,-3))</f>
        <v/>
      </c>
      <c r="Y428" s="18">
        <f>IF(K428&lt;=450000,0,MAX(0,ROUNDDOWN(V428*0.06-MIN(50000,V428)*0.03,-2))+MAX(0,ROUNDDOWN(V428*0.04-MIN(50000,V428)*0.02,-2)))</f>
        <v/>
      </c>
      <c r="Z428" s="18">
        <f>IF(K428&lt;=450000,0,MAX(0,ROUNDDOWN(W428*0.06-MIN(50000,W428)*0.03,-2))+MAX(0,ROUNDDOWN(W428*0.04-MIN(50000,W428)*0.02,-2)))</f>
        <v/>
      </c>
      <c r="AA428" s="18">
        <f>IF(K428&lt;=450000,0,MAX(0,ROUNDDOWN(X428*0.06-MIN(50000,X428)*0.03,-2))+MAX(0,ROUNDDOWN(X428*0.04-MIN(50000,X428)*0.02,-2)))</f>
        <v/>
      </c>
      <c r="AB428" s="18">
        <f>AE428+Y428-Z428</f>
        <v/>
      </c>
      <c r="AC428" s="18">
        <f>AF428+Y428-AA428</f>
        <v/>
      </c>
      <c r="AD428" s="20">
        <f>AB428-AC428</f>
        <v/>
      </c>
      <c r="AE428" s="18">
        <f>S428-T428</f>
        <v/>
      </c>
      <c r="AF428" s="18">
        <f>S428-U428</f>
        <v/>
      </c>
      <c r="AG428" s="21">
        <f>IF(P428&lt;=0,0,LOOKUP(P428,{0,1950001,3300001,6950001,9000001,18000001,40000001},{0.05,0.1,0.2,0.23,0.33,0.4,0.45}))</f>
        <v/>
      </c>
    </row>
    <row r="429">
      <c r="A429" t="inlineStr">
        <is>
          <t>1万円刻み</t>
        </is>
      </c>
      <c r="B429" s="18">
        <f>'4_1万円刻み'!$A$99</f>
        <v/>
      </c>
      <c r="C429" s="19" t="n">
        <v>2025</v>
      </c>
      <c r="D429" s="18" t="n">
        <v>100000</v>
      </c>
      <c r="E429" s="18" t="n">
        <v>0</v>
      </c>
      <c r="F429" s="18" t="n">
        <v>100000</v>
      </c>
      <c r="G429" t="inlineStr">
        <is>
          <t>はい</t>
        </is>
      </c>
      <c r="H429" s="18">
        <f>ROUND(MIN(B429/12,650000)*12*0.0915+MIN(B429/12,1390000)*12*(0.0504+0)+B429*0.005,0)</f>
        <v/>
      </c>
      <c r="I429" s="18" t="n">
        <v>0</v>
      </c>
      <c r="J429" s="18" t="n">
        <v>0</v>
      </c>
      <c r="K429" s="18">
        <f>ROUND(IF(C429&gt;=2026,IF(B429&lt;741000,0,IF(B429&lt;2191000,B429-740000,IF(B429&lt;2193000,1451000,IF(B429&lt;2196000,1453000,IF(B429&lt;2200000,1456000,IF(B429&lt;3600000,ROUNDDOWN(B429/4,-3)*2.8-80000,IF(B429&lt;6600000,ROUNDDOWN(B429/4,-3)*3.2-440000,IF(B429&lt;8500000,ROUNDDOWN(B429*0.9,0)-1100000,B429-1950000)))))))),IF(B429&lt;651000,0,IF(B429&lt;1900000,B429-650000,IF(B429&lt;3600000,ROUNDDOWN(B429/4,-3)*2.8-80000,IF(B429&lt;6600000,ROUNDDOWN(B429/4,-3)*3.2-440000,IF(B429&lt;8500000,ROUNDDOWN(B429*0.9,0)-1100000,B429-1950000)))))),0)</f>
        <v/>
      </c>
      <c r="L429" s="18">
        <f>IF(K429&gt;23500000,NA(),IF(C429&gt;=2026,IF(K429&lt;=4890000,1040000,IF(K429&lt;=6550000,670000,620000)),IF(K429&lt;=1320000,950000,IF(K429&lt;=3360000,880000,IF(K429&lt;=4890000,680000,IF(K429&lt;=6550000,630000,580000))))))</f>
        <v/>
      </c>
      <c r="M429" s="18">
        <f>MIN(100000,ROUNDDOWN(K429*0.05,0))</f>
        <v/>
      </c>
      <c r="N429" s="18">
        <f>MIN(2000000,MAX(0,D429-E429-M429))</f>
        <v/>
      </c>
      <c r="O429" s="18">
        <f>IF(G429="はい",MIN(88000,MAX(0,F429-12000)),0)</f>
        <v/>
      </c>
      <c r="P429" s="18">
        <f>MAX(0,ROUNDDOWN(K429-H429-L429-I429-0,-3))</f>
        <v/>
      </c>
      <c r="Q429" s="18">
        <f>MAX(0,ROUNDDOWN(K429-H429-L429-I429-N429,-3))</f>
        <v/>
      </c>
      <c r="R429" s="18">
        <f>MAX(0,ROUNDDOWN(K429-H429-L429-I429-O429,-3))</f>
        <v/>
      </c>
      <c r="S429" s="18">
        <f>IF(P429&lt;=0,0,ROUNDDOWN((P429*LOOKUP(P429,{0,1950001,3300001,6950001,9000001,18000001,40000001},{0.05,0.1,0.2,0.23,0.33,0.4,0.45})-LOOKUP(P429,{0,1950001,3300001,6950001,9000001,18000001,40000001},{0,97500,427500,636000,1536000,2796000,4796000}))*1.021,-2))</f>
        <v/>
      </c>
      <c r="T429" s="18">
        <f>IF(Q429&lt;=0,0,ROUNDDOWN((Q429*LOOKUP(Q429,{0,1950001,3300001,6950001,9000001,18000001,40000001},{0.05,0.1,0.2,0.23,0.33,0.4,0.45})-LOOKUP(Q429,{0,1950001,3300001,6950001,9000001,18000001,40000001},{0,97500,427500,636000,1536000,2796000,4796000}))*1.021,-2))</f>
        <v/>
      </c>
      <c r="U429" s="18">
        <f>IF(R429&lt;=0,0,ROUNDDOWN((R429*LOOKUP(R429,{0,1950001,3300001,6950001,9000001,18000001,40000001},{0.05,0.1,0.2,0.23,0.33,0.4,0.45})-LOOKUP(R429,{0,1950001,3300001,6950001,9000001,18000001,40000001},{0,97500,427500,636000,1536000,2796000,4796000}))*1.021,-2))</f>
        <v/>
      </c>
      <c r="V429" s="18">
        <f>MAX(0,ROUNDDOWN(K429-H429-430000-J429-0,-3))</f>
        <v/>
      </c>
      <c r="W429" s="18">
        <f>MAX(0,ROUNDDOWN(K429-H429-430000-J429-N429,-3))</f>
        <v/>
      </c>
      <c r="X429" s="18">
        <f>MAX(0,ROUNDDOWN(K429-H429-430000-J429-O429,-3))</f>
        <v/>
      </c>
      <c r="Y429" s="18">
        <f>IF(K429&lt;=450000,0,MAX(0,ROUNDDOWN(V429*0.06-MIN(50000,V429)*0.03,-2))+MAX(0,ROUNDDOWN(V429*0.04-MIN(50000,V429)*0.02,-2)))</f>
        <v/>
      </c>
      <c r="Z429" s="18">
        <f>IF(K429&lt;=450000,0,MAX(0,ROUNDDOWN(W429*0.06-MIN(50000,W429)*0.03,-2))+MAX(0,ROUNDDOWN(W429*0.04-MIN(50000,W429)*0.02,-2)))</f>
        <v/>
      </c>
      <c r="AA429" s="18">
        <f>IF(K429&lt;=450000,0,MAX(0,ROUNDDOWN(X429*0.06-MIN(50000,X429)*0.03,-2))+MAX(0,ROUNDDOWN(X429*0.04-MIN(50000,X429)*0.02,-2)))</f>
        <v/>
      </c>
      <c r="AB429" s="18">
        <f>AE429+Y429-Z429</f>
        <v/>
      </c>
      <c r="AC429" s="18">
        <f>AF429+Y429-AA429</f>
        <v/>
      </c>
      <c r="AD429" s="20">
        <f>AB429-AC429</f>
        <v/>
      </c>
      <c r="AE429" s="18">
        <f>S429-T429</f>
        <v/>
      </c>
      <c r="AF429" s="18">
        <f>S429-U429</f>
        <v/>
      </c>
      <c r="AG429" s="21">
        <f>IF(P429&lt;=0,0,LOOKUP(P429,{0,1950001,3300001,6950001,9000001,18000001,40000001},{0.05,0.1,0.2,0.23,0.33,0.4,0.45}))</f>
        <v/>
      </c>
    </row>
    <row r="430">
      <c r="A430" t="inlineStr">
        <is>
          <t>1万円刻み</t>
        </is>
      </c>
      <c r="B430" s="18">
        <f>'4_1万円刻み'!$A$100</f>
        <v/>
      </c>
      <c r="C430" s="19" t="n">
        <v>2026</v>
      </c>
      <c r="D430" s="18" t="n">
        <v>100000</v>
      </c>
      <c r="E430" s="18" t="n">
        <v>0</v>
      </c>
      <c r="F430" s="18" t="n">
        <v>100000</v>
      </c>
      <c r="G430" t="inlineStr">
        <is>
          <t>はい</t>
        </is>
      </c>
      <c r="H430" s="18">
        <f>ROUND(MIN(B430/12,650000)*12*0.0915+MIN(B430/12,1390000)*12*(0.0504+0)+B430*0.005,0)</f>
        <v/>
      </c>
      <c r="I430" s="18" t="n">
        <v>0</v>
      </c>
      <c r="J430" s="18" t="n">
        <v>0</v>
      </c>
      <c r="K430" s="18">
        <f>ROUND(IF(C430&gt;=2026,IF(B430&lt;741000,0,IF(B430&lt;2191000,B430-740000,IF(B430&lt;2193000,1451000,IF(B430&lt;2196000,1453000,IF(B430&lt;2200000,1456000,IF(B430&lt;3600000,ROUNDDOWN(B430/4,-3)*2.8-80000,IF(B430&lt;6600000,ROUNDDOWN(B430/4,-3)*3.2-440000,IF(B430&lt;8500000,ROUNDDOWN(B430*0.9,0)-1100000,B430-1950000)))))))),IF(B430&lt;651000,0,IF(B430&lt;1900000,B430-650000,IF(B430&lt;3600000,ROUNDDOWN(B430/4,-3)*2.8-80000,IF(B430&lt;6600000,ROUNDDOWN(B430/4,-3)*3.2-440000,IF(B430&lt;8500000,ROUNDDOWN(B430*0.9,0)-1100000,B430-1950000)))))),0)</f>
        <v/>
      </c>
      <c r="L430" s="18">
        <f>IF(K430&gt;23500000,NA(),IF(C430&gt;=2026,IF(K430&lt;=4890000,1040000,IF(K430&lt;=6550000,670000,620000)),IF(K430&lt;=1320000,950000,IF(K430&lt;=3360000,880000,IF(K430&lt;=4890000,680000,IF(K430&lt;=6550000,630000,580000))))))</f>
        <v/>
      </c>
      <c r="M430" s="18">
        <f>MIN(100000,ROUNDDOWN(K430*0.05,0))</f>
        <v/>
      </c>
      <c r="N430" s="18">
        <f>MIN(2000000,MAX(0,D430-E430-M430))</f>
        <v/>
      </c>
      <c r="O430" s="18">
        <f>IF(G430="はい",MIN(88000,MAX(0,F430-12000)),0)</f>
        <v/>
      </c>
      <c r="P430" s="18">
        <f>MAX(0,ROUNDDOWN(K430-H430-L430-I430-0,-3))</f>
        <v/>
      </c>
      <c r="Q430" s="18">
        <f>MAX(0,ROUNDDOWN(K430-H430-L430-I430-N430,-3))</f>
        <v/>
      </c>
      <c r="R430" s="18">
        <f>MAX(0,ROUNDDOWN(K430-H430-L430-I430-O430,-3))</f>
        <v/>
      </c>
      <c r="S430" s="18">
        <f>IF(P430&lt;=0,0,ROUNDDOWN((P430*LOOKUP(P430,{0,1950001,3300001,6950001,9000001,18000001,40000001},{0.05,0.1,0.2,0.23,0.33,0.4,0.45})-LOOKUP(P430,{0,1950001,3300001,6950001,9000001,18000001,40000001},{0,97500,427500,636000,1536000,2796000,4796000}))*1.021,-2))</f>
        <v/>
      </c>
      <c r="T430" s="18">
        <f>IF(Q430&lt;=0,0,ROUNDDOWN((Q430*LOOKUP(Q430,{0,1950001,3300001,6950001,9000001,18000001,40000001},{0.05,0.1,0.2,0.23,0.33,0.4,0.45})-LOOKUP(Q430,{0,1950001,3300001,6950001,9000001,18000001,40000001},{0,97500,427500,636000,1536000,2796000,4796000}))*1.021,-2))</f>
        <v/>
      </c>
      <c r="U430" s="18">
        <f>IF(R430&lt;=0,0,ROUNDDOWN((R430*LOOKUP(R430,{0,1950001,3300001,6950001,9000001,18000001,40000001},{0.05,0.1,0.2,0.23,0.33,0.4,0.45})-LOOKUP(R430,{0,1950001,3300001,6950001,9000001,18000001,40000001},{0,97500,427500,636000,1536000,2796000,4796000}))*1.021,-2))</f>
        <v/>
      </c>
      <c r="V430" s="18">
        <f>MAX(0,ROUNDDOWN(K430-H430-430000-J430-0,-3))</f>
        <v/>
      </c>
      <c r="W430" s="18">
        <f>MAX(0,ROUNDDOWN(K430-H430-430000-J430-N430,-3))</f>
        <v/>
      </c>
      <c r="X430" s="18">
        <f>MAX(0,ROUNDDOWN(K430-H430-430000-J430-O430,-3))</f>
        <v/>
      </c>
      <c r="Y430" s="18">
        <f>IF(K430&lt;=450000,0,MAX(0,ROUNDDOWN(V430*0.06-MIN(50000,V430)*0.03,-2))+MAX(0,ROUNDDOWN(V430*0.04-MIN(50000,V430)*0.02,-2)))</f>
        <v/>
      </c>
      <c r="Z430" s="18">
        <f>IF(K430&lt;=450000,0,MAX(0,ROUNDDOWN(W430*0.06-MIN(50000,W430)*0.03,-2))+MAX(0,ROUNDDOWN(W430*0.04-MIN(50000,W430)*0.02,-2)))</f>
        <v/>
      </c>
      <c r="AA430" s="18">
        <f>IF(K430&lt;=450000,0,MAX(0,ROUNDDOWN(X430*0.06-MIN(50000,X430)*0.03,-2))+MAX(0,ROUNDDOWN(X430*0.04-MIN(50000,X430)*0.02,-2)))</f>
        <v/>
      </c>
      <c r="AB430" s="18">
        <f>AE430+Y430-Z430</f>
        <v/>
      </c>
      <c r="AC430" s="18">
        <f>AF430+Y430-AA430</f>
        <v/>
      </c>
      <c r="AD430" s="20">
        <f>AB430-AC430</f>
        <v/>
      </c>
      <c r="AE430" s="18">
        <f>S430-T430</f>
        <v/>
      </c>
      <c r="AF430" s="18">
        <f>S430-U430</f>
        <v/>
      </c>
      <c r="AG430" s="21">
        <f>IF(P430&lt;=0,0,LOOKUP(P430,{0,1950001,3300001,6950001,9000001,18000001,40000001},{0.05,0.1,0.2,0.23,0.33,0.4,0.45}))</f>
        <v/>
      </c>
    </row>
    <row r="431">
      <c r="A431" t="inlineStr">
        <is>
          <t>1万円刻み</t>
        </is>
      </c>
      <c r="B431" s="18">
        <f>'4_1万円刻み'!$A$100</f>
        <v/>
      </c>
      <c r="C431" s="19" t="n">
        <v>2025</v>
      </c>
      <c r="D431" s="18" t="n">
        <v>100000</v>
      </c>
      <c r="E431" s="18" t="n">
        <v>0</v>
      </c>
      <c r="F431" s="18" t="n">
        <v>100000</v>
      </c>
      <c r="G431" t="inlineStr">
        <is>
          <t>はい</t>
        </is>
      </c>
      <c r="H431" s="18">
        <f>ROUND(MIN(B431/12,650000)*12*0.0915+MIN(B431/12,1390000)*12*(0.0504+0)+B431*0.005,0)</f>
        <v/>
      </c>
      <c r="I431" s="18" t="n">
        <v>0</v>
      </c>
      <c r="J431" s="18" t="n">
        <v>0</v>
      </c>
      <c r="K431" s="18">
        <f>ROUND(IF(C431&gt;=2026,IF(B431&lt;741000,0,IF(B431&lt;2191000,B431-740000,IF(B431&lt;2193000,1451000,IF(B431&lt;2196000,1453000,IF(B431&lt;2200000,1456000,IF(B431&lt;3600000,ROUNDDOWN(B431/4,-3)*2.8-80000,IF(B431&lt;6600000,ROUNDDOWN(B431/4,-3)*3.2-440000,IF(B431&lt;8500000,ROUNDDOWN(B431*0.9,0)-1100000,B431-1950000)))))))),IF(B431&lt;651000,0,IF(B431&lt;1900000,B431-650000,IF(B431&lt;3600000,ROUNDDOWN(B431/4,-3)*2.8-80000,IF(B431&lt;6600000,ROUNDDOWN(B431/4,-3)*3.2-440000,IF(B431&lt;8500000,ROUNDDOWN(B431*0.9,0)-1100000,B431-1950000)))))),0)</f>
        <v/>
      </c>
      <c r="L431" s="18">
        <f>IF(K431&gt;23500000,NA(),IF(C431&gt;=2026,IF(K431&lt;=4890000,1040000,IF(K431&lt;=6550000,670000,620000)),IF(K431&lt;=1320000,950000,IF(K431&lt;=3360000,880000,IF(K431&lt;=4890000,680000,IF(K431&lt;=6550000,630000,580000))))))</f>
        <v/>
      </c>
      <c r="M431" s="18">
        <f>MIN(100000,ROUNDDOWN(K431*0.05,0))</f>
        <v/>
      </c>
      <c r="N431" s="18">
        <f>MIN(2000000,MAX(0,D431-E431-M431))</f>
        <v/>
      </c>
      <c r="O431" s="18">
        <f>IF(G431="はい",MIN(88000,MAX(0,F431-12000)),0)</f>
        <v/>
      </c>
      <c r="P431" s="18">
        <f>MAX(0,ROUNDDOWN(K431-H431-L431-I431-0,-3))</f>
        <v/>
      </c>
      <c r="Q431" s="18">
        <f>MAX(0,ROUNDDOWN(K431-H431-L431-I431-N431,-3))</f>
        <v/>
      </c>
      <c r="R431" s="18">
        <f>MAX(0,ROUNDDOWN(K431-H431-L431-I431-O431,-3))</f>
        <v/>
      </c>
      <c r="S431" s="18">
        <f>IF(P431&lt;=0,0,ROUNDDOWN((P431*LOOKUP(P431,{0,1950001,3300001,6950001,9000001,18000001,40000001},{0.05,0.1,0.2,0.23,0.33,0.4,0.45})-LOOKUP(P431,{0,1950001,3300001,6950001,9000001,18000001,40000001},{0,97500,427500,636000,1536000,2796000,4796000}))*1.021,-2))</f>
        <v/>
      </c>
      <c r="T431" s="18">
        <f>IF(Q431&lt;=0,0,ROUNDDOWN((Q431*LOOKUP(Q431,{0,1950001,3300001,6950001,9000001,18000001,40000001},{0.05,0.1,0.2,0.23,0.33,0.4,0.45})-LOOKUP(Q431,{0,1950001,3300001,6950001,9000001,18000001,40000001},{0,97500,427500,636000,1536000,2796000,4796000}))*1.021,-2))</f>
        <v/>
      </c>
      <c r="U431" s="18">
        <f>IF(R431&lt;=0,0,ROUNDDOWN((R431*LOOKUP(R431,{0,1950001,3300001,6950001,9000001,18000001,40000001},{0.05,0.1,0.2,0.23,0.33,0.4,0.45})-LOOKUP(R431,{0,1950001,3300001,6950001,9000001,18000001,40000001},{0,97500,427500,636000,1536000,2796000,4796000}))*1.021,-2))</f>
        <v/>
      </c>
      <c r="V431" s="18">
        <f>MAX(0,ROUNDDOWN(K431-H431-430000-J431-0,-3))</f>
        <v/>
      </c>
      <c r="W431" s="18">
        <f>MAX(0,ROUNDDOWN(K431-H431-430000-J431-N431,-3))</f>
        <v/>
      </c>
      <c r="X431" s="18">
        <f>MAX(0,ROUNDDOWN(K431-H431-430000-J431-O431,-3))</f>
        <v/>
      </c>
      <c r="Y431" s="18">
        <f>IF(K431&lt;=450000,0,MAX(0,ROUNDDOWN(V431*0.06-MIN(50000,V431)*0.03,-2))+MAX(0,ROUNDDOWN(V431*0.04-MIN(50000,V431)*0.02,-2)))</f>
        <v/>
      </c>
      <c r="Z431" s="18">
        <f>IF(K431&lt;=450000,0,MAX(0,ROUNDDOWN(W431*0.06-MIN(50000,W431)*0.03,-2))+MAX(0,ROUNDDOWN(W431*0.04-MIN(50000,W431)*0.02,-2)))</f>
        <v/>
      </c>
      <c r="AA431" s="18">
        <f>IF(K431&lt;=450000,0,MAX(0,ROUNDDOWN(X431*0.06-MIN(50000,X431)*0.03,-2))+MAX(0,ROUNDDOWN(X431*0.04-MIN(50000,X431)*0.02,-2)))</f>
        <v/>
      </c>
      <c r="AB431" s="18">
        <f>AE431+Y431-Z431</f>
        <v/>
      </c>
      <c r="AC431" s="18">
        <f>AF431+Y431-AA431</f>
        <v/>
      </c>
      <c r="AD431" s="20">
        <f>AB431-AC431</f>
        <v/>
      </c>
      <c r="AE431" s="18">
        <f>S431-T431</f>
        <v/>
      </c>
      <c r="AF431" s="18">
        <f>S431-U431</f>
        <v/>
      </c>
      <c r="AG431" s="21">
        <f>IF(P431&lt;=0,0,LOOKUP(P431,{0,1950001,3300001,6950001,9000001,18000001,40000001},{0.05,0.1,0.2,0.23,0.33,0.4,0.45}))</f>
        <v/>
      </c>
    </row>
    <row r="432">
      <c r="A432" t="inlineStr">
        <is>
          <t>1万円刻み</t>
        </is>
      </c>
      <c r="B432" s="18">
        <f>'4_1万円刻み'!$A$101</f>
        <v/>
      </c>
      <c r="C432" s="19" t="n">
        <v>2026</v>
      </c>
      <c r="D432" s="18" t="n">
        <v>100000</v>
      </c>
      <c r="E432" s="18" t="n">
        <v>0</v>
      </c>
      <c r="F432" s="18" t="n">
        <v>100000</v>
      </c>
      <c r="G432" t="inlineStr">
        <is>
          <t>はい</t>
        </is>
      </c>
      <c r="H432" s="18">
        <f>ROUND(MIN(B432/12,650000)*12*0.0915+MIN(B432/12,1390000)*12*(0.0504+0)+B432*0.005,0)</f>
        <v/>
      </c>
      <c r="I432" s="18" t="n">
        <v>0</v>
      </c>
      <c r="J432" s="18" t="n">
        <v>0</v>
      </c>
      <c r="K432" s="18">
        <f>ROUND(IF(C432&gt;=2026,IF(B432&lt;741000,0,IF(B432&lt;2191000,B432-740000,IF(B432&lt;2193000,1451000,IF(B432&lt;2196000,1453000,IF(B432&lt;2200000,1456000,IF(B432&lt;3600000,ROUNDDOWN(B432/4,-3)*2.8-80000,IF(B432&lt;6600000,ROUNDDOWN(B432/4,-3)*3.2-440000,IF(B432&lt;8500000,ROUNDDOWN(B432*0.9,0)-1100000,B432-1950000)))))))),IF(B432&lt;651000,0,IF(B432&lt;1900000,B432-650000,IF(B432&lt;3600000,ROUNDDOWN(B432/4,-3)*2.8-80000,IF(B432&lt;6600000,ROUNDDOWN(B432/4,-3)*3.2-440000,IF(B432&lt;8500000,ROUNDDOWN(B432*0.9,0)-1100000,B432-1950000)))))),0)</f>
        <v/>
      </c>
      <c r="L432" s="18">
        <f>IF(K432&gt;23500000,NA(),IF(C432&gt;=2026,IF(K432&lt;=4890000,1040000,IF(K432&lt;=6550000,670000,620000)),IF(K432&lt;=1320000,950000,IF(K432&lt;=3360000,880000,IF(K432&lt;=4890000,680000,IF(K432&lt;=6550000,630000,580000))))))</f>
        <v/>
      </c>
      <c r="M432" s="18">
        <f>MIN(100000,ROUNDDOWN(K432*0.05,0))</f>
        <v/>
      </c>
      <c r="N432" s="18">
        <f>MIN(2000000,MAX(0,D432-E432-M432))</f>
        <v/>
      </c>
      <c r="O432" s="18">
        <f>IF(G432="はい",MIN(88000,MAX(0,F432-12000)),0)</f>
        <v/>
      </c>
      <c r="P432" s="18">
        <f>MAX(0,ROUNDDOWN(K432-H432-L432-I432-0,-3))</f>
        <v/>
      </c>
      <c r="Q432" s="18">
        <f>MAX(0,ROUNDDOWN(K432-H432-L432-I432-N432,-3))</f>
        <v/>
      </c>
      <c r="R432" s="18">
        <f>MAX(0,ROUNDDOWN(K432-H432-L432-I432-O432,-3))</f>
        <v/>
      </c>
      <c r="S432" s="18">
        <f>IF(P432&lt;=0,0,ROUNDDOWN((P432*LOOKUP(P432,{0,1950001,3300001,6950001,9000001,18000001,40000001},{0.05,0.1,0.2,0.23,0.33,0.4,0.45})-LOOKUP(P432,{0,1950001,3300001,6950001,9000001,18000001,40000001},{0,97500,427500,636000,1536000,2796000,4796000}))*1.021,-2))</f>
        <v/>
      </c>
      <c r="T432" s="18">
        <f>IF(Q432&lt;=0,0,ROUNDDOWN((Q432*LOOKUP(Q432,{0,1950001,3300001,6950001,9000001,18000001,40000001},{0.05,0.1,0.2,0.23,0.33,0.4,0.45})-LOOKUP(Q432,{0,1950001,3300001,6950001,9000001,18000001,40000001},{0,97500,427500,636000,1536000,2796000,4796000}))*1.021,-2))</f>
        <v/>
      </c>
      <c r="U432" s="18">
        <f>IF(R432&lt;=0,0,ROUNDDOWN((R432*LOOKUP(R432,{0,1950001,3300001,6950001,9000001,18000001,40000001},{0.05,0.1,0.2,0.23,0.33,0.4,0.45})-LOOKUP(R432,{0,1950001,3300001,6950001,9000001,18000001,40000001},{0,97500,427500,636000,1536000,2796000,4796000}))*1.021,-2))</f>
        <v/>
      </c>
      <c r="V432" s="18">
        <f>MAX(0,ROUNDDOWN(K432-H432-430000-J432-0,-3))</f>
        <v/>
      </c>
      <c r="W432" s="18">
        <f>MAX(0,ROUNDDOWN(K432-H432-430000-J432-N432,-3))</f>
        <v/>
      </c>
      <c r="X432" s="18">
        <f>MAX(0,ROUNDDOWN(K432-H432-430000-J432-O432,-3))</f>
        <v/>
      </c>
      <c r="Y432" s="18">
        <f>IF(K432&lt;=450000,0,MAX(0,ROUNDDOWN(V432*0.06-MIN(50000,V432)*0.03,-2))+MAX(0,ROUNDDOWN(V432*0.04-MIN(50000,V432)*0.02,-2)))</f>
        <v/>
      </c>
      <c r="Z432" s="18">
        <f>IF(K432&lt;=450000,0,MAX(0,ROUNDDOWN(W432*0.06-MIN(50000,W432)*0.03,-2))+MAX(0,ROUNDDOWN(W432*0.04-MIN(50000,W432)*0.02,-2)))</f>
        <v/>
      </c>
      <c r="AA432" s="18">
        <f>IF(K432&lt;=450000,0,MAX(0,ROUNDDOWN(X432*0.06-MIN(50000,X432)*0.03,-2))+MAX(0,ROUNDDOWN(X432*0.04-MIN(50000,X432)*0.02,-2)))</f>
        <v/>
      </c>
      <c r="AB432" s="18">
        <f>AE432+Y432-Z432</f>
        <v/>
      </c>
      <c r="AC432" s="18">
        <f>AF432+Y432-AA432</f>
        <v/>
      </c>
      <c r="AD432" s="20">
        <f>AB432-AC432</f>
        <v/>
      </c>
      <c r="AE432" s="18">
        <f>S432-T432</f>
        <v/>
      </c>
      <c r="AF432" s="18">
        <f>S432-U432</f>
        <v/>
      </c>
      <c r="AG432" s="21">
        <f>IF(P432&lt;=0,0,LOOKUP(P432,{0,1950001,3300001,6950001,9000001,18000001,40000001},{0.05,0.1,0.2,0.23,0.33,0.4,0.45}))</f>
        <v/>
      </c>
    </row>
    <row r="433">
      <c r="A433" t="inlineStr">
        <is>
          <t>1万円刻み</t>
        </is>
      </c>
      <c r="B433" s="18">
        <f>'4_1万円刻み'!$A$101</f>
        <v/>
      </c>
      <c r="C433" s="19" t="n">
        <v>2025</v>
      </c>
      <c r="D433" s="18" t="n">
        <v>100000</v>
      </c>
      <c r="E433" s="18" t="n">
        <v>0</v>
      </c>
      <c r="F433" s="18" t="n">
        <v>100000</v>
      </c>
      <c r="G433" t="inlineStr">
        <is>
          <t>はい</t>
        </is>
      </c>
      <c r="H433" s="18">
        <f>ROUND(MIN(B433/12,650000)*12*0.0915+MIN(B433/12,1390000)*12*(0.0504+0)+B433*0.005,0)</f>
        <v/>
      </c>
      <c r="I433" s="18" t="n">
        <v>0</v>
      </c>
      <c r="J433" s="18" t="n">
        <v>0</v>
      </c>
      <c r="K433" s="18">
        <f>ROUND(IF(C433&gt;=2026,IF(B433&lt;741000,0,IF(B433&lt;2191000,B433-740000,IF(B433&lt;2193000,1451000,IF(B433&lt;2196000,1453000,IF(B433&lt;2200000,1456000,IF(B433&lt;3600000,ROUNDDOWN(B433/4,-3)*2.8-80000,IF(B433&lt;6600000,ROUNDDOWN(B433/4,-3)*3.2-440000,IF(B433&lt;8500000,ROUNDDOWN(B433*0.9,0)-1100000,B433-1950000)))))))),IF(B433&lt;651000,0,IF(B433&lt;1900000,B433-650000,IF(B433&lt;3600000,ROUNDDOWN(B433/4,-3)*2.8-80000,IF(B433&lt;6600000,ROUNDDOWN(B433/4,-3)*3.2-440000,IF(B433&lt;8500000,ROUNDDOWN(B433*0.9,0)-1100000,B433-1950000)))))),0)</f>
        <v/>
      </c>
      <c r="L433" s="18">
        <f>IF(K433&gt;23500000,NA(),IF(C433&gt;=2026,IF(K433&lt;=4890000,1040000,IF(K433&lt;=6550000,670000,620000)),IF(K433&lt;=1320000,950000,IF(K433&lt;=3360000,880000,IF(K433&lt;=4890000,680000,IF(K433&lt;=6550000,630000,580000))))))</f>
        <v/>
      </c>
      <c r="M433" s="18">
        <f>MIN(100000,ROUNDDOWN(K433*0.05,0))</f>
        <v/>
      </c>
      <c r="N433" s="18">
        <f>MIN(2000000,MAX(0,D433-E433-M433))</f>
        <v/>
      </c>
      <c r="O433" s="18">
        <f>IF(G433="はい",MIN(88000,MAX(0,F433-12000)),0)</f>
        <v/>
      </c>
      <c r="P433" s="18">
        <f>MAX(0,ROUNDDOWN(K433-H433-L433-I433-0,-3))</f>
        <v/>
      </c>
      <c r="Q433" s="18">
        <f>MAX(0,ROUNDDOWN(K433-H433-L433-I433-N433,-3))</f>
        <v/>
      </c>
      <c r="R433" s="18">
        <f>MAX(0,ROUNDDOWN(K433-H433-L433-I433-O433,-3))</f>
        <v/>
      </c>
      <c r="S433" s="18">
        <f>IF(P433&lt;=0,0,ROUNDDOWN((P433*LOOKUP(P433,{0,1950001,3300001,6950001,9000001,18000001,40000001},{0.05,0.1,0.2,0.23,0.33,0.4,0.45})-LOOKUP(P433,{0,1950001,3300001,6950001,9000001,18000001,40000001},{0,97500,427500,636000,1536000,2796000,4796000}))*1.021,-2))</f>
        <v/>
      </c>
      <c r="T433" s="18">
        <f>IF(Q433&lt;=0,0,ROUNDDOWN((Q433*LOOKUP(Q433,{0,1950001,3300001,6950001,9000001,18000001,40000001},{0.05,0.1,0.2,0.23,0.33,0.4,0.45})-LOOKUP(Q433,{0,1950001,3300001,6950001,9000001,18000001,40000001},{0,97500,427500,636000,1536000,2796000,4796000}))*1.021,-2))</f>
        <v/>
      </c>
      <c r="U433" s="18">
        <f>IF(R433&lt;=0,0,ROUNDDOWN((R433*LOOKUP(R433,{0,1950001,3300001,6950001,9000001,18000001,40000001},{0.05,0.1,0.2,0.23,0.33,0.4,0.45})-LOOKUP(R433,{0,1950001,3300001,6950001,9000001,18000001,40000001},{0,97500,427500,636000,1536000,2796000,4796000}))*1.021,-2))</f>
        <v/>
      </c>
      <c r="V433" s="18">
        <f>MAX(0,ROUNDDOWN(K433-H433-430000-J433-0,-3))</f>
        <v/>
      </c>
      <c r="W433" s="18">
        <f>MAX(0,ROUNDDOWN(K433-H433-430000-J433-N433,-3))</f>
        <v/>
      </c>
      <c r="X433" s="18">
        <f>MAX(0,ROUNDDOWN(K433-H433-430000-J433-O433,-3))</f>
        <v/>
      </c>
      <c r="Y433" s="18">
        <f>IF(K433&lt;=450000,0,MAX(0,ROUNDDOWN(V433*0.06-MIN(50000,V433)*0.03,-2))+MAX(0,ROUNDDOWN(V433*0.04-MIN(50000,V433)*0.02,-2)))</f>
        <v/>
      </c>
      <c r="Z433" s="18">
        <f>IF(K433&lt;=450000,0,MAX(0,ROUNDDOWN(W433*0.06-MIN(50000,W433)*0.03,-2))+MAX(0,ROUNDDOWN(W433*0.04-MIN(50000,W433)*0.02,-2)))</f>
        <v/>
      </c>
      <c r="AA433" s="18">
        <f>IF(K433&lt;=450000,0,MAX(0,ROUNDDOWN(X433*0.06-MIN(50000,X433)*0.03,-2))+MAX(0,ROUNDDOWN(X433*0.04-MIN(50000,X433)*0.02,-2)))</f>
        <v/>
      </c>
      <c r="AB433" s="18">
        <f>AE433+Y433-Z433</f>
        <v/>
      </c>
      <c r="AC433" s="18">
        <f>AF433+Y433-AA433</f>
        <v/>
      </c>
      <c r="AD433" s="20">
        <f>AB433-AC433</f>
        <v/>
      </c>
      <c r="AE433" s="18">
        <f>S433-T433</f>
        <v/>
      </c>
      <c r="AF433" s="18">
        <f>S433-U433</f>
        <v/>
      </c>
      <c r="AG433" s="21">
        <f>IF(P433&lt;=0,0,LOOKUP(P433,{0,1950001,3300001,6950001,9000001,18000001,40000001},{0.05,0.1,0.2,0.23,0.33,0.4,0.45}))</f>
        <v/>
      </c>
    </row>
    <row r="434">
      <c r="A434" t="inlineStr">
        <is>
          <t>1万円刻み</t>
        </is>
      </c>
      <c r="B434" s="18">
        <f>'4_1万円刻み'!$A$102</f>
        <v/>
      </c>
      <c r="C434" s="19" t="n">
        <v>2026</v>
      </c>
      <c r="D434" s="18" t="n">
        <v>100000</v>
      </c>
      <c r="E434" s="18" t="n">
        <v>0</v>
      </c>
      <c r="F434" s="18" t="n">
        <v>100000</v>
      </c>
      <c r="G434" t="inlineStr">
        <is>
          <t>はい</t>
        </is>
      </c>
      <c r="H434" s="18">
        <f>ROUND(MIN(B434/12,650000)*12*0.0915+MIN(B434/12,1390000)*12*(0.0504+0)+B434*0.005,0)</f>
        <v/>
      </c>
      <c r="I434" s="18" t="n">
        <v>0</v>
      </c>
      <c r="J434" s="18" t="n">
        <v>0</v>
      </c>
      <c r="K434" s="18">
        <f>ROUND(IF(C434&gt;=2026,IF(B434&lt;741000,0,IF(B434&lt;2191000,B434-740000,IF(B434&lt;2193000,1451000,IF(B434&lt;2196000,1453000,IF(B434&lt;2200000,1456000,IF(B434&lt;3600000,ROUNDDOWN(B434/4,-3)*2.8-80000,IF(B434&lt;6600000,ROUNDDOWN(B434/4,-3)*3.2-440000,IF(B434&lt;8500000,ROUNDDOWN(B434*0.9,0)-1100000,B434-1950000)))))))),IF(B434&lt;651000,0,IF(B434&lt;1900000,B434-650000,IF(B434&lt;3600000,ROUNDDOWN(B434/4,-3)*2.8-80000,IF(B434&lt;6600000,ROUNDDOWN(B434/4,-3)*3.2-440000,IF(B434&lt;8500000,ROUNDDOWN(B434*0.9,0)-1100000,B434-1950000)))))),0)</f>
        <v/>
      </c>
      <c r="L434" s="18">
        <f>IF(K434&gt;23500000,NA(),IF(C434&gt;=2026,IF(K434&lt;=4890000,1040000,IF(K434&lt;=6550000,670000,620000)),IF(K434&lt;=1320000,950000,IF(K434&lt;=3360000,880000,IF(K434&lt;=4890000,680000,IF(K434&lt;=6550000,630000,580000))))))</f>
        <v/>
      </c>
      <c r="M434" s="18">
        <f>MIN(100000,ROUNDDOWN(K434*0.05,0))</f>
        <v/>
      </c>
      <c r="N434" s="18">
        <f>MIN(2000000,MAX(0,D434-E434-M434))</f>
        <v/>
      </c>
      <c r="O434" s="18">
        <f>IF(G434="はい",MIN(88000,MAX(0,F434-12000)),0)</f>
        <v/>
      </c>
      <c r="P434" s="18">
        <f>MAX(0,ROUNDDOWN(K434-H434-L434-I434-0,-3))</f>
        <v/>
      </c>
      <c r="Q434" s="18">
        <f>MAX(0,ROUNDDOWN(K434-H434-L434-I434-N434,-3))</f>
        <v/>
      </c>
      <c r="R434" s="18">
        <f>MAX(0,ROUNDDOWN(K434-H434-L434-I434-O434,-3))</f>
        <v/>
      </c>
      <c r="S434" s="18">
        <f>IF(P434&lt;=0,0,ROUNDDOWN((P434*LOOKUP(P434,{0,1950001,3300001,6950001,9000001,18000001,40000001},{0.05,0.1,0.2,0.23,0.33,0.4,0.45})-LOOKUP(P434,{0,1950001,3300001,6950001,9000001,18000001,40000001},{0,97500,427500,636000,1536000,2796000,4796000}))*1.021,-2))</f>
        <v/>
      </c>
      <c r="T434" s="18">
        <f>IF(Q434&lt;=0,0,ROUNDDOWN((Q434*LOOKUP(Q434,{0,1950001,3300001,6950001,9000001,18000001,40000001},{0.05,0.1,0.2,0.23,0.33,0.4,0.45})-LOOKUP(Q434,{0,1950001,3300001,6950001,9000001,18000001,40000001},{0,97500,427500,636000,1536000,2796000,4796000}))*1.021,-2))</f>
        <v/>
      </c>
      <c r="U434" s="18">
        <f>IF(R434&lt;=0,0,ROUNDDOWN((R434*LOOKUP(R434,{0,1950001,3300001,6950001,9000001,18000001,40000001},{0.05,0.1,0.2,0.23,0.33,0.4,0.45})-LOOKUP(R434,{0,1950001,3300001,6950001,9000001,18000001,40000001},{0,97500,427500,636000,1536000,2796000,4796000}))*1.021,-2))</f>
        <v/>
      </c>
      <c r="V434" s="18">
        <f>MAX(0,ROUNDDOWN(K434-H434-430000-J434-0,-3))</f>
        <v/>
      </c>
      <c r="W434" s="18">
        <f>MAX(0,ROUNDDOWN(K434-H434-430000-J434-N434,-3))</f>
        <v/>
      </c>
      <c r="X434" s="18">
        <f>MAX(0,ROUNDDOWN(K434-H434-430000-J434-O434,-3))</f>
        <v/>
      </c>
      <c r="Y434" s="18">
        <f>IF(K434&lt;=450000,0,MAX(0,ROUNDDOWN(V434*0.06-MIN(50000,V434)*0.03,-2))+MAX(0,ROUNDDOWN(V434*0.04-MIN(50000,V434)*0.02,-2)))</f>
        <v/>
      </c>
      <c r="Z434" s="18">
        <f>IF(K434&lt;=450000,0,MAX(0,ROUNDDOWN(W434*0.06-MIN(50000,W434)*0.03,-2))+MAX(0,ROUNDDOWN(W434*0.04-MIN(50000,W434)*0.02,-2)))</f>
        <v/>
      </c>
      <c r="AA434" s="18">
        <f>IF(K434&lt;=450000,0,MAX(0,ROUNDDOWN(X434*0.06-MIN(50000,X434)*0.03,-2))+MAX(0,ROUNDDOWN(X434*0.04-MIN(50000,X434)*0.02,-2)))</f>
        <v/>
      </c>
      <c r="AB434" s="18">
        <f>AE434+Y434-Z434</f>
        <v/>
      </c>
      <c r="AC434" s="18">
        <f>AF434+Y434-AA434</f>
        <v/>
      </c>
      <c r="AD434" s="20">
        <f>AB434-AC434</f>
        <v/>
      </c>
      <c r="AE434" s="18">
        <f>S434-T434</f>
        <v/>
      </c>
      <c r="AF434" s="18">
        <f>S434-U434</f>
        <v/>
      </c>
      <c r="AG434" s="21">
        <f>IF(P434&lt;=0,0,LOOKUP(P434,{0,1950001,3300001,6950001,9000001,18000001,40000001},{0.05,0.1,0.2,0.23,0.33,0.4,0.45}))</f>
        <v/>
      </c>
    </row>
    <row r="435">
      <c r="A435" t="inlineStr">
        <is>
          <t>1万円刻み</t>
        </is>
      </c>
      <c r="B435" s="18">
        <f>'4_1万円刻み'!$A$102</f>
        <v/>
      </c>
      <c r="C435" s="19" t="n">
        <v>2025</v>
      </c>
      <c r="D435" s="18" t="n">
        <v>100000</v>
      </c>
      <c r="E435" s="18" t="n">
        <v>0</v>
      </c>
      <c r="F435" s="18" t="n">
        <v>100000</v>
      </c>
      <c r="G435" t="inlineStr">
        <is>
          <t>はい</t>
        </is>
      </c>
      <c r="H435" s="18">
        <f>ROUND(MIN(B435/12,650000)*12*0.0915+MIN(B435/12,1390000)*12*(0.0504+0)+B435*0.005,0)</f>
        <v/>
      </c>
      <c r="I435" s="18" t="n">
        <v>0</v>
      </c>
      <c r="J435" s="18" t="n">
        <v>0</v>
      </c>
      <c r="K435" s="18">
        <f>ROUND(IF(C435&gt;=2026,IF(B435&lt;741000,0,IF(B435&lt;2191000,B435-740000,IF(B435&lt;2193000,1451000,IF(B435&lt;2196000,1453000,IF(B435&lt;2200000,1456000,IF(B435&lt;3600000,ROUNDDOWN(B435/4,-3)*2.8-80000,IF(B435&lt;6600000,ROUNDDOWN(B435/4,-3)*3.2-440000,IF(B435&lt;8500000,ROUNDDOWN(B435*0.9,0)-1100000,B435-1950000)))))))),IF(B435&lt;651000,0,IF(B435&lt;1900000,B435-650000,IF(B435&lt;3600000,ROUNDDOWN(B435/4,-3)*2.8-80000,IF(B435&lt;6600000,ROUNDDOWN(B435/4,-3)*3.2-440000,IF(B435&lt;8500000,ROUNDDOWN(B435*0.9,0)-1100000,B435-1950000)))))),0)</f>
        <v/>
      </c>
      <c r="L435" s="18">
        <f>IF(K435&gt;23500000,NA(),IF(C435&gt;=2026,IF(K435&lt;=4890000,1040000,IF(K435&lt;=6550000,670000,620000)),IF(K435&lt;=1320000,950000,IF(K435&lt;=3360000,880000,IF(K435&lt;=4890000,680000,IF(K435&lt;=6550000,630000,580000))))))</f>
        <v/>
      </c>
      <c r="M435" s="18">
        <f>MIN(100000,ROUNDDOWN(K435*0.05,0))</f>
        <v/>
      </c>
      <c r="N435" s="18">
        <f>MIN(2000000,MAX(0,D435-E435-M435))</f>
        <v/>
      </c>
      <c r="O435" s="18">
        <f>IF(G435="はい",MIN(88000,MAX(0,F435-12000)),0)</f>
        <v/>
      </c>
      <c r="P435" s="18">
        <f>MAX(0,ROUNDDOWN(K435-H435-L435-I435-0,-3))</f>
        <v/>
      </c>
      <c r="Q435" s="18">
        <f>MAX(0,ROUNDDOWN(K435-H435-L435-I435-N435,-3))</f>
        <v/>
      </c>
      <c r="R435" s="18">
        <f>MAX(0,ROUNDDOWN(K435-H435-L435-I435-O435,-3))</f>
        <v/>
      </c>
      <c r="S435" s="18">
        <f>IF(P435&lt;=0,0,ROUNDDOWN((P435*LOOKUP(P435,{0,1950001,3300001,6950001,9000001,18000001,40000001},{0.05,0.1,0.2,0.23,0.33,0.4,0.45})-LOOKUP(P435,{0,1950001,3300001,6950001,9000001,18000001,40000001},{0,97500,427500,636000,1536000,2796000,4796000}))*1.021,-2))</f>
        <v/>
      </c>
      <c r="T435" s="18">
        <f>IF(Q435&lt;=0,0,ROUNDDOWN((Q435*LOOKUP(Q435,{0,1950001,3300001,6950001,9000001,18000001,40000001},{0.05,0.1,0.2,0.23,0.33,0.4,0.45})-LOOKUP(Q435,{0,1950001,3300001,6950001,9000001,18000001,40000001},{0,97500,427500,636000,1536000,2796000,4796000}))*1.021,-2))</f>
        <v/>
      </c>
      <c r="U435" s="18">
        <f>IF(R435&lt;=0,0,ROUNDDOWN((R435*LOOKUP(R435,{0,1950001,3300001,6950001,9000001,18000001,40000001},{0.05,0.1,0.2,0.23,0.33,0.4,0.45})-LOOKUP(R435,{0,1950001,3300001,6950001,9000001,18000001,40000001},{0,97500,427500,636000,1536000,2796000,4796000}))*1.021,-2))</f>
        <v/>
      </c>
      <c r="V435" s="18">
        <f>MAX(0,ROUNDDOWN(K435-H435-430000-J435-0,-3))</f>
        <v/>
      </c>
      <c r="W435" s="18">
        <f>MAX(0,ROUNDDOWN(K435-H435-430000-J435-N435,-3))</f>
        <v/>
      </c>
      <c r="X435" s="18">
        <f>MAX(0,ROUNDDOWN(K435-H435-430000-J435-O435,-3))</f>
        <v/>
      </c>
      <c r="Y435" s="18">
        <f>IF(K435&lt;=450000,0,MAX(0,ROUNDDOWN(V435*0.06-MIN(50000,V435)*0.03,-2))+MAX(0,ROUNDDOWN(V435*0.04-MIN(50000,V435)*0.02,-2)))</f>
        <v/>
      </c>
      <c r="Z435" s="18">
        <f>IF(K435&lt;=450000,0,MAX(0,ROUNDDOWN(W435*0.06-MIN(50000,W435)*0.03,-2))+MAX(0,ROUNDDOWN(W435*0.04-MIN(50000,W435)*0.02,-2)))</f>
        <v/>
      </c>
      <c r="AA435" s="18">
        <f>IF(K435&lt;=450000,0,MAX(0,ROUNDDOWN(X435*0.06-MIN(50000,X435)*0.03,-2))+MAX(0,ROUNDDOWN(X435*0.04-MIN(50000,X435)*0.02,-2)))</f>
        <v/>
      </c>
      <c r="AB435" s="18">
        <f>AE435+Y435-Z435</f>
        <v/>
      </c>
      <c r="AC435" s="18">
        <f>AF435+Y435-AA435</f>
        <v/>
      </c>
      <c r="AD435" s="20">
        <f>AB435-AC435</f>
        <v/>
      </c>
      <c r="AE435" s="18">
        <f>S435-T435</f>
        <v/>
      </c>
      <c r="AF435" s="18">
        <f>S435-U435</f>
        <v/>
      </c>
      <c r="AG435" s="21">
        <f>IF(P435&lt;=0,0,LOOKUP(P435,{0,1950001,3300001,6950001,9000001,18000001,40000001},{0.05,0.1,0.2,0.23,0.33,0.4,0.45}))</f>
        <v/>
      </c>
    </row>
    <row r="436">
      <c r="A436" t="inlineStr">
        <is>
          <t>1万円刻み</t>
        </is>
      </c>
      <c r="B436" s="18">
        <f>'4_1万円刻み'!$A$103</f>
        <v/>
      </c>
      <c r="C436" s="19" t="n">
        <v>2026</v>
      </c>
      <c r="D436" s="18" t="n">
        <v>100000</v>
      </c>
      <c r="E436" s="18" t="n">
        <v>0</v>
      </c>
      <c r="F436" s="18" t="n">
        <v>100000</v>
      </c>
      <c r="G436" t="inlineStr">
        <is>
          <t>はい</t>
        </is>
      </c>
      <c r="H436" s="18">
        <f>ROUND(MIN(B436/12,650000)*12*0.0915+MIN(B436/12,1390000)*12*(0.0504+0)+B436*0.005,0)</f>
        <v/>
      </c>
      <c r="I436" s="18" t="n">
        <v>0</v>
      </c>
      <c r="J436" s="18" t="n">
        <v>0</v>
      </c>
      <c r="K436" s="18">
        <f>ROUND(IF(C436&gt;=2026,IF(B436&lt;741000,0,IF(B436&lt;2191000,B436-740000,IF(B436&lt;2193000,1451000,IF(B436&lt;2196000,1453000,IF(B436&lt;2200000,1456000,IF(B436&lt;3600000,ROUNDDOWN(B436/4,-3)*2.8-80000,IF(B436&lt;6600000,ROUNDDOWN(B436/4,-3)*3.2-440000,IF(B436&lt;8500000,ROUNDDOWN(B436*0.9,0)-1100000,B436-1950000)))))))),IF(B436&lt;651000,0,IF(B436&lt;1900000,B436-650000,IF(B436&lt;3600000,ROUNDDOWN(B436/4,-3)*2.8-80000,IF(B436&lt;6600000,ROUNDDOWN(B436/4,-3)*3.2-440000,IF(B436&lt;8500000,ROUNDDOWN(B436*0.9,0)-1100000,B436-1950000)))))),0)</f>
        <v/>
      </c>
      <c r="L436" s="18">
        <f>IF(K436&gt;23500000,NA(),IF(C436&gt;=2026,IF(K436&lt;=4890000,1040000,IF(K436&lt;=6550000,670000,620000)),IF(K436&lt;=1320000,950000,IF(K436&lt;=3360000,880000,IF(K436&lt;=4890000,680000,IF(K436&lt;=6550000,630000,580000))))))</f>
        <v/>
      </c>
      <c r="M436" s="18">
        <f>MIN(100000,ROUNDDOWN(K436*0.05,0))</f>
        <v/>
      </c>
      <c r="N436" s="18">
        <f>MIN(2000000,MAX(0,D436-E436-M436))</f>
        <v/>
      </c>
      <c r="O436" s="18">
        <f>IF(G436="はい",MIN(88000,MAX(0,F436-12000)),0)</f>
        <v/>
      </c>
      <c r="P436" s="18">
        <f>MAX(0,ROUNDDOWN(K436-H436-L436-I436-0,-3))</f>
        <v/>
      </c>
      <c r="Q436" s="18">
        <f>MAX(0,ROUNDDOWN(K436-H436-L436-I436-N436,-3))</f>
        <v/>
      </c>
      <c r="R436" s="18">
        <f>MAX(0,ROUNDDOWN(K436-H436-L436-I436-O436,-3))</f>
        <v/>
      </c>
      <c r="S436" s="18">
        <f>IF(P436&lt;=0,0,ROUNDDOWN((P436*LOOKUP(P436,{0,1950001,3300001,6950001,9000001,18000001,40000001},{0.05,0.1,0.2,0.23,0.33,0.4,0.45})-LOOKUP(P436,{0,1950001,3300001,6950001,9000001,18000001,40000001},{0,97500,427500,636000,1536000,2796000,4796000}))*1.021,-2))</f>
        <v/>
      </c>
      <c r="T436" s="18">
        <f>IF(Q436&lt;=0,0,ROUNDDOWN((Q436*LOOKUP(Q436,{0,1950001,3300001,6950001,9000001,18000001,40000001},{0.05,0.1,0.2,0.23,0.33,0.4,0.45})-LOOKUP(Q436,{0,1950001,3300001,6950001,9000001,18000001,40000001},{0,97500,427500,636000,1536000,2796000,4796000}))*1.021,-2))</f>
        <v/>
      </c>
      <c r="U436" s="18">
        <f>IF(R436&lt;=0,0,ROUNDDOWN((R436*LOOKUP(R436,{0,1950001,3300001,6950001,9000001,18000001,40000001},{0.05,0.1,0.2,0.23,0.33,0.4,0.45})-LOOKUP(R436,{0,1950001,3300001,6950001,9000001,18000001,40000001},{0,97500,427500,636000,1536000,2796000,4796000}))*1.021,-2))</f>
        <v/>
      </c>
      <c r="V436" s="18">
        <f>MAX(0,ROUNDDOWN(K436-H436-430000-J436-0,-3))</f>
        <v/>
      </c>
      <c r="W436" s="18">
        <f>MAX(0,ROUNDDOWN(K436-H436-430000-J436-N436,-3))</f>
        <v/>
      </c>
      <c r="X436" s="18">
        <f>MAX(0,ROUNDDOWN(K436-H436-430000-J436-O436,-3))</f>
        <v/>
      </c>
      <c r="Y436" s="18">
        <f>IF(K436&lt;=450000,0,MAX(0,ROUNDDOWN(V436*0.06-MIN(50000,V436)*0.03,-2))+MAX(0,ROUNDDOWN(V436*0.04-MIN(50000,V436)*0.02,-2)))</f>
        <v/>
      </c>
      <c r="Z436" s="18">
        <f>IF(K436&lt;=450000,0,MAX(0,ROUNDDOWN(W436*0.06-MIN(50000,W436)*0.03,-2))+MAX(0,ROUNDDOWN(W436*0.04-MIN(50000,W436)*0.02,-2)))</f>
        <v/>
      </c>
      <c r="AA436" s="18">
        <f>IF(K436&lt;=450000,0,MAX(0,ROUNDDOWN(X436*0.06-MIN(50000,X436)*0.03,-2))+MAX(0,ROUNDDOWN(X436*0.04-MIN(50000,X436)*0.02,-2)))</f>
        <v/>
      </c>
      <c r="AB436" s="18">
        <f>AE436+Y436-Z436</f>
        <v/>
      </c>
      <c r="AC436" s="18">
        <f>AF436+Y436-AA436</f>
        <v/>
      </c>
      <c r="AD436" s="20">
        <f>AB436-AC436</f>
        <v/>
      </c>
      <c r="AE436" s="18">
        <f>S436-T436</f>
        <v/>
      </c>
      <c r="AF436" s="18">
        <f>S436-U436</f>
        <v/>
      </c>
      <c r="AG436" s="21">
        <f>IF(P436&lt;=0,0,LOOKUP(P436,{0,1950001,3300001,6950001,9000001,18000001,40000001},{0.05,0.1,0.2,0.23,0.33,0.4,0.45}))</f>
        <v/>
      </c>
    </row>
    <row r="437">
      <c r="A437" t="inlineStr">
        <is>
          <t>1万円刻み</t>
        </is>
      </c>
      <c r="B437" s="18">
        <f>'4_1万円刻み'!$A$103</f>
        <v/>
      </c>
      <c r="C437" s="19" t="n">
        <v>2025</v>
      </c>
      <c r="D437" s="18" t="n">
        <v>100000</v>
      </c>
      <c r="E437" s="18" t="n">
        <v>0</v>
      </c>
      <c r="F437" s="18" t="n">
        <v>100000</v>
      </c>
      <c r="G437" t="inlineStr">
        <is>
          <t>はい</t>
        </is>
      </c>
      <c r="H437" s="18">
        <f>ROUND(MIN(B437/12,650000)*12*0.0915+MIN(B437/12,1390000)*12*(0.0504+0)+B437*0.005,0)</f>
        <v/>
      </c>
      <c r="I437" s="18" t="n">
        <v>0</v>
      </c>
      <c r="J437" s="18" t="n">
        <v>0</v>
      </c>
      <c r="K437" s="18">
        <f>ROUND(IF(C437&gt;=2026,IF(B437&lt;741000,0,IF(B437&lt;2191000,B437-740000,IF(B437&lt;2193000,1451000,IF(B437&lt;2196000,1453000,IF(B437&lt;2200000,1456000,IF(B437&lt;3600000,ROUNDDOWN(B437/4,-3)*2.8-80000,IF(B437&lt;6600000,ROUNDDOWN(B437/4,-3)*3.2-440000,IF(B437&lt;8500000,ROUNDDOWN(B437*0.9,0)-1100000,B437-1950000)))))))),IF(B437&lt;651000,0,IF(B437&lt;1900000,B437-650000,IF(B437&lt;3600000,ROUNDDOWN(B437/4,-3)*2.8-80000,IF(B437&lt;6600000,ROUNDDOWN(B437/4,-3)*3.2-440000,IF(B437&lt;8500000,ROUNDDOWN(B437*0.9,0)-1100000,B437-1950000)))))),0)</f>
        <v/>
      </c>
      <c r="L437" s="18">
        <f>IF(K437&gt;23500000,NA(),IF(C437&gt;=2026,IF(K437&lt;=4890000,1040000,IF(K437&lt;=6550000,670000,620000)),IF(K437&lt;=1320000,950000,IF(K437&lt;=3360000,880000,IF(K437&lt;=4890000,680000,IF(K437&lt;=6550000,630000,580000))))))</f>
        <v/>
      </c>
      <c r="M437" s="18">
        <f>MIN(100000,ROUNDDOWN(K437*0.05,0))</f>
        <v/>
      </c>
      <c r="N437" s="18">
        <f>MIN(2000000,MAX(0,D437-E437-M437))</f>
        <v/>
      </c>
      <c r="O437" s="18">
        <f>IF(G437="はい",MIN(88000,MAX(0,F437-12000)),0)</f>
        <v/>
      </c>
      <c r="P437" s="18">
        <f>MAX(0,ROUNDDOWN(K437-H437-L437-I437-0,-3))</f>
        <v/>
      </c>
      <c r="Q437" s="18">
        <f>MAX(0,ROUNDDOWN(K437-H437-L437-I437-N437,-3))</f>
        <v/>
      </c>
      <c r="R437" s="18">
        <f>MAX(0,ROUNDDOWN(K437-H437-L437-I437-O437,-3))</f>
        <v/>
      </c>
      <c r="S437" s="18">
        <f>IF(P437&lt;=0,0,ROUNDDOWN((P437*LOOKUP(P437,{0,1950001,3300001,6950001,9000001,18000001,40000001},{0.05,0.1,0.2,0.23,0.33,0.4,0.45})-LOOKUP(P437,{0,1950001,3300001,6950001,9000001,18000001,40000001},{0,97500,427500,636000,1536000,2796000,4796000}))*1.021,-2))</f>
        <v/>
      </c>
      <c r="T437" s="18">
        <f>IF(Q437&lt;=0,0,ROUNDDOWN((Q437*LOOKUP(Q437,{0,1950001,3300001,6950001,9000001,18000001,40000001},{0.05,0.1,0.2,0.23,0.33,0.4,0.45})-LOOKUP(Q437,{0,1950001,3300001,6950001,9000001,18000001,40000001},{0,97500,427500,636000,1536000,2796000,4796000}))*1.021,-2))</f>
        <v/>
      </c>
      <c r="U437" s="18">
        <f>IF(R437&lt;=0,0,ROUNDDOWN((R437*LOOKUP(R437,{0,1950001,3300001,6950001,9000001,18000001,40000001},{0.05,0.1,0.2,0.23,0.33,0.4,0.45})-LOOKUP(R437,{0,1950001,3300001,6950001,9000001,18000001,40000001},{0,97500,427500,636000,1536000,2796000,4796000}))*1.021,-2))</f>
        <v/>
      </c>
      <c r="V437" s="18">
        <f>MAX(0,ROUNDDOWN(K437-H437-430000-J437-0,-3))</f>
        <v/>
      </c>
      <c r="W437" s="18">
        <f>MAX(0,ROUNDDOWN(K437-H437-430000-J437-N437,-3))</f>
        <v/>
      </c>
      <c r="X437" s="18">
        <f>MAX(0,ROUNDDOWN(K437-H437-430000-J437-O437,-3))</f>
        <v/>
      </c>
      <c r="Y437" s="18">
        <f>IF(K437&lt;=450000,0,MAX(0,ROUNDDOWN(V437*0.06-MIN(50000,V437)*0.03,-2))+MAX(0,ROUNDDOWN(V437*0.04-MIN(50000,V437)*0.02,-2)))</f>
        <v/>
      </c>
      <c r="Z437" s="18">
        <f>IF(K437&lt;=450000,0,MAX(0,ROUNDDOWN(W437*0.06-MIN(50000,W437)*0.03,-2))+MAX(0,ROUNDDOWN(W437*0.04-MIN(50000,W437)*0.02,-2)))</f>
        <v/>
      </c>
      <c r="AA437" s="18">
        <f>IF(K437&lt;=450000,0,MAX(0,ROUNDDOWN(X437*0.06-MIN(50000,X437)*0.03,-2))+MAX(0,ROUNDDOWN(X437*0.04-MIN(50000,X437)*0.02,-2)))</f>
        <v/>
      </c>
      <c r="AB437" s="18">
        <f>AE437+Y437-Z437</f>
        <v/>
      </c>
      <c r="AC437" s="18">
        <f>AF437+Y437-AA437</f>
        <v/>
      </c>
      <c r="AD437" s="20">
        <f>AB437-AC437</f>
        <v/>
      </c>
      <c r="AE437" s="18">
        <f>S437-T437</f>
        <v/>
      </c>
      <c r="AF437" s="18">
        <f>S437-U437</f>
        <v/>
      </c>
      <c r="AG437" s="21">
        <f>IF(P437&lt;=0,0,LOOKUP(P437,{0,1950001,3300001,6950001,9000001,18000001,40000001},{0.05,0.1,0.2,0.23,0.33,0.4,0.45}))</f>
        <v/>
      </c>
    </row>
    <row r="438">
      <c r="A438" t="inlineStr">
        <is>
          <t>1万円刻み</t>
        </is>
      </c>
      <c r="B438" s="18">
        <f>'4_1万円刻み'!$A$104</f>
        <v/>
      </c>
      <c r="C438" s="19" t="n">
        <v>2026</v>
      </c>
      <c r="D438" s="18" t="n">
        <v>100000</v>
      </c>
      <c r="E438" s="18" t="n">
        <v>0</v>
      </c>
      <c r="F438" s="18" t="n">
        <v>100000</v>
      </c>
      <c r="G438" t="inlineStr">
        <is>
          <t>はい</t>
        </is>
      </c>
      <c r="H438" s="18">
        <f>ROUND(MIN(B438/12,650000)*12*0.0915+MIN(B438/12,1390000)*12*(0.0504+0)+B438*0.005,0)</f>
        <v/>
      </c>
      <c r="I438" s="18" t="n">
        <v>0</v>
      </c>
      <c r="J438" s="18" t="n">
        <v>0</v>
      </c>
      <c r="K438" s="18">
        <f>ROUND(IF(C438&gt;=2026,IF(B438&lt;741000,0,IF(B438&lt;2191000,B438-740000,IF(B438&lt;2193000,1451000,IF(B438&lt;2196000,1453000,IF(B438&lt;2200000,1456000,IF(B438&lt;3600000,ROUNDDOWN(B438/4,-3)*2.8-80000,IF(B438&lt;6600000,ROUNDDOWN(B438/4,-3)*3.2-440000,IF(B438&lt;8500000,ROUNDDOWN(B438*0.9,0)-1100000,B438-1950000)))))))),IF(B438&lt;651000,0,IF(B438&lt;1900000,B438-650000,IF(B438&lt;3600000,ROUNDDOWN(B438/4,-3)*2.8-80000,IF(B438&lt;6600000,ROUNDDOWN(B438/4,-3)*3.2-440000,IF(B438&lt;8500000,ROUNDDOWN(B438*0.9,0)-1100000,B438-1950000)))))),0)</f>
        <v/>
      </c>
      <c r="L438" s="18">
        <f>IF(K438&gt;23500000,NA(),IF(C438&gt;=2026,IF(K438&lt;=4890000,1040000,IF(K438&lt;=6550000,670000,620000)),IF(K438&lt;=1320000,950000,IF(K438&lt;=3360000,880000,IF(K438&lt;=4890000,680000,IF(K438&lt;=6550000,630000,580000))))))</f>
        <v/>
      </c>
      <c r="M438" s="18">
        <f>MIN(100000,ROUNDDOWN(K438*0.05,0))</f>
        <v/>
      </c>
      <c r="N438" s="18">
        <f>MIN(2000000,MAX(0,D438-E438-M438))</f>
        <v/>
      </c>
      <c r="O438" s="18">
        <f>IF(G438="はい",MIN(88000,MAX(0,F438-12000)),0)</f>
        <v/>
      </c>
      <c r="P438" s="18">
        <f>MAX(0,ROUNDDOWN(K438-H438-L438-I438-0,-3))</f>
        <v/>
      </c>
      <c r="Q438" s="18">
        <f>MAX(0,ROUNDDOWN(K438-H438-L438-I438-N438,-3))</f>
        <v/>
      </c>
      <c r="R438" s="18">
        <f>MAX(0,ROUNDDOWN(K438-H438-L438-I438-O438,-3))</f>
        <v/>
      </c>
      <c r="S438" s="18">
        <f>IF(P438&lt;=0,0,ROUNDDOWN((P438*LOOKUP(P438,{0,1950001,3300001,6950001,9000001,18000001,40000001},{0.05,0.1,0.2,0.23,0.33,0.4,0.45})-LOOKUP(P438,{0,1950001,3300001,6950001,9000001,18000001,40000001},{0,97500,427500,636000,1536000,2796000,4796000}))*1.021,-2))</f>
        <v/>
      </c>
      <c r="T438" s="18">
        <f>IF(Q438&lt;=0,0,ROUNDDOWN((Q438*LOOKUP(Q438,{0,1950001,3300001,6950001,9000001,18000001,40000001},{0.05,0.1,0.2,0.23,0.33,0.4,0.45})-LOOKUP(Q438,{0,1950001,3300001,6950001,9000001,18000001,40000001},{0,97500,427500,636000,1536000,2796000,4796000}))*1.021,-2))</f>
        <v/>
      </c>
      <c r="U438" s="18">
        <f>IF(R438&lt;=0,0,ROUNDDOWN((R438*LOOKUP(R438,{0,1950001,3300001,6950001,9000001,18000001,40000001},{0.05,0.1,0.2,0.23,0.33,0.4,0.45})-LOOKUP(R438,{0,1950001,3300001,6950001,9000001,18000001,40000001},{0,97500,427500,636000,1536000,2796000,4796000}))*1.021,-2))</f>
        <v/>
      </c>
      <c r="V438" s="18">
        <f>MAX(0,ROUNDDOWN(K438-H438-430000-J438-0,-3))</f>
        <v/>
      </c>
      <c r="W438" s="18">
        <f>MAX(0,ROUNDDOWN(K438-H438-430000-J438-N438,-3))</f>
        <v/>
      </c>
      <c r="X438" s="18">
        <f>MAX(0,ROUNDDOWN(K438-H438-430000-J438-O438,-3))</f>
        <v/>
      </c>
      <c r="Y438" s="18">
        <f>IF(K438&lt;=450000,0,MAX(0,ROUNDDOWN(V438*0.06-MIN(50000,V438)*0.03,-2))+MAX(0,ROUNDDOWN(V438*0.04-MIN(50000,V438)*0.02,-2)))</f>
        <v/>
      </c>
      <c r="Z438" s="18">
        <f>IF(K438&lt;=450000,0,MAX(0,ROUNDDOWN(W438*0.06-MIN(50000,W438)*0.03,-2))+MAX(0,ROUNDDOWN(W438*0.04-MIN(50000,W438)*0.02,-2)))</f>
        <v/>
      </c>
      <c r="AA438" s="18">
        <f>IF(K438&lt;=450000,0,MAX(0,ROUNDDOWN(X438*0.06-MIN(50000,X438)*0.03,-2))+MAX(0,ROUNDDOWN(X438*0.04-MIN(50000,X438)*0.02,-2)))</f>
        <v/>
      </c>
      <c r="AB438" s="18">
        <f>AE438+Y438-Z438</f>
        <v/>
      </c>
      <c r="AC438" s="18">
        <f>AF438+Y438-AA438</f>
        <v/>
      </c>
      <c r="AD438" s="20">
        <f>AB438-AC438</f>
        <v/>
      </c>
      <c r="AE438" s="18">
        <f>S438-T438</f>
        <v/>
      </c>
      <c r="AF438" s="18">
        <f>S438-U438</f>
        <v/>
      </c>
      <c r="AG438" s="21">
        <f>IF(P438&lt;=0,0,LOOKUP(P438,{0,1950001,3300001,6950001,9000001,18000001,40000001},{0.05,0.1,0.2,0.23,0.33,0.4,0.45}))</f>
        <v/>
      </c>
    </row>
    <row r="439">
      <c r="A439" t="inlineStr">
        <is>
          <t>1万円刻み</t>
        </is>
      </c>
      <c r="B439" s="18">
        <f>'4_1万円刻み'!$A$104</f>
        <v/>
      </c>
      <c r="C439" s="19" t="n">
        <v>2025</v>
      </c>
      <c r="D439" s="18" t="n">
        <v>100000</v>
      </c>
      <c r="E439" s="18" t="n">
        <v>0</v>
      </c>
      <c r="F439" s="18" t="n">
        <v>100000</v>
      </c>
      <c r="G439" t="inlineStr">
        <is>
          <t>はい</t>
        </is>
      </c>
      <c r="H439" s="18">
        <f>ROUND(MIN(B439/12,650000)*12*0.0915+MIN(B439/12,1390000)*12*(0.0504+0)+B439*0.005,0)</f>
        <v/>
      </c>
      <c r="I439" s="18" t="n">
        <v>0</v>
      </c>
      <c r="J439" s="18" t="n">
        <v>0</v>
      </c>
      <c r="K439" s="18">
        <f>ROUND(IF(C439&gt;=2026,IF(B439&lt;741000,0,IF(B439&lt;2191000,B439-740000,IF(B439&lt;2193000,1451000,IF(B439&lt;2196000,1453000,IF(B439&lt;2200000,1456000,IF(B439&lt;3600000,ROUNDDOWN(B439/4,-3)*2.8-80000,IF(B439&lt;6600000,ROUNDDOWN(B439/4,-3)*3.2-440000,IF(B439&lt;8500000,ROUNDDOWN(B439*0.9,0)-1100000,B439-1950000)))))))),IF(B439&lt;651000,0,IF(B439&lt;1900000,B439-650000,IF(B439&lt;3600000,ROUNDDOWN(B439/4,-3)*2.8-80000,IF(B439&lt;6600000,ROUNDDOWN(B439/4,-3)*3.2-440000,IF(B439&lt;8500000,ROUNDDOWN(B439*0.9,0)-1100000,B439-1950000)))))),0)</f>
        <v/>
      </c>
      <c r="L439" s="18">
        <f>IF(K439&gt;23500000,NA(),IF(C439&gt;=2026,IF(K439&lt;=4890000,1040000,IF(K439&lt;=6550000,670000,620000)),IF(K439&lt;=1320000,950000,IF(K439&lt;=3360000,880000,IF(K439&lt;=4890000,680000,IF(K439&lt;=6550000,630000,580000))))))</f>
        <v/>
      </c>
      <c r="M439" s="18">
        <f>MIN(100000,ROUNDDOWN(K439*0.05,0))</f>
        <v/>
      </c>
      <c r="N439" s="18">
        <f>MIN(2000000,MAX(0,D439-E439-M439))</f>
        <v/>
      </c>
      <c r="O439" s="18">
        <f>IF(G439="はい",MIN(88000,MAX(0,F439-12000)),0)</f>
        <v/>
      </c>
      <c r="P439" s="18">
        <f>MAX(0,ROUNDDOWN(K439-H439-L439-I439-0,-3))</f>
        <v/>
      </c>
      <c r="Q439" s="18">
        <f>MAX(0,ROUNDDOWN(K439-H439-L439-I439-N439,-3))</f>
        <v/>
      </c>
      <c r="R439" s="18">
        <f>MAX(0,ROUNDDOWN(K439-H439-L439-I439-O439,-3))</f>
        <v/>
      </c>
      <c r="S439" s="18">
        <f>IF(P439&lt;=0,0,ROUNDDOWN((P439*LOOKUP(P439,{0,1950001,3300001,6950001,9000001,18000001,40000001},{0.05,0.1,0.2,0.23,0.33,0.4,0.45})-LOOKUP(P439,{0,1950001,3300001,6950001,9000001,18000001,40000001},{0,97500,427500,636000,1536000,2796000,4796000}))*1.021,-2))</f>
        <v/>
      </c>
      <c r="T439" s="18">
        <f>IF(Q439&lt;=0,0,ROUNDDOWN((Q439*LOOKUP(Q439,{0,1950001,3300001,6950001,9000001,18000001,40000001},{0.05,0.1,0.2,0.23,0.33,0.4,0.45})-LOOKUP(Q439,{0,1950001,3300001,6950001,9000001,18000001,40000001},{0,97500,427500,636000,1536000,2796000,4796000}))*1.021,-2))</f>
        <v/>
      </c>
      <c r="U439" s="18">
        <f>IF(R439&lt;=0,0,ROUNDDOWN((R439*LOOKUP(R439,{0,1950001,3300001,6950001,9000001,18000001,40000001},{0.05,0.1,0.2,0.23,0.33,0.4,0.45})-LOOKUP(R439,{0,1950001,3300001,6950001,9000001,18000001,40000001},{0,97500,427500,636000,1536000,2796000,4796000}))*1.021,-2))</f>
        <v/>
      </c>
      <c r="V439" s="18">
        <f>MAX(0,ROUNDDOWN(K439-H439-430000-J439-0,-3))</f>
        <v/>
      </c>
      <c r="W439" s="18">
        <f>MAX(0,ROUNDDOWN(K439-H439-430000-J439-N439,-3))</f>
        <v/>
      </c>
      <c r="X439" s="18">
        <f>MAX(0,ROUNDDOWN(K439-H439-430000-J439-O439,-3))</f>
        <v/>
      </c>
      <c r="Y439" s="18">
        <f>IF(K439&lt;=450000,0,MAX(0,ROUNDDOWN(V439*0.06-MIN(50000,V439)*0.03,-2))+MAX(0,ROUNDDOWN(V439*0.04-MIN(50000,V439)*0.02,-2)))</f>
        <v/>
      </c>
      <c r="Z439" s="18">
        <f>IF(K439&lt;=450000,0,MAX(0,ROUNDDOWN(W439*0.06-MIN(50000,W439)*0.03,-2))+MAX(0,ROUNDDOWN(W439*0.04-MIN(50000,W439)*0.02,-2)))</f>
        <v/>
      </c>
      <c r="AA439" s="18">
        <f>IF(K439&lt;=450000,0,MAX(0,ROUNDDOWN(X439*0.06-MIN(50000,X439)*0.03,-2))+MAX(0,ROUNDDOWN(X439*0.04-MIN(50000,X439)*0.02,-2)))</f>
        <v/>
      </c>
      <c r="AB439" s="18">
        <f>AE439+Y439-Z439</f>
        <v/>
      </c>
      <c r="AC439" s="18">
        <f>AF439+Y439-AA439</f>
        <v/>
      </c>
      <c r="AD439" s="20">
        <f>AB439-AC439</f>
        <v/>
      </c>
      <c r="AE439" s="18">
        <f>S439-T439</f>
        <v/>
      </c>
      <c r="AF439" s="18">
        <f>S439-U439</f>
        <v/>
      </c>
      <c r="AG439" s="21">
        <f>IF(P439&lt;=0,0,LOOKUP(P439,{0,1950001,3300001,6950001,9000001,18000001,40000001},{0.05,0.1,0.2,0.23,0.33,0.4,0.45}))</f>
        <v/>
      </c>
    </row>
    <row r="440">
      <c r="A440" t="inlineStr">
        <is>
          <t>1万円刻み</t>
        </is>
      </c>
      <c r="B440" s="18">
        <f>'4_1万円刻み'!$A$105</f>
        <v/>
      </c>
      <c r="C440" s="19" t="n">
        <v>2026</v>
      </c>
      <c r="D440" s="18" t="n">
        <v>100000</v>
      </c>
      <c r="E440" s="18" t="n">
        <v>0</v>
      </c>
      <c r="F440" s="18" t="n">
        <v>100000</v>
      </c>
      <c r="G440" t="inlineStr">
        <is>
          <t>はい</t>
        </is>
      </c>
      <c r="H440" s="18">
        <f>ROUND(MIN(B440/12,650000)*12*0.0915+MIN(B440/12,1390000)*12*(0.0504+0)+B440*0.005,0)</f>
        <v/>
      </c>
      <c r="I440" s="18" t="n">
        <v>0</v>
      </c>
      <c r="J440" s="18" t="n">
        <v>0</v>
      </c>
      <c r="K440" s="18">
        <f>ROUND(IF(C440&gt;=2026,IF(B440&lt;741000,0,IF(B440&lt;2191000,B440-740000,IF(B440&lt;2193000,1451000,IF(B440&lt;2196000,1453000,IF(B440&lt;2200000,1456000,IF(B440&lt;3600000,ROUNDDOWN(B440/4,-3)*2.8-80000,IF(B440&lt;6600000,ROUNDDOWN(B440/4,-3)*3.2-440000,IF(B440&lt;8500000,ROUNDDOWN(B440*0.9,0)-1100000,B440-1950000)))))))),IF(B440&lt;651000,0,IF(B440&lt;1900000,B440-650000,IF(B440&lt;3600000,ROUNDDOWN(B440/4,-3)*2.8-80000,IF(B440&lt;6600000,ROUNDDOWN(B440/4,-3)*3.2-440000,IF(B440&lt;8500000,ROUNDDOWN(B440*0.9,0)-1100000,B440-1950000)))))),0)</f>
        <v/>
      </c>
      <c r="L440" s="18">
        <f>IF(K440&gt;23500000,NA(),IF(C440&gt;=2026,IF(K440&lt;=4890000,1040000,IF(K440&lt;=6550000,670000,620000)),IF(K440&lt;=1320000,950000,IF(K440&lt;=3360000,880000,IF(K440&lt;=4890000,680000,IF(K440&lt;=6550000,630000,580000))))))</f>
        <v/>
      </c>
      <c r="M440" s="18">
        <f>MIN(100000,ROUNDDOWN(K440*0.05,0))</f>
        <v/>
      </c>
      <c r="N440" s="18">
        <f>MIN(2000000,MAX(0,D440-E440-M440))</f>
        <v/>
      </c>
      <c r="O440" s="18">
        <f>IF(G440="はい",MIN(88000,MAX(0,F440-12000)),0)</f>
        <v/>
      </c>
      <c r="P440" s="18">
        <f>MAX(0,ROUNDDOWN(K440-H440-L440-I440-0,-3))</f>
        <v/>
      </c>
      <c r="Q440" s="18">
        <f>MAX(0,ROUNDDOWN(K440-H440-L440-I440-N440,-3))</f>
        <v/>
      </c>
      <c r="R440" s="18">
        <f>MAX(0,ROUNDDOWN(K440-H440-L440-I440-O440,-3))</f>
        <v/>
      </c>
      <c r="S440" s="18">
        <f>IF(P440&lt;=0,0,ROUNDDOWN((P440*LOOKUP(P440,{0,1950001,3300001,6950001,9000001,18000001,40000001},{0.05,0.1,0.2,0.23,0.33,0.4,0.45})-LOOKUP(P440,{0,1950001,3300001,6950001,9000001,18000001,40000001},{0,97500,427500,636000,1536000,2796000,4796000}))*1.021,-2))</f>
        <v/>
      </c>
      <c r="T440" s="18">
        <f>IF(Q440&lt;=0,0,ROUNDDOWN((Q440*LOOKUP(Q440,{0,1950001,3300001,6950001,9000001,18000001,40000001},{0.05,0.1,0.2,0.23,0.33,0.4,0.45})-LOOKUP(Q440,{0,1950001,3300001,6950001,9000001,18000001,40000001},{0,97500,427500,636000,1536000,2796000,4796000}))*1.021,-2))</f>
        <v/>
      </c>
      <c r="U440" s="18">
        <f>IF(R440&lt;=0,0,ROUNDDOWN((R440*LOOKUP(R440,{0,1950001,3300001,6950001,9000001,18000001,40000001},{0.05,0.1,0.2,0.23,0.33,0.4,0.45})-LOOKUP(R440,{0,1950001,3300001,6950001,9000001,18000001,40000001},{0,97500,427500,636000,1536000,2796000,4796000}))*1.021,-2))</f>
        <v/>
      </c>
      <c r="V440" s="18">
        <f>MAX(0,ROUNDDOWN(K440-H440-430000-J440-0,-3))</f>
        <v/>
      </c>
      <c r="W440" s="18">
        <f>MAX(0,ROUNDDOWN(K440-H440-430000-J440-N440,-3))</f>
        <v/>
      </c>
      <c r="X440" s="18">
        <f>MAX(0,ROUNDDOWN(K440-H440-430000-J440-O440,-3))</f>
        <v/>
      </c>
      <c r="Y440" s="18">
        <f>IF(K440&lt;=450000,0,MAX(0,ROUNDDOWN(V440*0.06-MIN(50000,V440)*0.03,-2))+MAX(0,ROUNDDOWN(V440*0.04-MIN(50000,V440)*0.02,-2)))</f>
        <v/>
      </c>
      <c r="Z440" s="18">
        <f>IF(K440&lt;=450000,0,MAX(0,ROUNDDOWN(W440*0.06-MIN(50000,W440)*0.03,-2))+MAX(0,ROUNDDOWN(W440*0.04-MIN(50000,W440)*0.02,-2)))</f>
        <v/>
      </c>
      <c r="AA440" s="18">
        <f>IF(K440&lt;=450000,0,MAX(0,ROUNDDOWN(X440*0.06-MIN(50000,X440)*0.03,-2))+MAX(0,ROUNDDOWN(X440*0.04-MIN(50000,X440)*0.02,-2)))</f>
        <v/>
      </c>
      <c r="AB440" s="18">
        <f>AE440+Y440-Z440</f>
        <v/>
      </c>
      <c r="AC440" s="18">
        <f>AF440+Y440-AA440</f>
        <v/>
      </c>
      <c r="AD440" s="20">
        <f>AB440-AC440</f>
        <v/>
      </c>
      <c r="AE440" s="18">
        <f>S440-T440</f>
        <v/>
      </c>
      <c r="AF440" s="18">
        <f>S440-U440</f>
        <v/>
      </c>
      <c r="AG440" s="21">
        <f>IF(P440&lt;=0,0,LOOKUP(P440,{0,1950001,3300001,6950001,9000001,18000001,40000001},{0.05,0.1,0.2,0.23,0.33,0.4,0.45}))</f>
        <v/>
      </c>
    </row>
    <row r="441">
      <c r="A441" t="inlineStr">
        <is>
          <t>1万円刻み</t>
        </is>
      </c>
      <c r="B441" s="18">
        <f>'4_1万円刻み'!$A$105</f>
        <v/>
      </c>
      <c r="C441" s="19" t="n">
        <v>2025</v>
      </c>
      <c r="D441" s="18" t="n">
        <v>100000</v>
      </c>
      <c r="E441" s="18" t="n">
        <v>0</v>
      </c>
      <c r="F441" s="18" t="n">
        <v>100000</v>
      </c>
      <c r="G441" t="inlineStr">
        <is>
          <t>はい</t>
        </is>
      </c>
      <c r="H441" s="18">
        <f>ROUND(MIN(B441/12,650000)*12*0.0915+MIN(B441/12,1390000)*12*(0.0504+0)+B441*0.005,0)</f>
        <v/>
      </c>
      <c r="I441" s="18" t="n">
        <v>0</v>
      </c>
      <c r="J441" s="18" t="n">
        <v>0</v>
      </c>
      <c r="K441" s="18">
        <f>ROUND(IF(C441&gt;=2026,IF(B441&lt;741000,0,IF(B441&lt;2191000,B441-740000,IF(B441&lt;2193000,1451000,IF(B441&lt;2196000,1453000,IF(B441&lt;2200000,1456000,IF(B441&lt;3600000,ROUNDDOWN(B441/4,-3)*2.8-80000,IF(B441&lt;6600000,ROUNDDOWN(B441/4,-3)*3.2-440000,IF(B441&lt;8500000,ROUNDDOWN(B441*0.9,0)-1100000,B441-1950000)))))))),IF(B441&lt;651000,0,IF(B441&lt;1900000,B441-650000,IF(B441&lt;3600000,ROUNDDOWN(B441/4,-3)*2.8-80000,IF(B441&lt;6600000,ROUNDDOWN(B441/4,-3)*3.2-440000,IF(B441&lt;8500000,ROUNDDOWN(B441*0.9,0)-1100000,B441-1950000)))))),0)</f>
        <v/>
      </c>
      <c r="L441" s="18">
        <f>IF(K441&gt;23500000,NA(),IF(C441&gt;=2026,IF(K441&lt;=4890000,1040000,IF(K441&lt;=6550000,670000,620000)),IF(K441&lt;=1320000,950000,IF(K441&lt;=3360000,880000,IF(K441&lt;=4890000,680000,IF(K441&lt;=6550000,630000,580000))))))</f>
        <v/>
      </c>
      <c r="M441" s="18">
        <f>MIN(100000,ROUNDDOWN(K441*0.05,0))</f>
        <v/>
      </c>
      <c r="N441" s="18">
        <f>MIN(2000000,MAX(0,D441-E441-M441))</f>
        <v/>
      </c>
      <c r="O441" s="18">
        <f>IF(G441="はい",MIN(88000,MAX(0,F441-12000)),0)</f>
        <v/>
      </c>
      <c r="P441" s="18">
        <f>MAX(0,ROUNDDOWN(K441-H441-L441-I441-0,-3))</f>
        <v/>
      </c>
      <c r="Q441" s="18">
        <f>MAX(0,ROUNDDOWN(K441-H441-L441-I441-N441,-3))</f>
        <v/>
      </c>
      <c r="R441" s="18">
        <f>MAX(0,ROUNDDOWN(K441-H441-L441-I441-O441,-3))</f>
        <v/>
      </c>
      <c r="S441" s="18">
        <f>IF(P441&lt;=0,0,ROUNDDOWN((P441*LOOKUP(P441,{0,1950001,3300001,6950001,9000001,18000001,40000001},{0.05,0.1,0.2,0.23,0.33,0.4,0.45})-LOOKUP(P441,{0,1950001,3300001,6950001,9000001,18000001,40000001},{0,97500,427500,636000,1536000,2796000,4796000}))*1.021,-2))</f>
        <v/>
      </c>
      <c r="T441" s="18">
        <f>IF(Q441&lt;=0,0,ROUNDDOWN((Q441*LOOKUP(Q441,{0,1950001,3300001,6950001,9000001,18000001,40000001},{0.05,0.1,0.2,0.23,0.33,0.4,0.45})-LOOKUP(Q441,{0,1950001,3300001,6950001,9000001,18000001,40000001},{0,97500,427500,636000,1536000,2796000,4796000}))*1.021,-2))</f>
        <v/>
      </c>
      <c r="U441" s="18">
        <f>IF(R441&lt;=0,0,ROUNDDOWN((R441*LOOKUP(R441,{0,1950001,3300001,6950001,9000001,18000001,40000001},{0.05,0.1,0.2,0.23,0.33,0.4,0.45})-LOOKUP(R441,{0,1950001,3300001,6950001,9000001,18000001,40000001},{0,97500,427500,636000,1536000,2796000,4796000}))*1.021,-2))</f>
        <v/>
      </c>
      <c r="V441" s="18">
        <f>MAX(0,ROUNDDOWN(K441-H441-430000-J441-0,-3))</f>
        <v/>
      </c>
      <c r="W441" s="18">
        <f>MAX(0,ROUNDDOWN(K441-H441-430000-J441-N441,-3))</f>
        <v/>
      </c>
      <c r="X441" s="18">
        <f>MAX(0,ROUNDDOWN(K441-H441-430000-J441-O441,-3))</f>
        <v/>
      </c>
      <c r="Y441" s="18">
        <f>IF(K441&lt;=450000,0,MAX(0,ROUNDDOWN(V441*0.06-MIN(50000,V441)*0.03,-2))+MAX(0,ROUNDDOWN(V441*0.04-MIN(50000,V441)*0.02,-2)))</f>
        <v/>
      </c>
      <c r="Z441" s="18">
        <f>IF(K441&lt;=450000,0,MAX(0,ROUNDDOWN(W441*0.06-MIN(50000,W441)*0.03,-2))+MAX(0,ROUNDDOWN(W441*0.04-MIN(50000,W441)*0.02,-2)))</f>
        <v/>
      </c>
      <c r="AA441" s="18">
        <f>IF(K441&lt;=450000,0,MAX(0,ROUNDDOWN(X441*0.06-MIN(50000,X441)*0.03,-2))+MAX(0,ROUNDDOWN(X441*0.04-MIN(50000,X441)*0.02,-2)))</f>
        <v/>
      </c>
      <c r="AB441" s="18">
        <f>AE441+Y441-Z441</f>
        <v/>
      </c>
      <c r="AC441" s="18">
        <f>AF441+Y441-AA441</f>
        <v/>
      </c>
      <c r="AD441" s="20">
        <f>AB441-AC441</f>
        <v/>
      </c>
      <c r="AE441" s="18">
        <f>S441-T441</f>
        <v/>
      </c>
      <c r="AF441" s="18">
        <f>S441-U441</f>
        <v/>
      </c>
      <c r="AG441" s="21">
        <f>IF(P441&lt;=0,0,LOOKUP(P441,{0,1950001,3300001,6950001,9000001,18000001,40000001},{0.05,0.1,0.2,0.23,0.33,0.4,0.45}))</f>
        <v/>
      </c>
    </row>
    <row r="442">
      <c r="A442" t="inlineStr">
        <is>
          <t>1万円刻み</t>
        </is>
      </c>
      <c r="B442" s="18">
        <f>'4_1万円刻み'!$A$106</f>
        <v/>
      </c>
      <c r="C442" s="19" t="n">
        <v>2026</v>
      </c>
      <c r="D442" s="18" t="n">
        <v>100000</v>
      </c>
      <c r="E442" s="18" t="n">
        <v>0</v>
      </c>
      <c r="F442" s="18" t="n">
        <v>100000</v>
      </c>
      <c r="G442" t="inlineStr">
        <is>
          <t>はい</t>
        </is>
      </c>
      <c r="H442" s="18">
        <f>ROUND(MIN(B442/12,650000)*12*0.0915+MIN(B442/12,1390000)*12*(0.0504+0)+B442*0.005,0)</f>
        <v/>
      </c>
      <c r="I442" s="18" t="n">
        <v>0</v>
      </c>
      <c r="J442" s="18" t="n">
        <v>0</v>
      </c>
      <c r="K442" s="18">
        <f>ROUND(IF(C442&gt;=2026,IF(B442&lt;741000,0,IF(B442&lt;2191000,B442-740000,IF(B442&lt;2193000,1451000,IF(B442&lt;2196000,1453000,IF(B442&lt;2200000,1456000,IF(B442&lt;3600000,ROUNDDOWN(B442/4,-3)*2.8-80000,IF(B442&lt;6600000,ROUNDDOWN(B442/4,-3)*3.2-440000,IF(B442&lt;8500000,ROUNDDOWN(B442*0.9,0)-1100000,B442-1950000)))))))),IF(B442&lt;651000,0,IF(B442&lt;1900000,B442-650000,IF(B442&lt;3600000,ROUNDDOWN(B442/4,-3)*2.8-80000,IF(B442&lt;6600000,ROUNDDOWN(B442/4,-3)*3.2-440000,IF(B442&lt;8500000,ROUNDDOWN(B442*0.9,0)-1100000,B442-1950000)))))),0)</f>
        <v/>
      </c>
      <c r="L442" s="18">
        <f>IF(K442&gt;23500000,NA(),IF(C442&gt;=2026,IF(K442&lt;=4890000,1040000,IF(K442&lt;=6550000,670000,620000)),IF(K442&lt;=1320000,950000,IF(K442&lt;=3360000,880000,IF(K442&lt;=4890000,680000,IF(K442&lt;=6550000,630000,580000))))))</f>
        <v/>
      </c>
      <c r="M442" s="18">
        <f>MIN(100000,ROUNDDOWN(K442*0.05,0))</f>
        <v/>
      </c>
      <c r="N442" s="18">
        <f>MIN(2000000,MAX(0,D442-E442-M442))</f>
        <v/>
      </c>
      <c r="O442" s="18">
        <f>IF(G442="はい",MIN(88000,MAX(0,F442-12000)),0)</f>
        <v/>
      </c>
      <c r="P442" s="18">
        <f>MAX(0,ROUNDDOWN(K442-H442-L442-I442-0,-3))</f>
        <v/>
      </c>
      <c r="Q442" s="18">
        <f>MAX(0,ROUNDDOWN(K442-H442-L442-I442-N442,-3))</f>
        <v/>
      </c>
      <c r="R442" s="18">
        <f>MAX(0,ROUNDDOWN(K442-H442-L442-I442-O442,-3))</f>
        <v/>
      </c>
      <c r="S442" s="18">
        <f>IF(P442&lt;=0,0,ROUNDDOWN((P442*LOOKUP(P442,{0,1950001,3300001,6950001,9000001,18000001,40000001},{0.05,0.1,0.2,0.23,0.33,0.4,0.45})-LOOKUP(P442,{0,1950001,3300001,6950001,9000001,18000001,40000001},{0,97500,427500,636000,1536000,2796000,4796000}))*1.021,-2))</f>
        <v/>
      </c>
      <c r="T442" s="18">
        <f>IF(Q442&lt;=0,0,ROUNDDOWN((Q442*LOOKUP(Q442,{0,1950001,3300001,6950001,9000001,18000001,40000001},{0.05,0.1,0.2,0.23,0.33,0.4,0.45})-LOOKUP(Q442,{0,1950001,3300001,6950001,9000001,18000001,40000001},{0,97500,427500,636000,1536000,2796000,4796000}))*1.021,-2))</f>
        <v/>
      </c>
      <c r="U442" s="18">
        <f>IF(R442&lt;=0,0,ROUNDDOWN((R442*LOOKUP(R442,{0,1950001,3300001,6950001,9000001,18000001,40000001},{0.05,0.1,0.2,0.23,0.33,0.4,0.45})-LOOKUP(R442,{0,1950001,3300001,6950001,9000001,18000001,40000001},{0,97500,427500,636000,1536000,2796000,4796000}))*1.021,-2))</f>
        <v/>
      </c>
      <c r="V442" s="18">
        <f>MAX(0,ROUNDDOWN(K442-H442-430000-J442-0,-3))</f>
        <v/>
      </c>
      <c r="W442" s="18">
        <f>MAX(0,ROUNDDOWN(K442-H442-430000-J442-N442,-3))</f>
        <v/>
      </c>
      <c r="X442" s="18">
        <f>MAX(0,ROUNDDOWN(K442-H442-430000-J442-O442,-3))</f>
        <v/>
      </c>
      <c r="Y442" s="18">
        <f>IF(K442&lt;=450000,0,MAX(0,ROUNDDOWN(V442*0.06-MIN(50000,V442)*0.03,-2))+MAX(0,ROUNDDOWN(V442*0.04-MIN(50000,V442)*0.02,-2)))</f>
        <v/>
      </c>
      <c r="Z442" s="18">
        <f>IF(K442&lt;=450000,0,MAX(0,ROUNDDOWN(W442*0.06-MIN(50000,W442)*0.03,-2))+MAX(0,ROUNDDOWN(W442*0.04-MIN(50000,W442)*0.02,-2)))</f>
        <v/>
      </c>
      <c r="AA442" s="18">
        <f>IF(K442&lt;=450000,0,MAX(0,ROUNDDOWN(X442*0.06-MIN(50000,X442)*0.03,-2))+MAX(0,ROUNDDOWN(X442*0.04-MIN(50000,X442)*0.02,-2)))</f>
        <v/>
      </c>
      <c r="AB442" s="18">
        <f>AE442+Y442-Z442</f>
        <v/>
      </c>
      <c r="AC442" s="18">
        <f>AF442+Y442-AA442</f>
        <v/>
      </c>
      <c r="AD442" s="20">
        <f>AB442-AC442</f>
        <v/>
      </c>
      <c r="AE442" s="18">
        <f>S442-T442</f>
        <v/>
      </c>
      <c r="AF442" s="18">
        <f>S442-U442</f>
        <v/>
      </c>
      <c r="AG442" s="21">
        <f>IF(P442&lt;=0,0,LOOKUP(P442,{0,1950001,3300001,6950001,9000001,18000001,40000001},{0.05,0.1,0.2,0.23,0.33,0.4,0.45}))</f>
        <v/>
      </c>
    </row>
    <row r="443">
      <c r="A443" t="inlineStr">
        <is>
          <t>1万円刻み</t>
        </is>
      </c>
      <c r="B443" s="18">
        <f>'4_1万円刻み'!$A$106</f>
        <v/>
      </c>
      <c r="C443" s="19" t="n">
        <v>2025</v>
      </c>
      <c r="D443" s="18" t="n">
        <v>100000</v>
      </c>
      <c r="E443" s="18" t="n">
        <v>0</v>
      </c>
      <c r="F443" s="18" t="n">
        <v>100000</v>
      </c>
      <c r="G443" t="inlineStr">
        <is>
          <t>はい</t>
        </is>
      </c>
      <c r="H443" s="18">
        <f>ROUND(MIN(B443/12,650000)*12*0.0915+MIN(B443/12,1390000)*12*(0.0504+0)+B443*0.005,0)</f>
        <v/>
      </c>
      <c r="I443" s="18" t="n">
        <v>0</v>
      </c>
      <c r="J443" s="18" t="n">
        <v>0</v>
      </c>
      <c r="K443" s="18">
        <f>ROUND(IF(C443&gt;=2026,IF(B443&lt;741000,0,IF(B443&lt;2191000,B443-740000,IF(B443&lt;2193000,1451000,IF(B443&lt;2196000,1453000,IF(B443&lt;2200000,1456000,IF(B443&lt;3600000,ROUNDDOWN(B443/4,-3)*2.8-80000,IF(B443&lt;6600000,ROUNDDOWN(B443/4,-3)*3.2-440000,IF(B443&lt;8500000,ROUNDDOWN(B443*0.9,0)-1100000,B443-1950000)))))))),IF(B443&lt;651000,0,IF(B443&lt;1900000,B443-650000,IF(B443&lt;3600000,ROUNDDOWN(B443/4,-3)*2.8-80000,IF(B443&lt;6600000,ROUNDDOWN(B443/4,-3)*3.2-440000,IF(B443&lt;8500000,ROUNDDOWN(B443*0.9,0)-1100000,B443-1950000)))))),0)</f>
        <v/>
      </c>
      <c r="L443" s="18">
        <f>IF(K443&gt;23500000,NA(),IF(C443&gt;=2026,IF(K443&lt;=4890000,1040000,IF(K443&lt;=6550000,670000,620000)),IF(K443&lt;=1320000,950000,IF(K443&lt;=3360000,880000,IF(K443&lt;=4890000,680000,IF(K443&lt;=6550000,630000,580000))))))</f>
        <v/>
      </c>
      <c r="M443" s="18">
        <f>MIN(100000,ROUNDDOWN(K443*0.05,0))</f>
        <v/>
      </c>
      <c r="N443" s="18">
        <f>MIN(2000000,MAX(0,D443-E443-M443))</f>
        <v/>
      </c>
      <c r="O443" s="18">
        <f>IF(G443="はい",MIN(88000,MAX(0,F443-12000)),0)</f>
        <v/>
      </c>
      <c r="P443" s="18">
        <f>MAX(0,ROUNDDOWN(K443-H443-L443-I443-0,-3))</f>
        <v/>
      </c>
      <c r="Q443" s="18">
        <f>MAX(0,ROUNDDOWN(K443-H443-L443-I443-N443,-3))</f>
        <v/>
      </c>
      <c r="R443" s="18">
        <f>MAX(0,ROUNDDOWN(K443-H443-L443-I443-O443,-3))</f>
        <v/>
      </c>
      <c r="S443" s="18">
        <f>IF(P443&lt;=0,0,ROUNDDOWN((P443*LOOKUP(P443,{0,1950001,3300001,6950001,9000001,18000001,40000001},{0.05,0.1,0.2,0.23,0.33,0.4,0.45})-LOOKUP(P443,{0,1950001,3300001,6950001,9000001,18000001,40000001},{0,97500,427500,636000,1536000,2796000,4796000}))*1.021,-2))</f>
        <v/>
      </c>
      <c r="T443" s="18">
        <f>IF(Q443&lt;=0,0,ROUNDDOWN((Q443*LOOKUP(Q443,{0,1950001,3300001,6950001,9000001,18000001,40000001},{0.05,0.1,0.2,0.23,0.33,0.4,0.45})-LOOKUP(Q443,{0,1950001,3300001,6950001,9000001,18000001,40000001},{0,97500,427500,636000,1536000,2796000,4796000}))*1.021,-2))</f>
        <v/>
      </c>
      <c r="U443" s="18">
        <f>IF(R443&lt;=0,0,ROUNDDOWN((R443*LOOKUP(R443,{0,1950001,3300001,6950001,9000001,18000001,40000001},{0.05,0.1,0.2,0.23,0.33,0.4,0.45})-LOOKUP(R443,{0,1950001,3300001,6950001,9000001,18000001,40000001},{0,97500,427500,636000,1536000,2796000,4796000}))*1.021,-2))</f>
        <v/>
      </c>
      <c r="V443" s="18">
        <f>MAX(0,ROUNDDOWN(K443-H443-430000-J443-0,-3))</f>
        <v/>
      </c>
      <c r="W443" s="18">
        <f>MAX(0,ROUNDDOWN(K443-H443-430000-J443-N443,-3))</f>
        <v/>
      </c>
      <c r="X443" s="18">
        <f>MAX(0,ROUNDDOWN(K443-H443-430000-J443-O443,-3))</f>
        <v/>
      </c>
      <c r="Y443" s="18">
        <f>IF(K443&lt;=450000,0,MAX(0,ROUNDDOWN(V443*0.06-MIN(50000,V443)*0.03,-2))+MAX(0,ROUNDDOWN(V443*0.04-MIN(50000,V443)*0.02,-2)))</f>
        <v/>
      </c>
      <c r="Z443" s="18">
        <f>IF(K443&lt;=450000,0,MAX(0,ROUNDDOWN(W443*0.06-MIN(50000,W443)*0.03,-2))+MAX(0,ROUNDDOWN(W443*0.04-MIN(50000,W443)*0.02,-2)))</f>
        <v/>
      </c>
      <c r="AA443" s="18">
        <f>IF(K443&lt;=450000,0,MAX(0,ROUNDDOWN(X443*0.06-MIN(50000,X443)*0.03,-2))+MAX(0,ROUNDDOWN(X443*0.04-MIN(50000,X443)*0.02,-2)))</f>
        <v/>
      </c>
      <c r="AB443" s="18">
        <f>AE443+Y443-Z443</f>
        <v/>
      </c>
      <c r="AC443" s="18">
        <f>AF443+Y443-AA443</f>
        <v/>
      </c>
      <c r="AD443" s="20">
        <f>AB443-AC443</f>
        <v/>
      </c>
      <c r="AE443" s="18">
        <f>S443-T443</f>
        <v/>
      </c>
      <c r="AF443" s="18">
        <f>S443-U443</f>
        <v/>
      </c>
      <c r="AG443" s="21">
        <f>IF(P443&lt;=0,0,LOOKUP(P443,{0,1950001,3300001,6950001,9000001,18000001,40000001},{0.05,0.1,0.2,0.23,0.33,0.4,0.45}))</f>
        <v/>
      </c>
    </row>
    <row r="444">
      <c r="A444" t="inlineStr">
        <is>
          <t>1万円刻み</t>
        </is>
      </c>
      <c r="B444" s="18">
        <f>'4_1万円刻み'!$A$107</f>
        <v/>
      </c>
      <c r="C444" s="19" t="n">
        <v>2026</v>
      </c>
      <c r="D444" s="18" t="n">
        <v>100000</v>
      </c>
      <c r="E444" s="18" t="n">
        <v>0</v>
      </c>
      <c r="F444" s="18" t="n">
        <v>100000</v>
      </c>
      <c r="G444" t="inlineStr">
        <is>
          <t>はい</t>
        </is>
      </c>
      <c r="H444" s="18">
        <f>ROUND(MIN(B444/12,650000)*12*0.0915+MIN(B444/12,1390000)*12*(0.0504+0)+B444*0.005,0)</f>
        <v/>
      </c>
      <c r="I444" s="18" t="n">
        <v>0</v>
      </c>
      <c r="J444" s="18" t="n">
        <v>0</v>
      </c>
      <c r="K444" s="18">
        <f>ROUND(IF(C444&gt;=2026,IF(B444&lt;741000,0,IF(B444&lt;2191000,B444-740000,IF(B444&lt;2193000,1451000,IF(B444&lt;2196000,1453000,IF(B444&lt;2200000,1456000,IF(B444&lt;3600000,ROUNDDOWN(B444/4,-3)*2.8-80000,IF(B444&lt;6600000,ROUNDDOWN(B444/4,-3)*3.2-440000,IF(B444&lt;8500000,ROUNDDOWN(B444*0.9,0)-1100000,B444-1950000)))))))),IF(B444&lt;651000,0,IF(B444&lt;1900000,B444-650000,IF(B444&lt;3600000,ROUNDDOWN(B444/4,-3)*2.8-80000,IF(B444&lt;6600000,ROUNDDOWN(B444/4,-3)*3.2-440000,IF(B444&lt;8500000,ROUNDDOWN(B444*0.9,0)-1100000,B444-1950000)))))),0)</f>
        <v/>
      </c>
      <c r="L444" s="18">
        <f>IF(K444&gt;23500000,NA(),IF(C444&gt;=2026,IF(K444&lt;=4890000,1040000,IF(K444&lt;=6550000,670000,620000)),IF(K444&lt;=1320000,950000,IF(K444&lt;=3360000,880000,IF(K444&lt;=4890000,680000,IF(K444&lt;=6550000,630000,580000))))))</f>
        <v/>
      </c>
      <c r="M444" s="18">
        <f>MIN(100000,ROUNDDOWN(K444*0.05,0))</f>
        <v/>
      </c>
      <c r="N444" s="18">
        <f>MIN(2000000,MAX(0,D444-E444-M444))</f>
        <v/>
      </c>
      <c r="O444" s="18">
        <f>IF(G444="はい",MIN(88000,MAX(0,F444-12000)),0)</f>
        <v/>
      </c>
      <c r="P444" s="18">
        <f>MAX(0,ROUNDDOWN(K444-H444-L444-I444-0,-3))</f>
        <v/>
      </c>
      <c r="Q444" s="18">
        <f>MAX(0,ROUNDDOWN(K444-H444-L444-I444-N444,-3))</f>
        <v/>
      </c>
      <c r="R444" s="18">
        <f>MAX(0,ROUNDDOWN(K444-H444-L444-I444-O444,-3))</f>
        <v/>
      </c>
      <c r="S444" s="18">
        <f>IF(P444&lt;=0,0,ROUNDDOWN((P444*LOOKUP(P444,{0,1950001,3300001,6950001,9000001,18000001,40000001},{0.05,0.1,0.2,0.23,0.33,0.4,0.45})-LOOKUP(P444,{0,1950001,3300001,6950001,9000001,18000001,40000001},{0,97500,427500,636000,1536000,2796000,4796000}))*1.021,-2))</f>
        <v/>
      </c>
      <c r="T444" s="18">
        <f>IF(Q444&lt;=0,0,ROUNDDOWN((Q444*LOOKUP(Q444,{0,1950001,3300001,6950001,9000001,18000001,40000001},{0.05,0.1,0.2,0.23,0.33,0.4,0.45})-LOOKUP(Q444,{0,1950001,3300001,6950001,9000001,18000001,40000001},{0,97500,427500,636000,1536000,2796000,4796000}))*1.021,-2))</f>
        <v/>
      </c>
      <c r="U444" s="18">
        <f>IF(R444&lt;=0,0,ROUNDDOWN((R444*LOOKUP(R444,{0,1950001,3300001,6950001,9000001,18000001,40000001},{0.05,0.1,0.2,0.23,0.33,0.4,0.45})-LOOKUP(R444,{0,1950001,3300001,6950001,9000001,18000001,40000001},{0,97500,427500,636000,1536000,2796000,4796000}))*1.021,-2))</f>
        <v/>
      </c>
      <c r="V444" s="18">
        <f>MAX(0,ROUNDDOWN(K444-H444-430000-J444-0,-3))</f>
        <v/>
      </c>
      <c r="W444" s="18">
        <f>MAX(0,ROUNDDOWN(K444-H444-430000-J444-N444,-3))</f>
        <v/>
      </c>
      <c r="X444" s="18">
        <f>MAX(0,ROUNDDOWN(K444-H444-430000-J444-O444,-3))</f>
        <v/>
      </c>
      <c r="Y444" s="18">
        <f>IF(K444&lt;=450000,0,MAX(0,ROUNDDOWN(V444*0.06-MIN(50000,V444)*0.03,-2))+MAX(0,ROUNDDOWN(V444*0.04-MIN(50000,V444)*0.02,-2)))</f>
        <v/>
      </c>
      <c r="Z444" s="18">
        <f>IF(K444&lt;=450000,0,MAX(0,ROUNDDOWN(W444*0.06-MIN(50000,W444)*0.03,-2))+MAX(0,ROUNDDOWN(W444*0.04-MIN(50000,W444)*0.02,-2)))</f>
        <v/>
      </c>
      <c r="AA444" s="18">
        <f>IF(K444&lt;=450000,0,MAX(0,ROUNDDOWN(X444*0.06-MIN(50000,X444)*0.03,-2))+MAX(0,ROUNDDOWN(X444*0.04-MIN(50000,X444)*0.02,-2)))</f>
        <v/>
      </c>
      <c r="AB444" s="18">
        <f>AE444+Y444-Z444</f>
        <v/>
      </c>
      <c r="AC444" s="18">
        <f>AF444+Y444-AA444</f>
        <v/>
      </c>
      <c r="AD444" s="20">
        <f>AB444-AC444</f>
        <v/>
      </c>
      <c r="AE444" s="18">
        <f>S444-T444</f>
        <v/>
      </c>
      <c r="AF444" s="18">
        <f>S444-U444</f>
        <v/>
      </c>
      <c r="AG444" s="21">
        <f>IF(P444&lt;=0,0,LOOKUP(P444,{0,1950001,3300001,6950001,9000001,18000001,40000001},{0.05,0.1,0.2,0.23,0.33,0.4,0.45}))</f>
        <v/>
      </c>
    </row>
    <row r="445">
      <c r="A445" t="inlineStr">
        <is>
          <t>1万円刻み</t>
        </is>
      </c>
      <c r="B445" s="18">
        <f>'4_1万円刻み'!$A$107</f>
        <v/>
      </c>
      <c r="C445" s="19" t="n">
        <v>2025</v>
      </c>
      <c r="D445" s="18" t="n">
        <v>100000</v>
      </c>
      <c r="E445" s="18" t="n">
        <v>0</v>
      </c>
      <c r="F445" s="18" t="n">
        <v>100000</v>
      </c>
      <c r="G445" t="inlineStr">
        <is>
          <t>はい</t>
        </is>
      </c>
      <c r="H445" s="18">
        <f>ROUND(MIN(B445/12,650000)*12*0.0915+MIN(B445/12,1390000)*12*(0.0504+0)+B445*0.005,0)</f>
        <v/>
      </c>
      <c r="I445" s="18" t="n">
        <v>0</v>
      </c>
      <c r="J445" s="18" t="n">
        <v>0</v>
      </c>
      <c r="K445" s="18">
        <f>ROUND(IF(C445&gt;=2026,IF(B445&lt;741000,0,IF(B445&lt;2191000,B445-740000,IF(B445&lt;2193000,1451000,IF(B445&lt;2196000,1453000,IF(B445&lt;2200000,1456000,IF(B445&lt;3600000,ROUNDDOWN(B445/4,-3)*2.8-80000,IF(B445&lt;6600000,ROUNDDOWN(B445/4,-3)*3.2-440000,IF(B445&lt;8500000,ROUNDDOWN(B445*0.9,0)-1100000,B445-1950000)))))))),IF(B445&lt;651000,0,IF(B445&lt;1900000,B445-650000,IF(B445&lt;3600000,ROUNDDOWN(B445/4,-3)*2.8-80000,IF(B445&lt;6600000,ROUNDDOWN(B445/4,-3)*3.2-440000,IF(B445&lt;8500000,ROUNDDOWN(B445*0.9,0)-1100000,B445-1950000)))))),0)</f>
        <v/>
      </c>
      <c r="L445" s="18">
        <f>IF(K445&gt;23500000,NA(),IF(C445&gt;=2026,IF(K445&lt;=4890000,1040000,IF(K445&lt;=6550000,670000,620000)),IF(K445&lt;=1320000,950000,IF(K445&lt;=3360000,880000,IF(K445&lt;=4890000,680000,IF(K445&lt;=6550000,630000,580000))))))</f>
        <v/>
      </c>
      <c r="M445" s="18">
        <f>MIN(100000,ROUNDDOWN(K445*0.05,0))</f>
        <v/>
      </c>
      <c r="N445" s="18">
        <f>MIN(2000000,MAX(0,D445-E445-M445))</f>
        <v/>
      </c>
      <c r="O445" s="18">
        <f>IF(G445="はい",MIN(88000,MAX(0,F445-12000)),0)</f>
        <v/>
      </c>
      <c r="P445" s="18">
        <f>MAX(0,ROUNDDOWN(K445-H445-L445-I445-0,-3))</f>
        <v/>
      </c>
      <c r="Q445" s="18">
        <f>MAX(0,ROUNDDOWN(K445-H445-L445-I445-N445,-3))</f>
        <v/>
      </c>
      <c r="R445" s="18">
        <f>MAX(0,ROUNDDOWN(K445-H445-L445-I445-O445,-3))</f>
        <v/>
      </c>
      <c r="S445" s="18">
        <f>IF(P445&lt;=0,0,ROUNDDOWN((P445*LOOKUP(P445,{0,1950001,3300001,6950001,9000001,18000001,40000001},{0.05,0.1,0.2,0.23,0.33,0.4,0.45})-LOOKUP(P445,{0,1950001,3300001,6950001,9000001,18000001,40000001},{0,97500,427500,636000,1536000,2796000,4796000}))*1.021,-2))</f>
        <v/>
      </c>
      <c r="T445" s="18">
        <f>IF(Q445&lt;=0,0,ROUNDDOWN((Q445*LOOKUP(Q445,{0,1950001,3300001,6950001,9000001,18000001,40000001},{0.05,0.1,0.2,0.23,0.33,0.4,0.45})-LOOKUP(Q445,{0,1950001,3300001,6950001,9000001,18000001,40000001},{0,97500,427500,636000,1536000,2796000,4796000}))*1.021,-2))</f>
        <v/>
      </c>
      <c r="U445" s="18">
        <f>IF(R445&lt;=0,0,ROUNDDOWN((R445*LOOKUP(R445,{0,1950001,3300001,6950001,9000001,18000001,40000001},{0.05,0.1,0.2,0.23,0.33,0.4,0.45})-LOOKUP(R445,{0,1950001,3300001,6950001,9000001,18000001,40000001},{0,97500,427500,636000,1536000,2796000,4796000}))*1.021,-2))</f>
        <v/>
      </c>
      <c r="V445" s="18">
        <f>MAX(0,ROUNDDOWN(K445-H445-430000-J445-0,-3))</f>
        <v/>
      </c>
      <c r="W445" s="18">
        <f>MAX(0,ROUNDDOWN(K445-H445-430000-J445-N445,-3))</f>
        <v/>
      </c>
      <c r="X445" s="18">
        <f>MAX(0,ROUNDDOWN(K445-H445-430000-J445-O445,-3))</f>
        <v/>
      </c>
      <c r="Y445" s="18">
        <f>IF(K445&lt;=450000,0,MAX(0,ROUNDDOWN(V445*0.06-MIN(50000,V445)*0.03,-2))+MAX(0,ROUNDDOWN(V445*0.04-MIN(50000,V445)*0.02,-2)))</f>
        <v/>
      </c>
      <c r="Z445" s="18">
        <f>IF(K445&lt;=450000,0,MAX(0,ROUNDDOWN(W445*0.06-MIN(50000,W445)*0.03,-2))+MAX(0,ROUNDDOWN(W445*0.04-MIN(50000,W445)*0.02,-2)))</f>
        <v/>
      </c>
      <c r="AA445" s="18">
        <f>IF(K445&lt;=450000,0,MAX(0,ROUNDDOWN(X445*0.06-MIN(50000,X445)*0.03,-2))+MAX(0,ROUNDDOWN(X445*0.04-MIN(50000,X445)*0.02,-2)))</f>
        <v/>
      </c>
      <c r="AB445" s="18">
        <f>AE445+Y445-Z445</f>
        <v/>
      </c>
      <c r="AC445" s="18">
        <f>AF445+Y445-AA445</f>
        <v/>
      </c>
      <c r="AD445" s="20">
        <f>AB445-AC445</f>
        <v/>
      </c>
      <c r="AE445" s="18">
        <f>S445-T445</f>
        <v/>
      </c>
      <c r="AF445" s="18">
        <f>S445-U445</f>
        <v/>
      </c>
      <c r="AG445" s="21">
        <f>IF(P445&lt;=0,0,LOOKUP(P445,{0,1950001,3300001,6950001,9000001,18000001,40000001},{0.05,0.1,0.2,0.23,0.33,0.4,0.45}))</f>
        <v/>
      </c>
    </row>
    <row r="446">
      <c r="A446" t="inlineStr">
        <is>
          <t>1万円刻み</t>
        </is>
      </c>
      <c r="B446" s="18">
        <f>'4_1万円刻み'!$A$108</f>
        <v/>
      </c>
      <c r="C446" s="19" t="n">
        <v>2026</v>
      </c>
      <c r="D446" s="18" t="n">
        <v>100000</v>
      </c>
      <c r="E446" s="18" t="n">
        <v>0</v>
      </c>
      <c r="F446" s="18" t="n">
        <v>100000</v>
      </c>
      <c r="G446" t="inlineStr">
        <is>
          <t>はい</t>
        </is>
      </c>
      <c r="H446" s="18">
        <f>ROUND(MIN(B446/12,650000)*12*0.0915+MIN(B446/12,1390000)*12*(0.0504+0)+B446*0.005,0)</f>
        <v/>
      </c>
      <c r="I446" s="18" t="n">
        <v>0</v>
      </c>
      <c r="J446" s="18" t="n">
        <v>0</v>
      </c>
      <c r="K446" s="18">
        <f>ROUND(IF(C446&gt;=2026,IF(B446&lt;741000,0,IF(B446&lt;2191000,B446-740000,IF(B446&lt;2193000,1451000,IF(B446&lt;2196000,1453000,IF(B446&lt;2200000,1456000,IF(B446&lt;3600000,ROUNDDOWN(B446/4,-3)*2.8-80000,IF(B446&lt;6600000,ROUNDDOWN(B446/4,-3)*3.2-440000,IF(B446&lt;8500000,ROUNDDOWN(B446*0.9,0)-1100000,B446-1950000)))))))),IF(B446&lt;651000,0,IF(B446&lt;1900000,B446-650000,IF(B446&lt;3600000,ROUNDDOWN(B446/4,-3)*2.8-80000,IF(B446&lt;6600000,ROUNDDOWN(B446/4,-3)*3.2-440000,IF(B446&lt;8500000,ROUNDDOWN(B446*0.9,0)-1100000,B446-1950000)))))),0)</f>
        <v/>
      </c>
      <c r="L446" s="18">
        <f>IF(K446&gt;23500000,NA(),IF(C446&gt;=2026,IF(K446&lt;=4890000,1040000,IF(K446&lt;=6550000,670000,620000)),IF(K446&lt;=1320000,950000,IF(K446&lt;=3360000,880000,IF(K446&lt;=4890000,680000,IF(K446&lt;=6550000,630000,580000))))))</f>
        <v/>
      </c>
      <c r="M446" s="18">
        <f>MIN(100000,ROUNDDOWN(K446*0.05,0))</f>
        <v/>
      </c>
      <c r="N446" s="18">
        <f>MIN(2000000,MAX(0,D446-E446-M446))</f>
        <v/>
      </c>
      <c r="O446" s="18">
        <f>IF(G446="はい",MIN(88000,MAX(0,F446-12000)),0)</f>
        <v/>
      </c>
      <c r="P446" s="18">
        <f>MAX(0,ROUNDDOWN(K446-H446-L446-I446-0,-3))</f>
        <v/>
      </c>
      <c r="Q446" s="18">
        <f>MAX(0,ROUNDDOWN(K446-H446-L446-I446-N446,-3))</f>
        <v/>
      </c>
      <c r="R446" s="18">
        <f>MAX(0,ROUNDDOWN(K446-H446-L446-I446-O446,-3))</f>
        <v/>
      </c>
      <c r="S446" s="18">
        <f>IF(P446&lt;=0,0,ROUNDDOWN((P446*LOOKUP(P446,{0,1950001,3300001,6950001,9000001,18000001,40000001},{0.05,0.1,0.2,0.23,0.33,0.4,0.45})-LOOKUP(P446,{0,1950001,3300001,6950001,9000001,18000001,40000001},{0,97500,427500,636000,1536000,2796000,4796000}))*1.021,-2))</f>
        <v/>
      </c>
      <c r="T446" s="18">
        <f>IF(Q446&lt;=0,0,ROUNDDOWN((Q446*LOOKUP(Q446,{0,1950001,3300001,6950001,9000001,18000001,40000001},{0.05,0.1,0.2,0.23,0.33,0.4,0.45})-LOOKUP(Q446,{0,1950001,3300001,6950001,9000001,18000001,40000001},{0,97500,427500,636000,1536000,2796000,4796000}))*1.021,-2))</f>
        <v/>
      </c>
      <c r="U446" s="18">
        <f>IF(R446&lt;=0,0,ROUNDDOWN((R446*LOOKUP(R446,{0,1950001,3300001,6950001,9000001,18000001,40000001},{0.05,0.1,0.2,0.23,0.33,0.4,0.45})-LOOKUP(R446,{0,1950001,3300001,6950001,9000001,18000001,40000001},{0,97500,427500,636000,1536000,2796000,4796000}))*1.021,-2))</f>
        <v/>
      </c>
      <c r="V446" s="18">
        <f>MAX(0,ROUNDDOWN(K446-H446-430000-J446-0,-3))</f>
        <v/>
      </c>
      <c r="W446" s="18">
        <f>MAX(0,ROUNDDOWN(K446-H446-430000-J446-N446,-3))</f>
        <v/>
      </c>
      <c r="X446" s="18">
        <f>MAX(0,ROUNDDOWN(K446-H446-430000-J446-O446,-3))</f>
        <v/>
      </c>
      <c r="Y446" s="18">
        <f>IF(K446&lt;=450000,0,MAX(0,ROUNDDOWN(V446*0.06-MIN(50000,V446)*0.03,-2))+MAX(0,ROUNDDOWN(V446*0.04-MIN(50000,V446)*0.02,-2)))</f>
        <v/>
      </c>
      <c r="Z446" s="18">
        <f>IF(K446&lt;=450000,0,MAX(0,ROUNDDOWN(W446*0.06-MIN(50000,W446)*0.03,-2))+MAX(0,ROUNDDOWN(W446*0.04-MIN(50000,W446)*0.02,-2)))</f>
        <v/>
      </c>
      <c r="AA446" s="18">
        <f>IF(K446&lt;=450000,0,MAX(0,ROUNDDOWN(X446*0.06-MIN(50000,X446)*0.03,-2))+MAX(0,ROUNDDOWN(X446*0.04-MIN(50000,X446)*0.02,-2)))</f>
        <v/>
      </c>
      <c r="AB446" s="18">
        <f>AE446+Y446-Z446</f>
        <v/>
      </c>
      <c r="AC446" s="18">
        <f>AF446+Y446-AA446</f>
        <v/>
      </c>
      <c r="AD446" s="20">
        <f>AB446-AC446</f>
        <v/>
      </c>
      <c r="AE446" s="18">
        <f>S446-T446</f>
        <v/>
      </c>
      <c r="AF446" s="18">
        <f>S446-U446</f>
        <v/>
      </c>
      <c r="AG446" s="21">
        <f>IF(P446&lt;=0,0,LOOKUP(P446,{0,1950001,3300001,6950001,9000001,18000001,40000001},{0.05,0.1,0.2,0.23,0.33,0.4,0.45}))</f>
        <v/>
      </c>
    </row>
    <row r="447">
      <c r="A447" t="inlineStr">
        <is>
          <t>1万円刻み</t>
        </is>
      </c>
      <c r="B447" s="18">
        <f>'4_1万円刻み'!$A$108</f>
        <v/>
      </c>
      <c r="C447" s="19" t="n">
        <v>2025</v>
      </c>
      <c r="D447" s="18" t="n">
        <v>100000</v>
      </c>
      <c r="E447" s="18" t="n">
        <v>0</v>
      </c>
      <c r="F447" s="18" t="n">
        <v>100000</v>
      </c>
      <c r="G447" t="inlineStr">
        <is>
          <t>はい</t>
        </is>
      </c>
      <c r="H447" s="18">
        <f>ROUND(MIN(B447/12,650000)*12*0.0915+MIN(B447/12,1390000)*12*(0.0504+0)+B447*0.005,0)</f>
        <v/>
      </c>
      <c r="I447" s="18" t="n">
        <v>0</v>
      </c>
      <c r="J447" s="18" t="n">
        <v>0</v>
      </c>
      <c r="K447" s="18">
        <f>ROUND(IF(C447&gt;=2026,IF(B447&lt;741000,0,IF(B447&lt;2191000,B447-740000,IF(B447&lt;2193000,1451000,IF(B447&lt;2196000,1453000,IF(B447&lt;2200000,1456000,IF(B447&lt;3600000,ROUNDDOWN(B447/4,-3)*2.8-80000,IF(B447&lt;6600000,ROUNDDOWN(B447/4,-3)*3.2-440000,IF(B447&lt;8500000,ROUNDDOWN(B447*0.9,0)-1100000,B447-1950000)))))))),IF(B447&lt;651000,0,IF(B447&lt;1900000,B447-650000,IF(B447&lt;3600000,ROUNDDOWN(B447/4,-3)*2.8-80000,IF(B447&lt;6600000,ROUNDDOWN(B447/4,-3)*3.2-440000,IF(B447&lt;8500000,ROUNDDOWN(B447*0.9,0)-1100000,B447-1950000)))))),0)</f>
        <v/>
      </c>
      <c r="L447" s="18">
        <f>IF(K447&gt;23500000,NA(),IF(C447&gt;=2026,IF(K447&lt;=4890000,1040000,IF(K447&lt;=6550000,670000,620000)),IF(K447&lt;=1320000,950000,IF(K447&lt;=3360000,880000,IF(K447&lt;=4890000,680000,IF(K447&lt;=6550000,630000,580000))))))</f>
        <v/>
      </c>
      <c r="M447" s="18">
        <f>MIN(100000,ROUNDDOWN(K447*0.05,0))</f>
        <v/>
      </c>
      <c r="N447" s="18">
        <f>MIN(2000000,MAX(0,D447-E447-M447))</f>
        <v/>
      </c>
      <c r="O447" s="18">
        <f>IF(G447="はい",MIN(88000,MAX(0,F447-12000)),0)</f>
        <v/>
      </c>
      <c r="P447" s="18">
        <f>MAX(0,ROUNDDOWN(K447-H447-L447-I447-0,-3))</f>
        <v/>
      </c>
      <c r="Q447" s="18">
        <f>MAX(0,ROUNDDOWN(K447-H447-L447-I447-N447,-3))</f>
        <v/>
      </c>
      <c r="R447" s="18">
        <f>MAX(0,ROUNDDOWN(K447-H447-L447-I447-O447,-3))</f>
        <v/>
      </c>
      <c r="S447" s="18">
        <f>IF(P447&lt;=0,0,ROUNDDOWN((P447*LOOKUP(P447,{0,1950001,3300001,6950001,9000001,18000001,40000001},{0.05,0.1,0.2,0.23,0.33,0.4,0.45})-LOOKUP(P447,{0,1950001,3300001,6950001,9000001,18000001,40000001},{0,97500,427500,636000,1536000,2796000,4796000}))*1.021,-2))</f>
        <v/>
      </c>
      <c r="T447" s="18">
        <f>IF(Q447&lt;=0,0,ROUNDDOWN((Q447*LOOKUP(Q447,{0,1950001,3300001,6950001,9000001,18000001,40000001},{0.05,0.1,0.2,0.23,0.33,0.4,0.45})-LOOKUP(Q447,{0,1950001,3300001,6950001,9000001,18000001,40000001},{0,97500,427500,636000,1536000,2796000,4796000}))*1.021,-2))</f>
        <v/>
      </c>
      <c r="U447" s="18">
        <f>IF(R447&lt;=0,0,ROUNDDOWN((R447*LOOKUP(R447,{0,1950001,3300001,6950001,9000001,18000001,40000001},{0.05,0.1,0.2,0.23,0.33,0.4,0.45})-LOOKUP(R447,{0,1950001,3300001,6950001,9000001,18000001,40000001},{0,97500,427500,636000,1536000,2796000,4796000}))*1.021,-2))</f>
        <v/>
      </c>
      <c r="V447" s="18">
        <f>MAX(0,ROUNDDOWN(K447-H447-430000-J447-0,-3))</f>
        <v/>
      </c>
      <c r="W447" s="18">
        <f>MAX(0,ROUNDDOWN(K447-H447-430000-J447-N447,-3))</f>
        <v/>
      </c>
      <c r="X447" s="18">
        <f>MAX(0,ROUNDDOWN(K447-H447-430000-J447-O447,-3))</f>
        <v/>
      </c>
      <c r="Y447" s="18">
        <f>IF(K447&lt;=450000,0,MAX(0,ROUNDDOWN(V447*0.06-MIN(50000,V447)*0.03,-2))+MAX(0,ROUNDDOWN(V447*0.04-MIN(50000,V447)*0.02,-2)))</f>
        <v/>
      </c>
      <c r="Z447" s="18">
        <f>IF(K447&lt;=450000,0,MAX(0,ROUNDDOWN(W447*0.06-MIN(50000,W447)*0.03,-2))+MAX(0,ROUNDDOWN(W447*0.04-MIN(50000,W447)*0.02,-2)))</f>
        <v/>
      </c>
      <c r="AA447" s="18">
        <f>IF(K447&lt;=450000,0,MAX(0,ROUNDDOWN(X447*0.06-MIN(50000,X447)*0.03,-2))+MAX(0,ROUNDDOWN(X447*0.04-MIN(50000,X447)*0.02,-2)))</f>
        <v/>
      </c>
      <c r="AB447" s="18">
        <f>AE447+Y447-Z447</f>
        <v/>
      </c>
      <c r="AC447" s="18">
        <f>AF447+Y447-AA447</f>
        <v/>
      </c>
      <c r="AD447" s="20">
        <f>AB447-AC447</f>
        <v/>
      </c>
      <c r="AE447" s="18">
        <f>S447-T447</f>
        <v/>
      </c>
      <c r="AF447" s="18">
        <f>S447-U447</f>
        <v/>
      </c>
      <c r="AG447" s="21">
        <f>IF(P447&lt;=0,0,LOOKUP(P447,{0,1950001,3300001,6950001,9000001,18000001,40000001},{0.05,0.1,0.2,0.23,0.33,0.4,0.45}))</f>
        <v/>
      </c>
    </row>
    <row r="448">
      <c r="A448" t="inlineStr">
        <is>
          <t>1万円刻み</t>
        </is>
      </c>
      <c r="B448" s="18">
        <f>'4_1万円刻み'!$A$109</f>
        <v/>
      </c>
      <c r="C448" s="19" t="n">
        <v>2026</v>
      </c>
      <c r="D448" s="18" t="n">
        <v>100000</v>
      </c>
      <c r="E448" s="18" t="n">
        <v>0</v>
      </c>
      <c r="F448" s="18" t="n">
        <v>100000</v>
      </c>
      <c r="G448" t="inlineStr">
        <is>
          <t>はい</t>
        </is>
      </c>
      <c r="H448" s="18">
        <f>ROUND(MIN(B448/12,650000)*12*0.0915+MIN(B448/12,1390000)*12*(0.0504+0)+B448*0.005,0)</f>
        <v/>
      </c>
      <c r="I448" s="18" t="n">
        <v>0</v>
      </c>
      <c r="J448" s="18" t="n">
        <v>0</v>
      </c>
      <c r="K448" s="18">
        <f>ROUND(IF(C448&gt;=2026,IF(B448&lt;741000,0,IF(B448&lt;2191000,B448-740000,IF(B448&lt;2193000,1451000,IF(B448&lt;2196000,1453000,IF(B448&lt;2200000,1456000,IF(B448&lt;3600000,ROUNDDOWN(B448/4,-3)*2.8-80000,IF(B448&lt;6600000,ROUNDDOWN(B448/4,-3)*3.2-440000,IF(B448&lt;8500000,ROUNDDOWN(B448*0.9,0)-1100000,B448-1950000)))))))),IF(B448&lt;651000,0,IF(B448&lt;1900000,B448-650000,IF(B448&lt;3600000,ROUNDDOWN(B448/4,-3)*2.8-80000,IF(B448&lt;6600000,ROUNDDOWN(B448/4,-3)*3.2-440000,IF(B448&lt;8500000,ROUNDDOWN(B448*0.9,0)-1100000,B448-1950000)))))),0)</f>
        <v/>
      </c>
      <c r="L448" s="18">
        <f>IF(K448&gt;23500000,NA(),IF(C448&gt;=2026,IF(K448&lt;=4890000,1040000,IF(K448&lt;=6550000,670000,620000)),IF(K448&lt;=1320000,950000,IF(K448&lt;=3360000,880000,IF(K448&lt;=4890000,680000,IF(K448&lt;=6550000,630000,580000))))))</f>
        <v/>
      </c>
      <c r="M448" s="18">
        <f>MIN(100000,ROUNDDOWN(K448*0.05,0))</f>
        <v/>
      </c>
      <c r="N448" s="18">
        <f>MIN(2000000,MAX(0,D448-E448-M448))</f>
        <v/>
      </c>
      <c r="O448" s="18">
        <f>IF(G448="はい",MIN(88000,MAX(0,F448-12000)),0)</f>
        <v/>
      </c>
      <c r="P448" s="18">
        <f>MAX(0,ROUNDDOWN(K448-H448-L448-I448-0,-3))</f>
        <v/>
      </c>
      <c r="Q448" s="18">
        <f>MAX(0,ROUNDDOWN(K448-H448-L448-I448-N448,-3))</f>
        <v/>
      </c>
      <c r="R448" s="18">
        <f>MAX(0,ROUNDDOWN(K448-H448-L448-I448-O448,-3))</f>
        <v/>
      </c>
      <c r="S448" s="18">
        <f>IF(P448&lt;=0,0,ROUNDDOWN((P448*LOOKUP(P448,{0,1950001,3300001,6950001,9000001,18000001,40000001},{0.05,0.1,0.2,0.23,0.33,0.4,0.45})-LOOKUP(P448,{0,1950001,3300001,6950001,9000001,18000001,40000001},{0,97500,427500,636000,1536000,2796000,4796000}))*1.021,-2))</f>
        <v/>
      </c>
      <c r="T448" s="18">
        <f>IF(Q448&lt;=0,0,ROUNDDOWN((Q448*LOOKUP(Q448,{0,1950001,3300001,6950001,9000001,18000001,40000001},{0.05,0.1,0.2,0.23,0.33,0.4,0.45})-LOOKUP(Q448,{0,1950001,3300001,6950001,9000001,18000001,40000001},{0,97500,427500,636000,1536000,2796000,4796000}))*1.021,-2))</f>
        <v/>
      </c>
      <c r="U448" s="18">
        <f>IF(R448&lt;=0,0,ROUNDDOWN((R448*LOOKUP(R448,{0,1950001,3300001,6950001,9000001,18000001,40000001},{0.05,0.1,0.2,0.23,0.33,0.4,0.45})-LOOKUP(R448,{0,1950001,3300001,6950001,9000001,18000001,40000001},{0,97500,427500,636000,1536000,2796000,4796000}))*1.021,-2))</f>
        <v/>
      </c>
      <c r="V448" s="18">
        <f>MAX(0,ROUNDDOWN(K448-H448-430000-J448-0,-3))</f>
        <v/>
      </c>
      <c r="W448" s="18">
        <f>MAX(0,ROUNDDOWN(K448-H448-430000-J448-N448,-3))</f>
        <v/>
      </c>
      <c r="X448" s="18">
        <f>MAX(0,ROUNDDOWN(K448-H448-430000-J448-O448,-3))</f>
        <v/>
      </c>
      <c r="Y448" s="18">
        <f>IF(K448&lt;=450000,0,MAX(0,ROUNDDOWN(V448*0.06-MIN(50000,V448)*0.03,-2))+MAX(0,ROUNDDOWN(V448*0.04-MIN(50000,V448)*0.02,-2)))</f>
        <v/>
      </c>
      <c r="Z448" s="18">
        <f>IF(K448&lt;=450000,0,MAX(0,ROUNDDOWN(W448*0.06-MIN(50000,W448)*0.03,-2))+MAX(0,ROUNDDOWN(W448*0.04-MIN(50000,W448)*0.02,-2)))</f>
        <v/>
      </c>
      <c r="AA448" s="18">
        <f>IF(K448&lt;=450000,0,MAX(0,ROUNDDOWN(X448*0.06-MIN(50000,X448)*0.03,-2))+MAX(0,ROUNDDOWN(X448*0.04-MIN(50000,X448)*0.02,-2)))</f>
        <v/>
      </c>
      <c r="AB448" s="18">
        <f>AE448+Y448-Z448</f>
        <v/>
      </c>
      <c r="AC448" s="18">
        <f>AF448+Y448-AA448</f>
        <v/>
      </c>
      <c r="AD448" s="20">
        <f>AB448-AC448</f>
        <v/>
      </c>
      <c r="AE448" s="18">
        <f>S448-T448</f>
        <v/>
      </c>
      <c r="AF448" s="18">
        <f>S448-U448</f>
        <v/>
      </c>
      <c r="AG448" s="21">
        <f>IF(P448&lt;=0,0,LOOKUP(P448,{0,1950001,3300001,6950001,9000001,18000001,40000001},{0.05,0.1,0.2,0.23,0.33,0.4,0.45}))</f>
        <v/>
      </c>
    </row>
    <row r="449">
      <c r="A449" t="inlineStr">
        <is>
          <t>1万円刻み</t>
        </is>
      </c>
      <c r="B449" s="18">
        <f>'4_1万円刻み'!$A$109</f>
        <v/>
      </c>
      <c r="C449" s="19" t="n">
        <v>2025</v>
      </c>
      <c r="D449" s="18" t="n">
        <v>100000</v>
      </c>
      <c r="E449" s="18" t="n">
        <v>0</v>
      </c>
      <c r="F449" s="18" t="n">
        <v>100000</v>
      </c>
      <c r="G449" t="inlineStr">
        <is>
          <t>はい</t>
        </is>
      </c>
      <c r="H449" s="18">
        <f>ROUND(MIN(B449/12,650000)*12*0.0915+MIN(B449/12,1390000)*12*(0.0504+0)+B449*0.005,0)</f>
        <v/>
      </c>
      <c r="I449" s="18" t="n">
        <v>0</v>
      </c>
      <c r="J449" s="18" t="n">
        <v>0</v>
      </c>
      <c r="K449" s="18">
        <f>ROUND(IF(C449&gt;=2026,IF(B449&lt;741000,0,IF(B449&lt;2191000,B449-740000,IF(B449&lt;2193000,1451000,IF(B449&lt;2196000,1453000,IF(B449&lt;2200000,1456000,IF(B449&lt;3600000,ROUNDDOWN(B449/4,-3)*2.8-80000,IF(B449&lt;6600000,ROUNDDOWN(B449/4,-3)*3.2-440000,IF(B449&lt;8500000,ROUNDDOWN(B449*0.9,0)-1100000,B449-1950000)))))))),IF(B449&lt;651000,0,IF(B449&lt;1900000,B449-650000,IF(B449&lt;3600000,ROUNDDOWN(B449/4,-3)*2.8-80000,IF(B449&lt;6600000,ROUNDDOWN(B449/4,-3)*3.2-440000,IF(B449&lt;8500000,ROUNDDOWN(B449*0.9,0)-1100000,B449-1950000)))))),0)</f>
        <v/>
      </c>
      <c r="L449" s="18">
        <f>IF(K449&gt;23500000,NA(),IF(C449&gt;=2026,IF(K449&lt;=4890000,1040000,IF(K449&lt;=6550000,670000,620000)),IF(K449&lt;=1320000,950000,IF(K449&lt;=3360000,880000,IF(K449&lt;=4890000,680000,IF(K449&lt;=6550000,630000,580000))))))</f>
        <v/>
      </c>
      <c r="M449" s="18">
        <f>MIN(100000,ROUNDDOWN(K449*0.05,0))</f>
        <v/>
      </c>
      <c r="N449" s="18">
        <f>MIN(2000000,MAX(0,D449-E449-M449))</f>
        <v/>
      </c>
      <c r="O449" s="18">
        <f>IF(G449="はい",MIN(88000,MAX(0,F449-12000)),0)</f>
        <v/>
      </c>
      <c r="P449" s="18">
        <f>MAX(0,ROUNDDOWN(K449-H449-L449-I449-0,-3))</f>
        <v/>
      </c>
      <c r="Q449" s="18">
        <f>MAX(0,ROUNDDOWN(K449-H449-L449-I449-N449,-3))</f>
        <v/>
      </c>
      <c r="R449" s="18">
        <f>MAX(0,ROUNDDOWN(K449-H449-L449-I449-O449,-3))</f>
        <v/>
      </c>
      <c r="S449" s="18">
        <f>IF(P449&lt;=0,0,ROUNDDOWN((P449*LOOKUP(P449,{0,1950001,3300001,6950001,9000001,18000001,40000001},{0.05,0.1,0.2,0.23,0.33,0.4,0.45})-LOOKUP(P449,{0,1950001,3300001,6950001,9000001,18000001,40000001},{0,97500,427500,636000,1536000,2796000,4796000}))*1.021,-2))</f>
        <v/>
      </c>
      <c r="T449" s="18">
        <f>IF(Q449&lt;=0,0,ROUNDDOWN((Q449*LOOKUP(Q449,{0,1950001,3300001,6950001,9000001,18000001,40000001},{0.05,0.1,0.2,0.23,0.33,0.4,0.45})-LOOKUP(Q449,{0,1950001,3300001,6950001,9000001,18000001,40000001},{0,97500,427500,636000,1536000,2796000,4796000}))*1.021,-2))</f>
        <v/>
      </c>
      <c r="U449" s="18">
        <f>IF(R449&lt;=0,0,ROUNDDOWN((R449*LOOKUP(R449,{0,1950001,3300001,6950001,9000001,18000001,40000001},{0.05,0.1,0.2,0.23,0.33,0.4,0.45})-LOOKUP(R449,{0,1950001,3300001,6950001,9000001,18000001,40000001},{0,97500,427500,636000,1536000,2796000,4796000}))*1.021,-2))</f>
        <v/>
      </c>
      <c r="V449" s="18">
        <f>MAX(0,ROUNDDOWN(K449-H449-430000-J449-0,-3))</f>
        <v/>
      </c>
      <c r="W449" s="18">
        <f>MAX(0,ROUNDDOWN(K449-H449-430000-J449-N449,-3))</f>
        <v/>
      </c>
      <c r="X449" s="18">
        <f>MAX(0,ROUNDDOWN(K449-H449-430000-J449-O449,-3))</f>
        <v/>
      </c>
      <c r="Y449" s="18">
        <f>IF(K449&lt;=450000,0,MAX(0,ROUNDDOWN(V449*0.06-MIN(50000,V449)*0.03,-2))+MAX(0,ROUNDDOWN(V449*0.04-MIN(50000,V449)*0.02,-2)))</f>
        <v/>
      </c>
      <c r="Z449" s="18">
        <f>IF(K449&lt;=450000,0,MAX(0,ROUNDDOWN(W449*0.06-MIN(50000,W449)*0.03,-2))+MAX(0,ROUNDDOWN(W449*0.04-MIN(50000,W449)*0.02,-2)))</f>
        <v/>
      </c>
      <c r="AA449" s="18">
        <f>IF(K449&lt;=450000,0,MAX(0,ROUNDDOWN(X449*0.06-MIN(50000,X449)*0.03,-2))+MAX(0,ROUNDDOWN(X449*0.04-MIN(50000,X449)*0.02,-2)))</f>
        <v/>
      </c>
      <c r="AB449" s="18">
        <f>AE449+Y449-Z449</f>
        <v/>
      </c>
      <c r="AC449" s="18">
        <f>AF449+Y449-AA449</f>
        <v/>
      </c>
      <c r="AD449" s="20">
        <f>AB449-AC449</f>
        <v/>
      </c>
      <c r="AE449" s="18">
        <f>S449-T449</f>
        <v/>
      </c>
      <c r="AF449" s="18">
        <f>S449-U449</f>
        <v/>
      </c>
      <c r="AG449" s="21">
        <f>IF(P449&lt;=0,0,LOOKUP(P449,{0,1950001,3300001,6950001,9000001,18000001,40000001},{0.05,0.1,0.2,0.23,0.33,0.4,0.45}))</f>
        <v/>
      </c>
    </row>
    <row r="450">
      <c r="A450" t="inlineStr">
        <is>
          <t>1万円刻み</t>
        </is>
      </c>
      <c r="B450" s="18">
        <f>'4_1万円刻み'!$A$110</f>
        <v/>
      </c>
      <c r="C450" s="19" t="n">
        <v>2026</v>
      </c>
      <c r="D450" s="18" t="n">
        <v>100000</v>
      </c>
      <c r="E450" s="18" t="n">
        <v>0</v>
      </c>
      <c r="F450" s="18" t="n">
        <v>100000</v>
      </c>
      <c r="G450" t="inlineStr">
        <is>
          <t>はい</t>
        </is>
      </c>
      <c r="H450" s="18">
        <f>ROUND(MIN(B450/12,650000)*12*0.0915+MIN(B450/12,1390000)*12*(0.0504+0)+B450*0.005,0)</f>
        <v/>
      </c>
      <c r="I450" s="18" t="n">
        <v>0</v>
      </c>
      <c r="J450" s="18" t="n">
        <v>0</v>
      </c>
      <c r="K450" s="18">
        <f>ROUND(IF(C450&gt;=2026,IF(B450&lt;741000,0,IF(B450&lt;2191000,B450-740000,IF(B450&lt;2193000,1451000,IF(B450&lt;2196000,1453000,IF(B450&lt;2200000,1456000,IF(B450&lt;3600000,ROUNDDOWN(B450/4,-3)*2.8-80000,IF(B450&lt;6600000,ROUNDDOWN(B450/4,-3)*3.2-440000,IF(B450&lt;8500000,ROUNDDOWN(B450*0.9,0)-1100000,B450-1950000)))))))),IF(B450&lt;651000,0,IF(B450&lt;1900000,B450-650000,IF(B450&lt;3600000,ROUNDDOWN(B450/4,-3)*2.8-80000,IF(B450&lt;6600000,ROUNDDOWN(B450/4,-3)*3.2-440000,IF(B450&lt;8500000,ROUNDDOWN(B450*0.9,0)-1100000,B450-1950000)))))),0)</f>
        <v/>
      </c>
      <c r="L450" s="18">
        <f>IF(K450&gt;23500000,NA(),IF(C450&gt;=2026,IF(K450&lt;=4890000,1040000,IF(K450&lt;=6550000,670000,620000)),IF(K450&lt;=1320000,950000,IF(K450&lt;=3360000,880000,IF(K450&lt;=4890000,680000,IF(K450&lt;=6550000,630000,580000))))))</f>
        <v/>
      </c>
      <c r="M450" s="18">
        <f>MIN(100000,ROUNDDOWN(K450*0.05,0))</f>
        <v/>
      </c>
      <c r="N450" s="18">
        <f>MIN(2000000,MAX(0,D450-E450-M450))</f>
        <v/>
      </c>
      <c r="O450" s="18">
        <f>IF(G450="はい",MIN(88000,MAX(0,F450-12000)),0)</f>
        <v/>
      </c>
      <c r="P450" s="18">
        <f>MAX(0,ROUNDDOWN(K450-H450-L450-I450-0,-3))</f>
        <v/>
      </c>
      <c r="Q450" s="18">
        <f>MAX(0,ROUNDDOWN(K450-H450-L450-I450-N450,-3))</f>
        <v/>
      </c>
      <c r="R450" s="18">
        <f>MAX(0,ROUNDDOWN(K450-H450-L450-I450-O450,-3))</f>
        <v/>
      </c>
      <c r="S450" s="18">
        <f>IF(P450&lt;=0,0,ROUNDDOWN((P450*LOOKUP(P450,{0,1950001,3300001,6950001,9000001,18000001,40000001},{0.05,0.1,0.2,0.23,0.33,0.4,0.45})-LOOKUP(P450,{0,1950001,3300001,6950001,9000001,18000001,40000001},{0,97500,427500,636000,1536000,2796000,4796000}))*1.021,-2))</f>
        <v/>
      </c>
      <c r="T450" s="18">
        <f>IF(Q450&lt;=0,0,ROUNDDOWN((Q450*LOOKUP(Q450,{0,1950001,3300001,6950001,9000001,18000001,40000001},{0.05,0.1,0.2,0.23,0.33,0.4,0.45})-LOOKUP(Q450,{0,1950001,3300001,6950001,9000001,18000001,40000001},{0,97500,427500,636000,1536000,2796000,4796000}))*1.021,-2))</f>
        <v/>
      </c>
      <c r="U450" s="18">
        <f>IF(R450&lt;=0,0,ROUNDDOWN((R450*LOOKUP(R450,{0,1950001,3300001,6950001,9000001,18000001,40000001},{0.05,0.1,0.2,0.23,0.33,0.4,0.45})-LOOKUP(R450,{0,1950001,3300001,6950001,9000001,18000001,40000001},{0,97500,427500,636000,1536000,2796000,4796000}))*1.021,-2))</f>
        <v/>
      </c>
      <c r="V450" s="18">
        <f>MAX(0,ROUNDDOWN(K450-H450-430000-J450-0,-3))</f>
        <v/>
      </c>
      <c r="W450" s="18">
        <f>MAX(0,ROUNDDOWN(K450-H450-430000-J450-N450,-3))</f>
        <v/>
      </c>
      <c r="X450" s="18">
        <f>MAX(0,ROUNDDOWN(K450-H450-430000-J450-O450,-3))</f>
        <v/>
      </c>
      <c r="Y450" s="18">
        <f>IF(K450&lt;=450000,0,MAX(0,ROUNDDOWN(V450*0.06-MIN(50000,V450)*0.03,-2))+MAX(0,ROUNDDOWN(V450*0.04-MIN(50000,V450)*0.02,-2)))</f>
        <v/>
      </c>
      <c r="Z450" s="18">
        <f>IF(K450&lt;=450000,0,MAX(0,ROUNDDOWN(W450*0.06-MIN(50000,W450)*0.03,-2))+MAX(0,ROUNDDOWN(W450*0.04-MIN(50000,W450)*0.02,-2)))</f>
        <v/>
      </c>
      <c r="AA450" s="18">
        <f>IF(K450&lt;=450000,0,MAX(0,ROUNDDOWN(X450*0.06-MIN(50000,X450)*0.03,-2))+MAX(0,ROUNDDOWN(X450*0.04-MIN(50000,X450)*0.02,-2)))</f>
        <v/>
      </c>
      <c r="AB450" s="18">
        <f>AE450+Y450-Z450</f>
        <v/>
      </c>
      <c r="AC450" s="18">
        <f>AF450+Y450-AA450</f>
        <v/>
      </c>
      <c r="AD450" s="20">
        <f>AB450-AC450</f>
        <v/>
      </c>
      <c r="AE450" s="18">
        <f>S450-T450</f>
        <v/>
      </c>
      <c r="AF450" s="18">
        <f>S450-U450</f>
        <v/>
      </c>
      <c r="AG450" s="21">
        <f>IF(P450&lt;=0,0,LOOKUP(P450,{0,1950001,3300001,6950001,9000001,18000001,40000001},{0.05,0.1,0.2,0.23,0.33,0.4,0.45}))</f>
        <v/>
      </c>
    </row>
    <row r="451">
      <c r="A451" t="inlineStr">
        <is>
          <t>1万円刻み</t>
        </is>
      </c>
      <c r="B451" s="18">
        <f>'4_1万円刻み'!$A$110</f>
        <v/>
      </c>
      <c r="C451" s="19" t="n">
        <v>2025</v>
      </c>
      <c r="D451" s="18" t="n">
        <v>100000</v>
      </c>
      <c r="E451" s="18" t="n">
        <v>0</v>
      </c>
      <c r="F451" s="18" t="n">
        <v>100000</v>
      </c>
      <c r="G451" t="inlineStr">
        <is>
          <t>はい</t>
        </is>
      </c>
      <c r="H451" s="18">
        <f>ROUND(MIN(B451/12,650000)*12*0.0915+MIN(B451/12,1390000)*12*(0.0504+0)+B451*0.005,0)</f>
        <v/>
      </c>
      <c r="I451" s="18" t="n">
        <v>0</v>
      </c>
      <c r="J451" s="18" t="n">
        <v>0</v>
      </c>
      <c r="K451" s="18">
        <f>ROUND(IF(C451&gt;=2026,IF(B451&lt;741000,0,IF(B451&lt;2191000,B451-740000,IF(B451&lt;2193000,1451000,IF(B451&lt;2196000,1453000,IF(B451&lt;2200000,1456000,IF(B451&lt;3600000,ROUNDDOWN(B451/4,-3)*2.8-80000,IF(B451&lt;6600000,ROUNDDOWN(B451/4,-3)*3.2-440000,IF(B451&lt;8500000,ROUNDDOWN(B451*0.9,0)-1100000,B451-1950000)))))))),IF(B451&lt;651000,0,IF(B451&lt;1900000,B451-650000,IF(B451&lt;3600000,ROUNDDOWN(B451/4,-3)*2.8-80000,IF(B451&lt;6600000,ROUNDDOWN(B451/4,-3)*3.2-440000,IF(B451&lt;8500000,ROUNDDOWN(B451*0.9,0)-1100000,B451-1950000)))))),0)</f>
        <v/>
      </c>
      <c r="L451" s="18">
        <f>IF(K451&gt;23500000,NA(),IF(C451&gt;=2026,IF(K451&lt;=4890000,1040000,IF(K451&lt;=6550000,670000,620000)),IF(K451&lt;=1320000,950000,IF(K451&lt;=3360000,880000,IF(K451&lt;=4890000,680000,IF(K451&lt;=6550000,630000,580000))))))</f>
        <v/>
      </c>
      <c r="M451" s="18">
        <f>MIN(100000,ROUNDDOWN(K451*0.05,0))</f>
        <v/>
      </c>
      <c r="N451" s="18">
        <f>MIN(2000000,MAX(0,D451-E451-M451))</f>
        <v/>
      </c>
      <c r="O451" s="18">
        <f>IF(G451="はい",MIN(88000,MAX(0,F451-12000)),0)</f>
        <v/>
      </c>
      <c r="P451" s="18">
        <f>MAX(0,ROUNDDOWN(K451-H451-L451-I451-0,-3))</f>
        <v/>
      </c>
      <c r="Q451" s="18">
        <f>MAX(0,ROUNDDOWN(K451-H451-L451-I451-N451,-3))</f>
        <v/>
      </c>
      <c r="R451" s="18">
        <f>MAX(0,ROUNDDOWN(K451-H451-L451-I451-O451,-3))</f>
        <v/>
      </c>
      <c r="S451" s="18">
        <f>IF(P451&lt;=0,0,ROUNDDOWN((P451*LOOKUP(P451,{0,1950001,3300001,6950001,9000001,18000001,40000001},{0.05,0.1,0.2,0.23,0.33,0.4,0.45})-LOOKUP(P451,{0,1950001,3300001,6950001,9000001,18000001,40000001},{0,97500,427500,636000,1536000,2796000,4796000}))*1.021,-2))</f>
        <v/>
      </c>
      <c r="T451" s="18">
        <f>IF(Q451&lt;=0,0,ROUNDDOWN((Q451*LOOKUP(Q451,{0,1950001,3300001,6950001,9000001,18000001,40000001},{0.05,0.1,0.2,0.23,0.33,0.4,0.45})-LOOKUP(Q451,{0,1950001,3300001,6950001,9000001,18000001,40000001},{0,97500,427500,636000,1536000,2796000,4796000}))*1.021,-2))</f>
        <v/>
      </c>
      <c r="U451" s="18">
        <f>IF(R451&lt;=0,0,ROUNDDOWN((R451*LOOKUP(R451,{0,1950001,3300001,6950001,9000001,18000001,40000001},{0.05,0.1,0.2,0.23,0.33,0.4,0.45})-LOOKUP(R451,{0,1950001,3300001,6950001,9000001,18000001,40000001},{0,97500,427500,636000,1536000,2796000,4796000}))*1.021,-2))</f>
        <v/>
      </c>
      <c r="V451" s="18">
        <f>MAX(0,ROUNDDOWN(K451-H451-430000-J451-0,-3))</f>
        <v/>
      </c>
      <c r="W451" s="18">
        <f>MAX(0,ROUNDDOWN(K451-H451-430000-J451-N451,-3))</f>
        <v/>
      </c>
      <c r="X451" s="18">
        <f>MAX(0,ROUNDDOWN(K451-H451-430000-J451-O451,-3))</f>
        <v/>
      </c>
      <c r="Y451" s="18">
        <f>IF(K451&lt;=450000,0,MAX(0,ROUNDDOWN(V451*0.06-MIN(50000,V451)*0.03,-2))+MAX(0,ROUNDDOWN(V451*0.04-MIN(50000,V451)*0.02,-2)))</f>
        <v/>
      </c>
      <c r="Z451" s="18">
        <f>IF(K451&lt;=450000,0,MAX(0,ROUNDDOWN(W451*0.06-MIN(50000,W451)*0.03,-2))+MAX(0,ROUNDDOWN(W451*0.04-MIN(50000,W451)*0.02,-2)))</f>
        <v/>
      </c>
      <c r="AA451" s="18">
        <f>IF(K451&lt;=450000,0,MAX(0,ROUNDDOWN(X451*0.06-MIN(50000,X451)*0.03,-2))+MAX(0,ROUNDDOWN(X451*0.04-MIN(50000,X451)*0.02,-2)))</f>
        <v/>
      </c>
      <c r="AB451" s="18">
        <f>AE451+Y451-Z451</f>
        <v/>
      </c>
      <c r="AC451" s="18">
        <f>AF451+Y451-AA451</f>
        <v/>
      </c>
      <c r="AD451" s="20">
        <f>AB451-AC451</f>
        <v/>
      </c>
      <c r="AE451" s="18">
        <f>S451-T451</f>
        <v/>
      </c>
      <c r="AF451" s="18">
        <f>S451-U451</f>
        <v/>
      </c>
      <c r="AG451" s="21">
        <f>IF(P451&lt;=0,0,LOOKUP(P451,{0,1950001,3300001,6950001,9000001,18000001,40000001},{0.05,0.1,0.2,0.23,0.33,0.4,0.45}))</f>
        <v/>
      </c>
    </row>
    <row r="452">
      <c r="A452" t="inlineStr">
        <is>
          <t>1万円刻み</t>
        </is>
      </c>
      <c r="B452" s="18">
        <f>'4_1万円刻み'!$A$111</f>
        <v/>
      </c>
      <c r="C452" s="19" t="n">
        <v>2026</v>
      </c>
      <c r="D452" s="18" t="n">
        <v>100000</v>
      </c>
      <c r="E452" s="18" t="n">
        <v>0</v>
      </c>
      <c r="F452" s="18" t="n">
        <v>100000</v>
      </c>
      <c r="G452" t="inlineStr">
        <is>
          <t>はい</t>
        </is>
      </c>
      <c r="H452" s="18">
        <f>ROUND(MIN(B452/12,650000)*12*0.0915+MIN(B452/12,1390000)*12*(0.0504+0)+B452*0.005,0)</f>
        <v/>
      </c>
      <c r="I452" s="18" t="n">
        <v>0</v>
      </c>
      <c r="J452" s="18" t="n">
        <v>0</v>
      </c>
      <c r="K452" s="18">
        <f>ROUND(IF(C452&gt;=2026,IF(B452&lt;741000,0,IF(B452&lt;2191000,B452-740000,IF(B452&lt;2193000,1451000,IF(B452&lt;2196000,1453000,IF(B452&lt;2200000,1456000,IF(B452&lt;3600000,ROUNDDOWN(B452/4,-3)*2.8-80000,IF(B452&lt;6600000,ROUNDDOWN(B452/4,-3)*3.2-440000,IF(B452&lt;8500000,ROUNDDOWN(B452*0.9,0)-1100000,B452-1950000)))))))),IF(B452&lt;651000,0,IF(B452&lt;1900000,B452-650000,IF(B452&lt;3600000,ROUNDDOWN(B452/4,-3)*2.8-80000,IF(B452&lt;6600000,ROUNDDOWN(B452/4,-3)*3.2-440000,IF(B452&lt;8500000,ROUNDDOWN(B452*0.9,0)-1100000,B452-1950000)))))),0)</f>
        <v/>
      </c>
      <c r="L452" s="18">
        <f>IF(K452&gt;23500000,NA(),IF(C452&gt;=2026,IF(K452&lt;=4890000,1040000,IF(K452&lt;=6550000,670000,620000)),IF(K452&lt;=1320000,950000,IF(K452&lt;=3360000,880000,IF(K452&lt;=4890000,680000,IF(K452&lt;=6550000,630000,580000))))))</f>
        <v/>
      </c>
      <c r="M452" s="18">
        <f>MIN(100000,ROUNDDOWN(K452*0.05,0))</f>
        <v/>
      </c>
      <c r="N452" s="18">
        <f>MIN(2000000,MAX(0,D452-E452-M452))</f>
        <v/>
      </c>
      <c r="O452" s="18">
        <f>IF(G452="はい",MIN(88000,MAX(0,F452-12000)),0)</f>
        <v/>
      </c>
      <c r="P452" s="18">
        <f>MAX(0,ROUNDDOWN(K452-H452-L452-I452-0,-3))</f>
        <v/>
      </c>
      <c r="Q452" s="18">
        <f>MAX(0,ROUNDDOWN(K452-H452-L452-I452-N452,-3))</f>
        <v/>
      </c>
      <c r="R452" s="18">
        <f>MAX(0,ROUNDDOWN(K452-H452-L452-I452-O452,-3))</f>
        <v/>
      </c>
      <c r="S452" s="18">
        <f>IF(P452&lt;=0,0,ROUNDDOWN((P452*LOOKUP(P452,{0,1950001,3300001,6950001,9000001,18000001,40000001},{0.05,0.1,0.2,0.23,0.33,0.4,0.45})-LOOKUP(P452,{0,1950001,3300001,6950001,9000001,18000001,40000001},{0,97500,427500,636000,1536000,2796000,4796000}))*1.021,-2))</f>
        <v/>
      </c>
      <c r="T452" s="18">
        <f>IF(Q452&lt;=0,0,ROUNDDOWN((Q452*LOOKUP(Q452,{0,1950001,3300001,6950001,9000001,18000001,40000001},{0.05,0.1,0.2,0.23,0.33,0.4,0.45})-LOOKUP(Q452,{0,1950001,3300001,6950001,9000001,18000001,40000001},{0,97500,427500,636000,1536000,2796000,4796000}))*1.021,-2))</f>
        <v/>
      </c>
      <c r="U452" s="18">
        <f>IF(R452&lt;=0,0,ROUNDDOWN((R452*LOOKUP(R452,{0,1950001,3300001,6950001,9000001,18000001,40000001},{0.05,0.1,0.2,0.23,0.33,0.4,0.45})-LOOKUP(R452,{0,1950001,3300001,6950001,9000001,18000001,40000001},{0,97500,427500,636000,1536000,2796000,4796000}))*1.021,-2))</f>
        <v/>
      </c>
      <c r="V452" s="18">
        <f>MAX(0,ROUNDDOWN(K452-H452-430000-J452-0,-3))</f>
        <v/>
      </c>
      <c r="W452" s="18">
        <f>MAX(0,ROUNDDOWN(K452-H452-430000-J452-N452,-3))</f>
        <v/>
      </c>
      <c r="X452" s="18">
        <f>MAX(0,ROUNDDOWN(K452-H452-430000-J452-O452,-3))</f>
        <v/>
      </c>
      <c r="Y452" s="18">
        <f>IF(K452&lt;=450000,0,MAX(0,ROUNDDOWN(V452*0.06-MIN(50000,V452)*0.03,-2))+MAX(0,ROUNDDOWN(V452*0.04-MIN(50000,V452)*0.02,-2)))</f>
        <v/>
      </c>
      <c r="Z452" s="18">
        <f>IF(K452&lt;=450000,0,MAX(0,ROUNDDOWN(W452*0.06-MIN(50000,W452)*0.03,-2))+MAX(0,ROUNDDOWN(W452*0.04-MIN(50000,W452)*0.02,-2)))</f>
        <v/>
      </c>
      <c r="AA452" s="18">
        <f>IF(K452&lt;=450000,0,MAX(0,ROUNDDOWN(X452*0.06-MIN(50000,X452)*0.03,-2))+MAX(0,ROUNDDOWN(X452*0.04-MIN(50000,X452)*0.02,-2)))</f>
        <v/>
      </c>
      <c r="AB452" s="18">
        <f>AE452+Y452-Z452</f>
        <v/>
      </c>
      <c r="AC452" s="18">
        <f>AF452+Y452-AA452</f>
        <v/>
      </c>
      <c r="AD452" s="20">
        <f>AB452-AC452</f>
        <v/>
      </c>
      <c r="AE452" s="18">
        <f>S452-T452</f>
        <v/>
      </c>
      <c r="AF452" s="18">
        <f>S452-U452</f>
        <v/>
      </c>
      <c r="AG452" s="21">
        <f>IF(P452&lt;=0,0,LOOKUP(P452,{0,1950001,3300001,6950001,9000001,18000001,40000001},{0.05,0.1,0.2,0.23,0.33,0.4,0.45}))</f>
        <v/>
      </c>
    </row>
    <row r="453">
      <c r="A453" t="inlineStr">
        <is>
          <t>1万円刻み</t>
        </is>
      </c>
      <c r="B453" s="18">
        <f>'4_1万円刻み'!$A$111</f>
        <v/>
      </c>
      <c r="C453" s="19" t="n">
        <v>2025</v>
      </c>
      <c r="D453" s="18" t="n">
        <v>100000</v>
      </c>
      <c r="E453" s="18" t="n">
        <v>0</v>
      </c>
      <c r="F453" s="18" t="n">
        <v>100000</v>
      </c>
      <c r="G453" t="inlineStr">
        <is>
          <t>はい</t>
        </is>
      </c>
      <c r="H453" s="18">
        <f>ROUND(MIN(B453/12,650000)*12*0.0915+MIN(B453/12,1390000)*12*(0.0504+0)+B453*0.005,0)</f>
        <v/>
      </c>
      <c r="I453" s="18" t="n">
        <v>0</v>
      </c>
      <c r="J453" s="18" t="n">
        <v>0</v>
      </c>
      <c r="K453" s="18">
        <f>ROUND(IF(C453&gt;=2026,IF(B453&lt;741000,0,IF(B453&lt;2191000,B453-740000,IF(B453&lt;2193000,1451000,IF(B453&lt;2196000,1453000,IF(B453&lt;2200000,1456000,IF(B453&lt;3600000,ROUNDDOWN(B453/4,-3)*2.8-80000,IF(B453&lt;6600000,ROUNDDOWN(B453/4,-3)*3.2-440000,IF(B453&lt;8500000,ROUNDDOWN(B453*0.9,0)-1100000,B453-1950000)))))))),IF(B453&lt;651000,0,IF(B453&lt;1900000,B453-650000,IF(B453&lt;3600000,ROUNDDOWN(B453/4,-3)*2.8-80000,IF(B453&lt;6600000,ROUNDDOWN(B453/4,-3)*3.2-440000,IF(B453&lt;8500000,ROUNDDOWN(B453*0.9,0)-1100000,B453-1950000)))))),0)</f>
        <v/>
      </c>
      <c r="L453" s="18">
        <f>IF(K453&gt;23500000,NA(),IF(C453&gt;=2026,IF(K453&lt;=4890000,1040000,IF(K453&lt;=6550000,670000,620000)),IF(K453&lt;=1320000,950000,IF(K453&lt;=3360000,880000,IF(K453&lt;=4890000,680000,IF(K453&lt;=6550000,630000,580000))))))</f>
        <v/>
      </c>
      <c r="M453" s="18">
        <f>MIN(100000,ROUNDDOWN(K453*0.05,0))</f>
        <v/>
      </c>
      <c r="N453" s="18">
        <f>MIN(2000000,MAX(0,D453-E453-M453))</f>
        <v/>
      </c>
      <c r="O453" s="18">
        <f>IF(G453="はい",MIN(88000,MAX(0,F453-12000)),0)</f>
        <v/>
      </c>
      <c r="P453" s="18">
        <f>MAX(0,ROUNDDOWN(K453-H453-L453-I453-0,-3))</f>
        <v/>
      </c>
      <c r="Q453" s="18">
        <f>MAX(0,ROUNDDOWN(K453-H453-L453-I453-N453,-3))</f>
        <v/>
      </c>
      <c r="R453" s="18">
        <f>MAX(0,ROUNDDOWN(K453-H453-L453-I453-O453,-3))</f>
        <v/>
      </c>
      <c r="S453" s="18">
        <f>IF(P453&lt;=0,0,ROUNDDOWN((P453*LOOKUP(P453,{0,1950001,3300001,6950001,9000001,18000001,40000001},{0.05,0.1,0.2,0.23,0.33,0.4,0.45})-LOOKUP(P453,{0,1950001,3300001,6950001,9000001,18000001,40000001},{0,97500,427500,636000,1536000,2796000,4796000}))*1.021,-2))</f>
        <v/>
      </c>
      <c r="T453" s="18">
        <f>IF(Q453&lt;=0,0,ROUNDDOWN((Q453*LOOKUP(Q453,{0,1950001,3300001,6950001,9000001,18000001,40000001},{0.05,0.1,0.2,0.23,0.33,0.4,0.45})-LOOKUP(Q453,{0,1950001,3300001,6950001,9000001,18000001,40000001},{0,97500,427500,636000,1536000,2796000,4796000}))*1.021,-2))</f>
        <v/>
      </c>
      <c r="U453" s="18">
        <f>IF(R453&lt;=0,0,ROUNDDOWN((R453*LOOKUP(R453,{0,1950001,3300001,6950001,9000001,18000001,40000001},{0.05,0.1,0.2,0.23,0.33,0.4,0.45})-LOOKUP(R453,{0,1950001,3300001,6950001,9000001,18000001,40000001},{0,97500,427500,636000,1536000,2796000,4796000}))*1.021,-2))</f>
        <v/>
      </c>
      <c r="V453" s="18">
        <f>MAX(0,ROUNDDOWN(K453-H453-430000-J453-0,-3))</f>
        <v/>
      </c>
      <c r="W453" s="18">
        <f>MAX(0,ROUNDDOWN(K453-H453-430000-J453-N453,-3))</f>
        <v/>
      </c>
      <c r="X453" s="18">
        <f>MAX(0,ROUNDDOWN(K453-H453-430000-J453-O453,-3))</f>
        <v/>
      </c>
      <c r="Y453" s="18">
        <f>IF(K453&lt;=450000,0,MAX(0,ROUNDDOWN(V453*0.06-MIN(50000,V453)*0.03,-2))+MAX(0,ROUNDDOWN(V453*0.04-MIN(50000,V453)*0.02,-2)))</f>
        <v/>
      </c>
      <c r="Z453" s="18">
        <f>IF(K453&lt;=450000,0,MAX(0,ROUNDDOWN(W453*0.06-MIN(50000,W453)*0.03,-2))+MAX(0,ROUNDDOWN(W453*0.04-MIN(50000,W453)*0.02,-2)))</f>
        <v/>
      </c>
      <c r="AA453" s="18">
        <f>IF(K453&lt;=450000,0,MAX(0,ROUNDDOWN(X453*0.06-MIN(50000,X453)*0.03,-2))+MAX(0,ROUNDDOWN(X453*0.04-MIN(50000,X453)*0.02,-2)))</f>
        <v/>
      </c>
      <c r="AB453" s="18">
        <f>AE453+Y453-Z453</f>
        <v/>
      </c>
      <c r="AC453" s="18">
        <f>AF453+Y453-AA453</f>
        <v/>
      </c>
      <c r="AD453" s="20">
        <f>AB453-AC453</f>
        <v/>
      </c>
      <c r="AE453" s="18">
        <f>S453-T453</f>
        <v/>
      </c>
      <c r="AF453" s="18">
        <f>S453-U453</f>
        <v/>
      </c>
      <c r="AG453" s="21">
        <f>IF(P453&lt;=0,0,LOOKUP(P453,{0,1950001,3300001,6950001,9000001,18000001,40000001},{0.05,0.1,0.2,0.23,0.33,0.4,0.45}))</f>
        <v/>
      </c>
    </row>
    <row r="454">
      <c r="A454" t="inlineStr">
        <is>
          <t>1万円刻み</t>
        </is>
      </c>
      <c r="B454" s="18">
        <f>'4_1万円刻み'!$A$112</f>
        <v/>
      </c>
      <c r="C454" s="19" t="n">
        <v>2026</v>
      </c>
      <c r="D454" s="18" t="n">
        <v>100000</v>
      </c>
      <c r="E454" s="18" t="n">
        <v>0</v>
      </c>
      <c r="F454" s="18" t="n">
        <v>100000</v>
      </c>
      <c r="G454" t="inlineStr">
        <is>
          <t>はい</t>
        </is>
      </c>
      <c r="H454" s="18">
        <f>ROUND(MIN(B454/12,650000)*12*0.0915+MIN(B454/12,1390000)*12*(0.0504+0)+B454*0.005,0)</f>
        <v/>
      </c>
      <c r="I454" s="18" t="n">
        <v>0</v>
      </c>
      <c r="J454" s="18" t="n">
        <v>0</v>
      </c>
      <c r="K454" s="18">
        <f>ROUND(IF(C454&gt;=2026,IF(B454&lt;741000,0,IF(B454&lt;2191000,B454-740000,IF(B454&lt;2193000,1451000,IF(B454&lt;2196000,1453000,IF(B454&lt;2200000,1456000,IF(B454&lt;3600000,ROUNDDOWN(B454/4,-3)*2.8-80000,IF(B454&lt;6600000,ROUNDDOWN(B454/4,-3)*3.2-440000,IF(B454&lt;8500000,ROUNDDOWN(B454*0.9,0)-1100000,B454-1950000)))))))),IF(B454&lt;651000,0,IF(B454&lt;1900000,B454-650000,IF(B454&lt;3600000,ROUNDDOWN(B454/4,-3)*2.8-80000,IF(B454&lt;6600000,ROUNDDOWN(B454/4,-3)*3.2-440000,IF(B454&lt;8500000,ROUNDDOWN(B454*0.9,0)-1100000,B454-1950000)))))),0)</f>
        <v/>
      </c>
      <c r="L454" s="18">
        <f>IF(K454&gt;23500000,NA(),IF(C454&gt;=2026,IF(K454&lt;=4890000,1040000,IF(K454&lt;=6550000,670000,620000)),IF(K454&lt;=1320000,950000,IF(K454&lt;=3360000,880000,IF(K454&lt;=4890000,680000,IF(K454&lt;=6550000,630000,580000))))))</f>
        <v/>
      </c>
      <c r="M454" s="18">
        <f>MIN(100000,ROUNDDOWN(K454*0.05,0))</f>
        <v/>
      </c>
      <c r="N454" s="18">
        <f>MIN(2000000,MAX(0,D454-E454-M454))</f>
        <v/>
      </c>
      <c r="O454" s="18">
        <f>IF(G454="はい",MIN(88000,MAX(0,F454-12000)),0)</f>
        <v/>
      </c>
      <c r="P454" s="18">
        <f>MAX(0,ROUNDDOWN(K454-H454-L454-I454-0,-3))</f>
        <v/>
      </c>
      <c r="Q454" s="18">
        <f>MAX(0,ROUNDDOWN(K454-H454-L454-I454-N454,-3))</f>
        <v/>
      </c>
      <c r="R454" s="18">
        <f>MAX(0,ROUNDDOWN(K454-H454-L454-I454-O454,-3))</f>
        <v/>
      </c>
      <c r="S454" s="18">
        <f>IF(P454&lt;=0,0,ROUNDDOWN((P454*LOOKUP(P454,{0,1950001,3300001,6950001,9000001,18000001,40000001},{0.05,0.1,0.2,0.23,0.33,0.4,0.45})-LOOKUP(P454,{0,1950001,3300001,6950001,9000001,18000001,40000001},{0,97500,427500,636000,1536000,2796000,4796000}))*1.021,-2))</f>
        <v/>
      </c>
      <c r="T454" s="18">
        <f>IF(Q454&lt;=0,0,ROUNDDOWN((Q454*LOOKUP(Q454,{0,1950001,3300001,6950001,9000001,18000001,40000001},{0.05,0.1,0.2,0.23,0.33,0.4,0.45})-LOOKUP(Q454,{0,1950001,3300001,6950001,9000001,18000001,40000001},{0,97500,427500,636000,1536000,2796000,4796000}))*1.021,-2))</f>
        <v/>
      </c>
      <c r="U454" s="18">
        <f>IF(R454&lt;=0,0,ROUNDDOWN((R454*LOOKUP(R454,{0,1950001,3300001,6950001,9000001,18000001,40000001},{0.05,0.1,0.2,0.23,0.33,0.4,0.45})-LOOKUP(R454,{0,1950001,3300001,6950001,9000001,18000001,40000001},{0,97500,427500,636000,1536000,2796000,4796000}))*1.021,-2))</f>
        <v/>
      </c>
      <c r="V454" s="18">
        <f>MAX(0,ROUNDDOWN(K454-H454-430000-J454-0,-3))</f>
        <v/>
      </c>
      <c r="W454" s="18">
        <f>MAX(0,ROUNDDOWN(K454-H454-430000-J454-N454,-3))</f>
        <v/>
      </c>
      <c r="X454" s="18">
        <f>MAX(0,ROUNDDOWN(K454-H454-430000-J454-O454,-3))</f>
        <v/>
      </c>
      <c r="Y454" s="18">
        <f>IF(K454&lt;=450000,0,MAX(0,ROUNDDOWN(V454*0.06-MIN(50000,V454)*0.03,-2))+MAX(0,ROUNDDOWN(V454*0.04-MIN(50000,V454)*0.02,-2)))</f>
        <v/>
      </c>
      <c r="Z454" s="18">
        <f>IF(K454&lt;=450000,0,MAX(0,ROUNDDOWN(W454*0.06-MIN(50000,W454)*0.03,-2))+MAX(0,ROUNDDOWN(W454*0.04-MIN(50000,W454)*0.02,-2)))</f>
        <v/>
      </c>
      <c r="AA454" s="18">
        <f>IF(K454&lt;=450000,0,MAX(0,ROUNDDOWN(X454*0.06-MIN(50000,X454)*0.03,-2))+MAX(0,ROUNDDOWN(X454*0.04-MIN(50000,X454)*0.02,-2)))</f>
        <v/>
      </c>
      <c r="AB454" s="18">
        <f>AE454+Y454-Z454</f>
        <v/>
      </c>
      <c r="AC454" s="18">
        <f>AF454+Y454-AA454</f>
        <v/>
      </c>
      <c r="AD454" s="20">
        <f>AB454-AC454</f>
        <v/>
      </c>
      <c r="AE454" s="18">
        <f>S454-T454</f>
        <v/>
      </c>
      <c r="AF454" s="18">
        <f>S454-U454</f>
        <v/>
      </c>
      <c r="AG454" s="21">
        <f>IF(P454&lt;=0,0,LOOKUP(P454,{0,1950001,3300001,6950001,9000001,18000001,40000001},{0.05,0.1,0.2,0.23,0.33,0.4,0.45}))</f>
        <v/>
      </c>
    </row>
    <row r="455">
      <c r="A455" t="inlineStr">
        <is>
          <t>1万円刻み</t>
        </is>
      </c>
      <c r="B455" s="18">
        <f>'4_1万円刻み'!$A$112</f>
        <v/>
      </c>
      <c r="C455" s="19" t="n">
        <v>2025</v>
      </c>
      <c r="D455" s="18" t="n">
        <v>100000</v>
      </c>
      <c r="E455" s="18" t="n">
        <v>0</v>
      </c>
      <c r="F455" s="18" t="n">
        <v>100000</v>
      </c>
      <c r="G455" t="inlineStr">
        <is>
          <t>はい</t>
        </is>
      </c>
      <c r="H455" s="18">
        <f>ROUND(MIN(B455/12,650000)*12*0.0915+MIN(B455/12,1390000)*12*(0.0504+0)+B455*0.005,0)</f>
        <v/>
      </c>
      <c r="I455" s="18" t="n">
        <v>0</v>
      </c>
      <c r="J455" s="18" t="n">
        <v>0</v>
      </c>
      <c r="K455" s="18">
        <f>ROUND(IF(C455&gt;=2026,IF(B455&lt;741000,0,IF(B455&lt;2191000,B455-740000,IF(B455&lt;2193000,1451000,IF(B455&lt;2196000,1453000,IF(B455&lt;2200000,1456000,IF(B455&lt;3600000,ROUNDDOWN(B455/4,-3)*2.8-80000,IF(B455&lt;6600000,ROUNDDOWN(B455/4,-3)*3.2-440000,IF(B455&lt;8500000,ROUNDDOWN(B455*0.9,0)-1100000,B455-1950000)))))))),IF(B455&lt;651000,0,IF(B455&lt;1900000,B455-650000,IF(B455&lt;3600000,ROUNDDOWN(B455/4,-3)*2.8-80000,IF(B455&lt;6600000,ROUNDDOWN(B455/4,-3)*3.2-440000,IF(B455&lt;8500000,ROUNDDOWN(B455*0.9,0)-1100000,B455-1950000)))))),0)</f>
        <v/>
      </c>
      <c r="L455" s="18">
        <f>IF(K455&gt;23500000,NA(),IF(C455&gt;=2026,IF(K455&lt;=4890000,1040000,IF(K455&lt;=6550000,670000,620000)),IF(K455&lt;=1320000,950000,IF(K455&lt;=3360000,880000,IF(K455&lt;=4890000,680000,IF(K455&lt;=6550000,630000,580000))))))</f>
        <v/>
      </c>
      <c r="M455" s="18">
        <f>MIN(100000,ROUNDDOWN(K455*0.05,0))</f>
        <v/>
      </c>
      <c r="N455" s="18">
        <f>MIN(2000000,MAX(0,D455-E455-M455))</f>
        <v/>
      </c>
      <c r="O455" s="18">
        <f>IF(G455="はい",MIN(88000,MAX(0,F455-12000)),0)</f>
        <v/>
      </c>
      <c r="P455" s="18">
        <f>MAX(0,ROUNDDOWN(K455-H455-L455-I455-0,-3))</f>
        <v/>
      </c>
      <c r="Q455" s="18">
        <f>MAX(0,ROUNDDOWN(K455-H455-L455-I455-N455,-3))</f>
        <v/>
      </c>
      <c r="R455" s="18">
        <f>MAX(0,ROUNDDOWN(K455-H455-L455-I455-O455,-3))</f>
        <v/>
      </c>
      <c r="S455" s="18">
        <f>IF(P455&lt;=0,0,ROUNDDOWN((P455*LOOKUP(P455,{0,1950001,3300001,6950001,9000001,18000001,40000001},{0.05,0.1,0.2,0.23,0.33,0.4,0.45})-LOOKUP(P455,{0,1950001,3300001,6950001,9000001,18000001,40000001},{0,97500,427500,636000,1536000,2796000,4796000}))*1.021,-2))</f>
        <v/>
      </c>
      <c r="T455" s="18">
        <f>IF(Q455&lt;=0,0,ROUNDDOWN((Q455*LOOKUP(Q455,{0,1950001,3300001,6950001,9000001,18000001,40000001},{0.05,0.1,0.2,0.23,0.33,0.4,0.45})-LOOKUP(Q455,{0,1950001,3300001,6950001,9000001,18000001,40000001},{0,97500,427500,636000,1536000,2796000,4796000}))*1.021,-2))</f>
        <v/>
      </c>
      <c r="U455" s="18">
        <f>IF(R455&lt;=0,0,ROUNDDOWN((R455*LOOKUP(R455,{0,1950001,3300001,6950001,9000001,18000001,40000001},{0.05,0.1,0.2,0.23,0.33,0.4,0.45})-LOOKUP(R455,{0,1950001,3300001,6950001,9000001,18000001,40000001},{0,97500,427500,636000,1536000,2796000,4796000}))*1.021,-2))</f>
        <v/>
      </c>
      <c r="V455" s="18">
        <f>MAX(0,ROUNDDOWN(K455-H455-430000-J455-0,-3))</f>
        <v/>
      </c>
      <c r="W455" s="18">
        <f>MAX(0,ROUNDDOWN(K455-H455-430000-J455-N455,-3))</f>
        <v/>
      </c>
      <c r="X455" s="18">
        <f>MAX(0,ROUNDDOWN(K455-H455-430000-J455-O455,-3))</f>
        <v/>
      </c>
      <c r="Y455" s="18">
        <f>IF(K455&lt;=450000,0,MAX(0,ROUNDDOWN(V455*0.06-MIN(50000,V455)*0.03,-2))+MAX(0,ROUNDDOWN(V455*0.04-MIN(50000,V455)*0.02,-2)))</f>
        <v/>
      </c>
      <c r="Z455" s="18">
        <f>IF(K455&lt;=450000,0,MAX(0,ROUNDDOWN(W455*0.06-MIN(50000,W455)*0.03,-2))+MAX(0,ROUNDDOWN(W455*0.04-MIN(50000,W455)*0.02,-2)))</f>
        <v/>
      </c>
      <c r="AA455" s="18">
        <f>IF(K455&lt;=450000,0,MAX(0,ROUNDDOWN(X455*0.06-MIN(50000,X455)*0.03,-2))+MAX(0,ROUNDDOWN(X455*0.04-MIN(50000,X455)*0.02,-2)))</f>
        <v/>
      </c>
      <c r="AB455" s="18">
        <f>AE455+Y455-Z455</f>
        <v/>
      </c>
      <c r="AC455" s="18">
        <f>AF455+Y455-AA455</f>
        <v/>
      </c>
      <c r="AD455" s="20">
        <f>AB455-AC455</f>
        <v/>
      </c>
      <c r="AE455" s="18">
        <f>S455-T455</f>
        <v/>
      </c>
      <c r="AF455" s="18">
        <f>S455-U455</f>
        <v/>
      </c>
      <c r="AG455" s="21">
        <f>IF(P455&lt;=0,0,LOOKUP(P455,{0,1950001,3300001,6950001,9000001,18000001,40000001},{0.05,0.1,0.2,0.23,0.33,0.4,0.45}))</f>
        <v/>
      </c>
    </row>
    <row r="456">
      <c r="A456" t="inlineStr">
        <is>
          <t>1万円刻み</t>
        </is>
      </c>
      <c r="B456" s="18">
        <f>'4_1万円刻み'!$A$113</f>
        <v/>
      </c>
      <c r="C456" s="19" t="n">
        <v>2026</v>
      </c>
      <c r="D456" s="18" t="n">
        <v>100000</v>
      </c>
      <c r="E456" s="18" t="n">
        <v>0</v>
      </c>
      <c r="F456" s="18" t="n">
        <v>100000</v>
      </c>
      <c r="G456" t="inlineStr">
        <is>
          <t>はい</t>
        </is>
      </c>
      <c r="H456" s="18">
        <f>ROUND(MIN(B456/12,650000)*12*0.0915+MIN(B456/12,1390000)*12*(0.0504+0)+B456*0.005,0)</f>
        <v/>
      </c>
      <c r="I456" s="18" t="n">
        <v>0</v>
      </c>
      <c r="J456" s="18" t="n">
        <v>0</v>
      </c>
      <c r="K456" s="18">
        <f>ROUND(IF(C456&gt;=2026,IF(B456&lt;741000,0,IF(B456&lt;2191000,B456-740000,IF(B456&lt;2193000,1451000,IF(B456&lt;2196000,1453000,IF(B456&lt;2200000,1456000,IF(B456&lt;3600000,ROUNDDOWN(B456/4,-3)*2.8-80000,IF(B456&lt;6600000,ROUNDDOWN(B456/4,-3)*3.2-440000,IF(B456&lt;8500000,ROUNDDOWN(B456*0.9,0)-1100000,B456-1950000)))))))),IF(B456&lt;651000,0,IF(B456&lt;1900000,B456-650000,IF(B456&lt;3600000,ROUNDDOWN(B456/4,-3)*2.8-80000,IF(B456&lt;6600000,ROUNDDOWN(B456/4,-3)*3.2-440000,IF(B456&lt;8500000,ROUNDDOWN(B456*0.9,0)-1100000,B456-1950000)))))),0)</f>
        <v/>
      </c>
      <c r="L456" s="18">
        <f>IF(K456&gt;23500000,NA(),IF(C456&gt;=2026,IF(K456&lt;=4890000,1040000,IF(K456&lt;=6550000,670000,620000)),IF(K456&lt;=1320000,950000,IF(K456&lt;=3360000,880000,IF(K456&lt;=4890000,680000,IF(K456&lt;=6550000,630000,580000))))))</f>
        <v/>
      </c>
      <c r="M456" s="18">
        <f>MIN(100000,ROUNDDOWN(K456*0.05,0))</f>
        <v/>
      </c>
      <c r="N456" s="18">
        <f>MIN(2000000,MAX(0,D456-E456-M456))</f>
        <v/>
      </c>
      <c r="O456" s="18">
        <f>IF(G456="はい",MIN(88000,MAX(0,F456-12000)),0)</f>
        <v/>
      </c>
      <c r="P456" s="18">
        <f>MAX(0,ROUNDDOWN(K456-H456-L456-I456-0,-3))</f>
        <v/>
      </c>
      <c r="Q456" s="18">
        <f>MAX(0,ROUNDDOWN(K456-H456-L456-I456-N456,-3))</f>
        <v/>
      </c>
      <c r="R456" s="18">
        <f>MAX(0,ROUNDDOWN(K456-H456-L456-I456-O456,-3))</f>
        <v/>
      </c>
      <c r="S456" s="18">
        <f>IF(P456&lt;=0,0,ROUNDDOWN((P456*LOOKUP(P456,{0,1950001,3300001,6950001,9000001,18000001,40000001},{0.05,0.1,0.2,0.23,0.33,0.4,0.45})-LOOKUP(P456,{0,1950001,3300001,6950001,9000001,18000001,40000001},{0,97500,427500,636000,1536000,2796000,4796000}))*1.021,-2))</f>
        <v/>
      </c>
      <c r="T456" s="18">
        <f>IF(Q456&lt;=0,0,ROUNDDOWN((Q456*LOOKUP(Q456,{0,1950001,3300001,6950001,9000001,18000001,40000001},{0.05,0.1,0.2,0.23,0.33,0.4,0.45})-LOOKUP(Q456,{0,1950001,3300001,6950001,9000001,18000001,40000001},{0,97500,427500,636000,1536000,2796000,4796000}))*1.021,-2))</f>
        <v/>
      </c>
      <c r="U456" s="18">
        <f>IF(R456&lt;=0,0,ROUNDDOWN((R456*LOOKUP(R456,{0,1950001,3300001,6950001,9000001,18000001,40000001},{0.05,0.1,0.2,0.23,0.33,0.4,0.45})-LOOKUP(R456,{0,1950001,3300001,6950001,9000001,18000001,40000001},{0,97500,427500,636000,1536000,2796000,4796000}))*1.021,-2))</f>
        <v/>
      </c>
      <c r="V456" s="18">
        <f>MAX(0,ROUNDDOWN(K456-H456-430000-J456-0,-3))</f>
        <v/>
      </c>
      <c r="W456" s="18">
        <f>MAX(0,ROUNDDOWN(K456-H456-430000-J456-N456,-3))</f>
        <v/>
      </c>
      <c r="X456" s="18">
        <f>MAX(0,ROUNDDOWN(K456-H456-430000-J456-O456,-3))</f>
        <v/>
      </c>
      <c r="Y456" s="18">
        <f>IF(K456&lt;=450000,0,MAX(0,ROUNDDOWN(V456*0.06-MIN(50000,V456)*0.03,-2))+MAX(0,ROUNDDOWN(V456*0.04-MIN(50000,V456)*0.02,-2)))</f>
        <v/>
      </c>
      <c r="Z456" s="18">
        <f>IF(K456&lt;=450000,0,MAX(0,ROUNDDOWN(W456*0.06-MIN(50000,W456)*0.03,-2))+MAX(0,ROUNDDOWN(W456*0.04-MIN(50000,W456)*0.02,-2)))</f>
        <v/>
      </c>
      <c r="AA456" s="18">
        <f>IF(K456&lt;=450000,0,MAX(0,ROUNDDOWN(X456*0.06-MIN(50000,X456)*0.03,-2))+MAX(0,ROUNDDOWN(X456*0.04-MIN(50000,X456)*0.02,-2)))</f>
        <v/>
      </c>
      <c r="AB456" s="18">
        <f>AE456+Y456-Z456</f>
        <v/>
      </c>
      <c r="AC456" s="18">
        <f>AF456+Y456-AA456</f>
        <v/>
      </c>
      <c r="AD456" s="20">
        <f>AB456-AC456</f>
        <v/>
      </c>
      <c r="AE456" s="18">
        <f>S456-T456</f>
        <v/>
      </c>
      <c r="AF456" s="18">
        <f>S456-U456</f>
        <v/>
      </c>
      <c r="AG456" s="21">
        <f>IF(P456&lt;=0,0,LOOKUP(P456,{0,1950001,3300001,6950001,9000001,18000001,40000001},{0.05,0.1,0.2,0.23,0.33,0.4,0.45}))</f>
        <v/>
      </c>
    </row>
    <row r="457">
      <c r="A457" t="inlineStr">
        <is>
          <t>1万円刻み</t>
        </is>
      </c>
      <c r="B457" s="18">
        <f>'4_1万円刻み'!$A$113</f>
        <v/>
      </c>
      <c r="C457" s="19" t="n">
        <v>2025</v>
      </c>
      <c r="D457" s="18" t="n">
        <v>100000</v>
      </c>
      <c r="E457" s="18" t="n">
        <v>0</v>
      </c>
      <c r="F457" s="18" t="n">
        <v>100000</v>
      </c>
      <c r="G457" t="inlineStr">
        <is>
          <t>はい</t>
        </is>
      </c>
      <c r="H457" s="18">
        <f>ROUND(MIN(B457/12,650000)*12*0.0915+MIN(B457/12,1390000)*12*(0.0504+0)+B457*0.005,0)</f>
        <v/>
      </c>
      <c r="I457" s="18" t="n">
        <v>0</v>
      </c>
      <c r="J457" s="18" t="n">
        <v>0</v>
      </c>
      <c r="K457" s="18">
        <f>ROUND(IF(C457&gt;=2026,IF(B457&lt;741000,0,IF(B457&lt;2191000,B457-740000,IF(B457&lt;2193000,1451000,IF(B457&lt;2196000,1453000,IF(B457&lt;2200000,1456000,IF(B457&lt;3600000,ROUNDDOWN(B457/4,-3)*2.8-80000,IF(B457&lt;6600000,ROUNDDOWN(B457/4,-3)*3.2-440000,IF(B457&lt;8500000,ROUNDDOWN(B457*0.9,0)-1100000,B457-1950000)))))))),IF(B457&lt;651000,0,IF(B457&lt;1900000,B457-650000,IF(B457&lt;3600000,ROUNDDOWN(B457/4,-3)*2.8-80000,IF(B457&lt;6600000,ROUNDDOWN(B457/4,-3)*3.2-440000,IF(B457&lt;8500000,ROUNDDOWN(B457*0.9,0)-1100000,B457-1950000)))))),0)</f>
        <v/>
      </c>
      <c r="L457" s="18">
        <f>IF(K457&gt;23500000,NA(),IF(C457&gt;=2026,IF(K457&lt;=4890000,1040000,IF(K457&lt;=6550000,670000,620000)),IF(K457&lt;=1320000,950000,IF(K457&lt;=3360000,880000,IF(K457&lt;=4890000,680000,IF(K457&lt;=6550000,630000,580000))))))</f>
        <v/>
      </c>
      <c r="M457" s="18">
        <f>MIN(100000,ROUNDDOWN(K457*0.05,0))</f>
        <v/>
      </c>
      <c r="N457" s="18">
        <f>MIN(2000000,MAX(0,D457-E457-M457))</f>
        <v/>
      </c>
      <c r="O457" s="18">
        <f>IF(G457="はい",MIN(88000,MAX(0,F457-12000)),0)</f>
        <v/>
      </c>
      <c r="P457" s="18">
        <f>MAX(0,ROUNDDOWN(K457-H457-L457-I457-0,-3))</f>
        <v/>
      </c>
      <c r="Q457" s="18">
        <f>MAX(0,ROUNDDOWN(K457-H457-L457-I457-N457,-3))</f>
        <v/>
      </c>
      <c r="R457" s="18">
        <f>MAX(0,ROUNDDOWN(K457-H457-L457-I457-O457,-3))</f>
        <v/>
      </c>
      <c r="S457" s="18">
        <f>IF(P457&lt;=0,0,ROUNDDOWN((P457*LOOKUP(P457,{0,1950001,3300001,6950001,9000001,18000001,40000001},{0.05,0.1,0.2,0.23,0.33,0.4,0.45})-LOOKUP(P457,{0,1950001,3300001,6950001,9000001,18000001,40000001},{0,97500,427500,636000,1536000,2796000,4796000}))*1.021,-2))</f>
        <v/>
      </c>
      <c r="T457" s="18">
        <f>IF(Q457&lt;=0,0,ROUNDDOWN((Q457*LOOKUP(Q457,{0,1950001,3300001,6950001,9000001,18000001,40000001},{0.05,0.1,0.2,0.23,0.33,0.4,0.45})-LOOKUP(Q457,{0,1950001,3300001,6950001,9000001,18000001,40000001},{0,97500,427500,636000,1536000,2796000,4796000}))*1.021,-2))</f>
        <v/>
      </c>
      <c r="U457" s="18">
        <f>IF(R457&lt;=0,0,ROUNDDOWN((R457*LOOKUP(R457,{0,1950001,3300001,6950001,9000001,18000001,40000001},{0.05,0.1,0.2,0.23,0.33,0.4,0.45})-LOOKUP(R457,{0,1950001,3300001,6950001,9000001,18000001,40000001},{0,97500,427500,636000,1536000,2796000,4796000}))*1.021,-2))</f>
        <v/>
      </c>
      <c r="V457" s="18">
        <f>MAX(0,ROUNDDOWN(K457-H457-430000-J457-0,-3))</f>
        <v/>
      </c>
      <c r="W457" s="18">
        <f>MAX(0,ROUNDDOWN(K457-H457-430000-J457-N457,-3))</f>
        <v/>
      </c>
      <c r="X457" s="18">
        <f>MAX(0,ROUNDDOWN(K457-H457-430000-J457-O457,-3))</f>
        <v/>
      </c>
      <c r="Y457" s="18">
        <f>IF(K457&lt;=450000,0,MAX(0,ROUNDDOWN(V457*0.06-MIN(50000,V457)*0.03,-2))+MAX(0,ROUNDDOWN(V457*0.04-MIN(50000,V457)*0.02,-2)))</f>
        <v/>
      </c>
      <c r="Z457" s="18">
        <f>IF(K457&lt;=450000,0,MAX(0,ROUNDDOWN(W457*0.06-MIN(50000,W457)*0.03,-2))+MAX(0,ROUNDDOWN(W457*0.04-MIN(50000,W457)*0.02,-2)))</f>
        <v/>
      </c>
      <c r="AA457" s="18">
        <f>IF(K457&lt;=450000,0,MAX(0,ROUNDDOWN(X457*0.06-MIN(50000,X457)*0.03,-2))+MAX(0,ROUNDDOWN(X457*0.04-MIN(50000,X457)*0.02,-2)))</f>
        <v/>
      </c>
      <c r="AB457" s="18">
        <f>AE457+Y457-Z457</f>
        <v/>
      </c>
      <c r="AC457" s="18">
        <f>AF457+Y457-AA457</f>
        <v/>
      </c>
      <c r="AD457" s="20">
        <f>AB457-AC457</f>
        <v/>
      </c>
      <c r="AE457" s="18">
        <f>S457-T457</f>
        <v/>
      </c>
      <c r="AF457" s="18">
        <f>S457-U457</f>
        <v/>
      </c>
      <c r="AG457" s="21">
        <f>IF(P457&lt;=0,0,LOOKUP(P457,{0,1950001,3300001,6950001,9000001,18000001,40000001},{0.05,0.1,0.2,0.23,0.33,0.4,0.45}))</f>
        <v/>
      </c>
    </row>
    <row r="458">
      <c r="A458" t="inlineStr">
        <is>
          <t>1万円刻み</t>
        </is>
      </c>
      <c r="B458" s="18">
        <f>'4_1万円刻み'!$A$114</f>
        <v/>
      </c>
      <c r="C458" s="19" t="n">
        <v>2026</v>
      </c>
      <c r="D458" s="18" t="n">
        <v>100000</v>
      </c>
      <c r="E458" s="18" t="n">
        <v>0</v>
      </c>
      <c r="F458" s="18" t="n">
        <v>100000</v>
      </c>
      <c r="G458" t="inlineStr">
        <is>
          <t>はい</t>
        </is>
      </c>
      <c r="H458" s="18">
        <f>ROUND(MIN(B458/12,650000)*12*0.0915+MIN(B458/12,1390000)*12*(0.0504+0)+B458*0.005,0)</f>
        <v/>
      </c>
      <c r="I458" s="18" t="n">
        <v>0</v>
      </c>
      <c r="J458" s="18" t="n">
        <v>0</v>
      </c>
      <c r="K458" s="18">
        <f>ROUND(IF(C458&gt;=2026,IF(B458&lt;741000,0,IF(B458&lt;2191000,B458-740000,IF(B458&lt;2193000,1451000,IF(B458&lt;2196000,1453000,IF(B458&lt;2200000,1456000,IF(B458&lt;3600000,ROUNDDOWN(B458/4,-3)*2.8-80000,IF(B458&lt;6600000,ROUNDDOWN(B458/4,-3)*3.2-440000,IF(B458&lt;8500000,ROUNDDOWN(B458*0.9,0)-1100000,B458-1950000)))))))),IF(B458&lt;651000,0,IF(B458&lt;1900000,B458-650000,IF(B458&lt;3600000,ROUNDDOWN(B458/4,-3)*2.8-80000,IF(B458&lt;6600000,ROUNDDOWN(B458/4,-3)*3.2-440000,IF(B458&lt;8500000,ROUNDDOWN(B458*0.9,0)-1100000,B458-1950000)))))),0)</f>
        <v/>
      </c>
      <c r="L458" s="18">
        <f>IF(K458&gt;23500000,NA(),IF(C458&gt;=2026,IF(K458&lt;=4890000,1040000,IF(K458&lt;=6550000,670000,620000)),IF(K458&lt;=1320000,950000,IF(K458&lt;=3360000,880000,IF(K458&lt;=4890000,680000,IF(K458&lt;=6550000,630000,580000))))))</f>
        <v/>
      </c>
      <c r="M458" s="18">
        <f>MIN(100000,ROUNDDOWN(K458*0.05,0))</f>
        <v/>
      </c>
      <c r="N458" s="18">
        <f>MIN(2000000,MAX(0,D458-E458-M458))</f>
        <v/>
      </c>
      <c r="O458" s="18">
        <f>IF(G458="はい",MIN(88000,MAX(0,F458-12000)),0)</f>
        <v/>
      </c>
      <c r="P458" s="18">
        <f>MAX(0,ROUNDDOWN(K458-H458-L458-I458-0,-3))</f>
        <v/>
      </c>
      <c r="Q458" s="18">
        <f>MAX(0,ROUNDDOWN(K458-H458-L458-I458-N458,-3))</f>
        <v/>
      </c>
      <c r="R458" s="18">
        <f>MAX(0,ROUNDDOWN(K458-H458-L458-I458-O458,-3))</f>
        <v/>
      </c>
      <c r="S458" s="18">
        <f>IF(P458&lt;=0,0,ROUNDDOWN((P458*LOOKUP(P458,{0,1950001,3300001,6950001,9000001,18000001,40000001},{0.05,0.1,0.2,0.23,0.33,0.4,0.45})-LOOKUP(P458,{0,1950001,3300001,6950001,9000001,18000001,40000001},{0,97500,427500,636000,1536000,2796000,4796000}))*1.021,-2))</f>
        <v/>
      </c>
      <c r="T458" s="18">
        <f>IF(Q458&lt;=0,0,ROUNDDOWN((Q458*LOOKUP(Q458,{0,1950001,3300001,6950001,9000001,18000001,40000001},{0.05,0.1,0.2,0.23,0.33,0.4,0.45})-LOOKUP(Q458,{0,1950001,3300001,6950001,9000001,18000001,40000001},{0,97500,427500,636000,1536000,2796000,4796000}))*1.021,-2))</f>
        <v/>
      </c>
      <c r="U458" s="18">
        <f>IF(R458&lt;=0,0,ROUNDDOWN((R458*LOOKUP(R458,{0,1950001,3300001,6950001,9000001,18000001,40000001},{0.05,0.1,0.2,0.23,0.33,0.4,0.45})-LOOKUP(R458,{0,1950001,3300001,6950001,9000001,18000001,40000001},{0,97500,427500,636000,1536000,2796000,4796000}))*1.021,-2))</f>
        <v/>
      </c>
      <c r="V458" s="18">
        <f>MAX(0,ROUNDDOWN(K458-H458-430000-J458-0,-3))</f>
        <v/>
      </c>
      <c r="W458" s="18">
        <f>MAX(0,ROUNDDOWN(K458-H458-430000-J458-N458,-3))</f>
        <v/>
      </c>
      <c r="X458" s="18">
        <f>MAX(0,ROUNDDOWN(K458-H458-430000-J458-O458,-3))</f>
        <v/>
      </c>
      <c r="Y458" s="18">
        <f>IF(K458&lt;=450000,0,MAX(0,ROUNDDOWN(V458*0.06-MIN(50000,V458)*0.03,-2))+MAX(0,ROUNDDOWN(V458*0.04-MIN(50000,V458)*0.02,-2)))</f>
        <v/>
      </c>
      <c r="Z458" s="18">
        <f>IF(K458&lt;=450000,0,MAX(0,ROUNDDOWN(W458*0.06-MIN(50000,W458)*0.03,-2))+MAX(0,ROUNDDOWN(W458*0.04-MIN(50000,W458)*0.02,-2)))</f>
        <v/>
      </c>
      <c r="AA458" s="18">
        <f>IF(K458&lt;=450000,0,MAX(0,ROUNDDOWN(X458*0.06-MIN(50000,X458)*0.03,-2))+MAX(0,ROUNDDOWN(X458*0.04-MIN(50000,X458)*0.02,-2)))</f>
        <v/>
      </c>
      <c r="AB458" s="18">
        <f>AE458+Y458-Z458</f>
        <v/>
      </c>
      <c r="AC458" s="18">
        <f>AF458+Y458-AA458</f>
        <v/>
      </c>
      <c r="AD458" s="20">
        <f>AB458-AC458</f>
        <v/>
      </c>
      <c r="AE458" s="18">
        <f>S458-T458</f>
        <v/>
      </c>
      <c r="AF458" s="18">
        <f>S458-U458</f>
        <v/>
      </c>
      <c r="AG458" s="21">
        <f>IF(P458&lt;=0,0,LOOKUP(P458,{0,1950001,3300001,6950001,9000001,18000001,40000001},{0.05,0.1,0.2,0.23,0.33,0.4,0.45}))</f>
        <v/>
      </c>
    </row>
    <row r="459">
      <c r="A459" t="inlineStr">
        <is>
          <t>1万円刻み</t>
        </is>
      </c>
      <c r="B459" s="18">
        <f>'4_1万円刻み'!$A$114</f>
        <v/>
      </c>
      <c r="C459" s="19" t="n">
        <v>2025</v>
      </c>
      <c r="D459" s="18" t="n">
        <v>100000</v>
      </c>
      <c r="E459" s="18" t="n">
        <v>0</v>
      </c>
      <c r="F459" s="18" t="n">
        <v>100000</v>
      </c>
      <c r="G459" t="inlineStr">
        <is>
          <t>はい</t>
        </is>
      </c>
      <c r="H459" s="18">
        <f>ROUND(MIN(B459/12,650000)*12*0.0915+MIN(B459/12,1390000)*12*(0.0504+0)+B459*0.005,0)</f>
        <v/>
      </c>
      <c r="I459" s="18" t="n">
        <v>0</v>
      </c>
      <c r="J459" s="18" t="n">
        <v>0</v>
      </c>
      <c r="K459" s="18">
        <f>ROUND(IF(C459&gt;=2026,IF(B459&lt;741000,0,IF(B459&lt;2191000,B459-740000,IF(B459&lt;2193000,1451000,IF(B459&lt;2196000,1453000,IF(B459&lt;2200000,1456000,IF(B459&lt;3600000,ROUNDDOWN(B459/4,-3)*2.8-80000,IF(B459&lt;6600000,ROUNDDOWN(B459/4,-3)*3.2-440000,IF(B459&lt;8500000,ROUNDDOWN(B459*0.9,0)-1100000,B459-1950000)))))))),IF(B459&lt;651000,0,IF(B459&lt;1900000,B459-650000,IF(B459&lt;3600000,ROUNDDOWN(B459/4,-3)*2.8-80000,IF(B459&lt;6600000,ROUNDDOWN(B459/4,-3)*3.2-440000,IF(B459&lt;8500000,ROUNDDOWN(B459*0.9,0)-1100000,B459-1950000)))))),0)</f>
        <v/>
      </c>
      <c r="L459" s="18">
        <f>IF(K459&gt;23500000,NA(),IF(C459&gt;=2026,IF(K459&lt;=4890000,1040000,IF(K459&lt;=6550000,670000,620000)),IF(K459&lt;=1320000,950000,IF(K459&lt;=3360000,880000,IF(K459&lt;=4890000,680000,IF(K459&lt;=6550000,630000,580000))))))</f>
        <v/>
      </c>
      <c r="M459" s="18">
        <f>MIN(100000,ROUNDDOWN(K459*0.05,0))</f>
        <v/>
      </c>
      <c r="N459" s="18">
        <f>MIN(2000000,MAX(0,D459-E459-M459))</f>
        <v/>
      </c>
      <c r="O459" s="18">
        <f>IF(G459="はい",MIN(88000,MAX(0,F459-12000)),0)</f>
        <v/>
      </c>
      <c r="P459" s="18">
        <f>MAX(0,ROUNDDOWN(K459-H459-L459-I459-0,-3))</f>
        <v/>
      </c>
      <c r="Q459" s="18">
        <f>MAX(0,ROUNDDOWN(K459-H459-L459-I459-N459,-3))</f>
        <v/>
      </c>
      <c r="R459" s="18">
        <f>MAX(0,ROUNDDOWN(K459-H459-L459-I459-O459,-3))</f>
        <v/>
      </c>
      <c r="S459" s="18">
        <f>IF(P459&lt;=0,0,ROUNDDOWN((P459*LOOKUP(P459,{0,1950001,3300001,6950001,9000001,18000001,40000001},{0.05,0.1,0.2,0.23,0.33,0.4,0.45})-LOOKUP(P459,{0,1950001,3300001,6950001,9000001,18000001,40000001},{0,97500,427500,636000,1536000,2796000,4796000}))*1.021,-2))</f>
        <v/>
      </c>
      <c r="T459" s="18">
        <f>IF(Q459&lt;=0,0,ROUNDDOWN((Q459*LOOKUP(Q459,{0,1950001,3300001,6950001,9000001,18000001,40000001},{0.05,0.1,0.2,0.23,0.33,0.4,0.45})-LOOKUP(Q459,{0,1950001,3300001,6950001,9000001,18000001,40000001},{0,97500,427500,636000,1536000,2796000,4796000}))*1.021,-2))</f>
        <v/>
      </c>
      <c r="U459" s="18">
        <f>IF(R459&lt;=0,0,ROUNDDOWN((R459*LOOKUP(R459,{0,1950001,3300001,6950001,9000001,18000001,40000001},{0.05,0.1,0.2,0.23,0.33,0.4,0.45})-LOOKUP(R459,{0,1950001,3300001,6950001,9000001,18000001,40000001},{0,97500,427500,636000,1536000,2796000,4796000}))*1.021,-2))</f>
        <v/>
      </c>
      <c r="V459" s="18">
        <f>MAX(0,ROUNDDOWN(K459-H459-430000-J459-0,-3))</f>
        <v/>
      </c>
      <c r="W459" s="18">
        <f>MAX(0,ROUNDDOWN(K459-H459-430000-J459-N459,-3))</f>
        <v/>
      </c>
      <c r="X459" s="18">
        <f>MAX(0,ROUNDDOWN(K459-H459-430000-J459-O459,-3))</f>
        <v/>
      </c>
      <c r="Y459" s="18">
        <f>IF(K459&lt;=450000,0,MAX(0,ROUNDDOWN(V459*0.06-MIN(50000,V459)*0.03,-2))+MAX(0,ROUNDDOWN(V459*0.04-MIN(50000,V459)*0.02,-2)))</f>
        <v/>
      </c>
      <c r="Z459" s="18">
        <f>IF(K459&lt;=450000,0,MAX(0,ROUNDDOWN(W459*0.06-MIN(50000,W459)*0.03,-2))+MAX(0,ROUNDDOWN(W459*0.04-MIN(50000,W459)*0.02,-2)))</f>
        <v/>
      </c>
      <c r="AA459" s="18">
        <f>IF(K459&lt;=450000,0,MAX(0,ROUNDDOWN(X459*0.06-MIN(50000,X459)*0.03,-2))+MAX(0,ROUNDDOWN(X459*0.04-MIN(50000,X459)*0.02,-2)))</f>
        <v/>
      </c>
      <c r="AB459" s="18">
        <f>AE459+Y459-Z459</f>
        <v/>
      </c>
      <c r="AC459" s="18">
        <f>AF459+Y459-AA459</f>
        <v/>
      </c>
      <c r="AD459" s="20">
        <f>AB459-AC459</f>
        <v/>
      </c>
      <c r="AE459" s="18">
        <f>S459-T459</f>
        <v/>
      </c>
      <c r="AF459" s="18">
        <f>S459-U459</f>
        <v/>
      </c>
      <c r="AG459" s="21">
        <f>IF(P459&lt;=0,0,LOOKUP(P459,{0,1950001,3300001,6950001,9000001,18000001,40000001},{0.05,0.1,0.2,0.23,0.33,0.4,0.45}))</f>
        <v/>
      </c>
    </row>
    <row r="460">
      <c r="A460" t="inlineStr">
        <is>
          <t>1万円刻み</t>
        </is>
      </c>
      <c r="B460" s="18">
        <f>'4_1万円刻み'!$A$115</f>
        <v/>
      </c>
      <c r="C460" s="19" t="n">
        <v>2026</v>
      </c>
      <c r="D460" s="18" t="n">
        <v>100000</v>
      </c>
      <c r="E460" s="18" t="n">
        <v>0</v>
      </c>
      <c r="F460" s="18" t="n">
        <v>100000</v>
      </c>
      <c r="G460" t="inlineStr">
        <is>
          <t>はい</t>
        </is>
      </c>
      <c r="H460" s="18">
        <f>ROUND(MIN(B460/12,650000)*12*0.0915+MIN(B460/12,1390000)*12*(0.0504+0)+B460*0.005,0)</f>
        <v/>
      </c>
      <c r="I460" s="18" t="n">
        <v>0</v>
      </c>
      <c r="J460" s="18" t="n">
        <v>0</v>
      </c>
      <c r="K460" s="18">
        <f>ROUND(IF(C460&gt;=2026,IF(B460&lt;741000,0,IF(B460&lt;2191000,B460-740000,IF(B460&lt;2193000,1451000,IF(B460&lt;2196000,1453000,IF(B460&lt;2200000,1456000,IF(B460&lt;3600000,ROUNDDOWN(B460/4,-3)*2.8-80000,IF(B460&lt;6600000,ROUNDDOWN(B460/4,-3)*3.2-440000,IF(B460&lt;8500000,ROUNDDOWN(B460*0.9,0)-1100000,B460-1950000)))))))),IF(B460&lt;651000,0,IF(B460&lt;1900000,B460-650000,IF(B460&lt;3600000,ROUNDDOWN(B460/4,-3)*2.8-80000,IF(B460&lt;6600000,ROUNDDOWN(B460/4,-3)*3.2-440000,IF(B460&lt;8500000,ROUNDDOWN(B460*0.9,0)-1100000,B460-1950000)))))),0)</f>
        <v/>
      </c>
      <c r="L460" s="18">
        <f>IF(K460&gt;23500000,NA(),IF(C460&gt;=2026,IF(K460&lt;=4890000,1040000,IF(K460&lt;=6550000,670000,620000)),IF(K460&lt;=1320000,950000,IF(K460&lt;=3360000,880000,IF(K460&lt;=4890000,680000,IF(K460&lt;=6550000,630000,580000))))))</f>
        <v/>
      </c>
      <c r="M460" s="18">
        <f>MIN(100000,ROUNDDOWN(K460*0.05,0))</f>
        <v/>
      </c>
      <c r="N460" s="18">
        <f>MIN(2000000,MAX(0,D460-E460-M460))</f>
        <v/>
      </c>
      <c r="O460" s="18">
        <f>IF(G460="はい",MIN(88000,MAX(0,F460-12000)),0)</f>
        <v/>
      </c>
      <c r="P460" s="18">
        <f>MAX(0,ROUNDDOWN(K460-H460-L460-I460-0,-3))</f>
        <v/>
      </c>
      <c r="Q460" s="18">
        <f>MAX(0,ROUNDDOWN(K460-H460-L460-I460-N460,-3))</f>
        <v/>
      </c>
      <c r="R460" s="18">
        <f>MAX(0,ROUNDDOWN(K460-H460-L460-I460-O460,-3))</f>
        <v/>
      </c>
      <c r="S460" s="18">
        <f>IF(P460&lt;=0,0,ROUNDDOWN((P460*LOOKUP(P460,{0,1950001,3300001,6950001,9000001,18000001,40000001},{0.05,0.1,0.2,0.23,0.33,0.4,0.45})-LOOKUP(P460,{0,1950001,3300001,6950001,9000001,18000001,40000001},{0,97500,427500,636000,1536000,2796000,4796000}))*1.021,-2))</f>
        <v/>
      </c>
      <c r="T460" s="18">
        <f>IF(Q460&lt;=0,0,ROUNDDOWN((Q460*LOOKUP(Q460,{0,1950001,3300001,6950001,9000001,18000001,40000001},{0.05,0.1,0.2,0.23,0.33,0.4,0.45})-LOOKUP(Q460,{0,1950001,3300001,6950001,9000001,18000001,40000001},{0,97500,427500,636000,1536000,2796000,4796000}))*1.021,-2))</f>
        <v/>
      </c>
      <c r="U460" s="18">
        <f>IF(R460&lt;=0,0,ROUNDDOWN((R460*LOOKUP(R460,{0,1950001,3300001,6950001,9000001,18000001,40000001},{0.05,0.1,0.2,0.23,0.33,0.4,0.45})-LOOKUP(R460,{0,1950001,3300001,6950001,9000001,18000001,40000001},{0,97500,427500,636000,1536000,2796000,4796000}))*1.021,-2))</f>
        <v/>
      </c>
      <c r="V460" s="18">
        <f>MAX(0,ROUNDDOWN(K460-H460-430000-J460-0,-3))</f>
        <v/>
      </c>
      <c r="W460" s="18">
        <f>MAX(0,ROUNDDOWN(K460-H460-430000-J460-N460,-3))</f>
        <v/>
      </c>
      <c r="X460" s="18">
        <f>MAX(0,ROUNDDOWN(K460-H460-430000-J460-O460,-3))</f>
        <v/>
      </c>
      <c r="Y460" s="18">
        <f>IF(K460&lt;=450000,0,MAX(0,ROUNDDOWN(V460*0.06-MIN(50000,V460)*0.03,-2))+MAX(0,ROUNDDOWN(V460*0.04-MIN(50000,V460)*0.02,-2)))</f>
        <v/>
      </c>
      <c r="Z460" s="18">
        <f>IF(K460&lt;=450000,0,MAX(0,ROUNDDOWN(W460*0.06-MIN(50000,W460)*0.03,-2))+MAX(0,ROUNDDOWN(W460*0.04-MIN(50000,W460)*0.02,-2)))</f>
        <v/>
      </c>
      <c r="AA460" s="18">
        <f>IF(K460&lt;=450000,0,MAX(0,ROUNDDOWN(X460*0.06-MIN(50000,X460)*0.03,-2))+MAX(0,ROUNDDOWN(X460*0.04-MIN(50000,X460)*0.02,-2)))</f>
        <v/>
      </c>
      <c r="AB460" s="18">
        <f>AE460+Y460-Z460</f>
        <v/>
      </c>
      <c r="AC460" s="18">
        <f>AF460+Y460-AA460</f>
        <v/>
      </c>
      <c r="AD460" s="20">
        <f>AB460-AC460</f>
        <v/>
      </c>
      <c r="AE460" s="18">
        <f>S460-T460</f>
        <v/>
      </c>
      <c r="AF460" s="18">
        <f>S460-U460</f>
        <v/>
      </c>
      <c r="AG460" s="21">
        <f>IF(P460&lt;=0,0,LOOKUP(P460,{0,1950001,3300001,6950001,9000001,18000001,40000001},{0.05,0.1,0.2,0.23,0.33,0.4,0.45}))</f>
        <v/>
      </c>
    </row>
    <row r="461">
      <c r="A461" t="inlineStr">
        <is>
          <t>1万円刻み</t>
        </is>
      </c>
      <c r="B461" s="18">
        <f>'4_1万円刻み'!$A$115</f>
        <v/>
      </c>
      <c r="C461" s="19" t="n">
        <v>2025</v>
      </c>
      <c r="D461" s="18" t="n">
        <v>100000</v>
      </c>
      <c r="E461" s="18" t="n">
        <v>0</v>
      </c>
      <c r="F461" s="18" t="n">
        <v>100000</v>
      </c>
      <c r="G461" t="inlineStr">
        <is>
          <t>はい</t>
        </is>
      </c>
      <c r="H461" s="18">
        <f>ROUND(MIN(B461/12,650000)*12*0.0915+MIN(B461/12,1390000)*12*(0.0504+0)+B461*0.005,0)</f>
        <v/>
      </c>
      <c r="I461" s="18" t="n">
        <v>0</v>
      </c>
      <c r="J461" s="18" t="n">
        <v>0</v>
      </c>
      <c r="K461" s="18">
        <f>ROUND(IF(C461&gt;=2026,IF(B461&lt;741000,0,IF(B461&lt;2191000,B461-740000,IF(B461&lt;2193000,1451000,IF(B461&lt;2196000,1453000,IF(B461&lt;2200000,1456000,IF(B461&lt;3600000,ROUNDDOWN(B461/4,-3)*2.8-80000,IF(B461&lt;6600000,ROUNDDOWN(B461/4,-3)*3.2-440000,IF(B461&lt;8500000,ROUNDDOWN(B461*0.9,0)-1100000,B461-1950000)))))))),IF(B461&lt;651000,0,IF(B461&lt;1900000,B461-650000,IF(B461&lt;3600000,ROUNDDOWN(B461/4,-3)*2.8-80000,IF(B461&lt;6600000,ROUNDDOWN(B461/4,-3)*3.2-440000,IF(B461&lt;8500000,ROUNDDOWN(B461*0.9,0)-1100000,B461-1950000)))))),0)</f>
        <v/>
      </c>
      <c r="L461" s="18">
        <f>IF(K461&gt;23500000,NA(),IF(C461&gt;=2026,IF(K461&lt;=4890000,1040000,IF(K461&lt;=6550000,670000,620000)),IF(K461&lt;=1320000,950000,IF(K461&lt;=3360000,880000,IF(K461&lt;=4890000,680000,IF(K461&lt;=6550000,630000,580000))))))</f>
        <v/>
      </c>
      <c r="M461" s="18">
        <f>MIN(100000,ROUNDDOWN(K461*0.05,0))</f>
        <v/>
      </c>
      <c r="N461" s="18">
        <f>MIN(2000000,MAX(0,D461-E461-M461))</f>
        <v/>
      </c>
      <c r="O461" s="18">
        <f>IF(G461="はい",MIN(88000,MAX(0,F461-12000)),0)</f>
        <v/>
      </c>
      <c r="P461" s="18">
        <f>MAX(0,ROUNDDOWN(K461-H461-L461-I461-0,-3))</f>
        <v/>
      </c>
      <c r="Q461" s="18">
        <f>MAX(0,ROUNDDOWN(K461-H461-L461-I461-N461,-3))</f>
        <v/>
      </c>
      <c r="R461" s="18">
        <f>MAX(0,ROUNDDOWN(K461-H461-L461-I461-O461,-3))</f>
        <v/>
      </c>
      <c r="S461" s="18">
        <f>IF(P461&lt;=0,0,ROUNDDOWN((P461*LOOKUP(P461,{0,1950001,3300001,6950001,9000001,18000001,40000001},{0.05,0.1,0.2,0.23,0.33,0.4,0.45})-LOOKUP(P461,{0,1950001,3300001,6950001,9000001,18000001,40000001},{0,97500,427500,636000,1536000,2796000,4796000}))*1.021,-2))</f>
        <v/>
      </c>
      <c r="T461" s="18">
        <f>IF(Q461&lt;=0,0,ROUNDDOWN((Q461*LOOKUP(Q461,{0,1950001,3300001,6950001,9000001,18000001,40000001},{0.05,0.1,0.2,0.23,0.33,0.4,0.45})-LOOKUP(Q461,{0,1950001,3300001,6950001,9000001,18000001,40000001},{0,97500,427500,636000,1536000,2796000,4796000}))*1.021,-2))</f>
        <v/>
      </c>
      <c r="U461" s="18">
        <f>IF(R461&lt;=0,0,ROUNDDOWN((R461*LOOKUP(R461,{0,1950001,3300001,6950001,9000001,18000001,40000001},{0.05,0.1,0.2,0.23,0.33,0.4,0.45})-LOOKUP(R461,{0,1950001,3300001,6950001,9000001,18000001,40000001},{0,97500,427500,636000,1536000,2796000,4796000}))*1.021,-2))</f>
        <v/>
      </c>
      <c r="V461" s="18">
        <f>MAX(0,ROUNDDOWN(K461-H461-430000-J461-0,-3))</f>
        <v/>
      </c>
      <c r="W461" s="18">
        <f>MAX(0,ROUNDDOWN(K461-H461-430000-J461-N461,-3))</f>
        <v/>
      </c>
      <c r="X461" s="18">
        <f>MAX(0,ROUNDDOWN(K461-H461-430000-J461-O461,-3))</f>
        <v/>
      </c>
      <c r="Y461" s="18">
        <f>IF(K461&lt;=450000,0,MAX(0,ROUNDDOWN(V461*0.06-MIN(50000,V461)*0.03,-2))+MAX(0,ROUNDDOWN(V461*0.04-MIN(50000,V461)*0.02,-2)))</f>
        <v/>
      </c>
      <c r="Z461" s="18">
        <f>IF(K461&lt;=450000,0,MAX(0,ROUNDDOWN(W461*0.06-MIN(50000,W461)*0.03,-2))+MAX(0,ROUNDDOWN(W461*0.04-MIN(50000,W461)*0.02,-2)))</f>
        <v/>
      </c>
      <c r="AA461" s="18">
        <f>IF(K461&lt;=450000,0,MAX(0,ROUNDDOWN(X461*0.06-MIN(50000,X461)*0.03,-2))+MAX(0,ROUNDDOWN(X461*0.04-MIN(50000,X461)*0.02,-2)))</f>
        <v/>
      </c>
      <c r="AB461" s="18">
        <f>AE461+Y461-Z461</f>
        <v/>
      </c>
      <c r="AC461" s="18">
        <f>AF461+Y461-AA461</f>
        <v/>
      </c>
      <c r="AD461" s="20">
        <f>AB461-AC461</f>
        <v/>
      </c>
      <c r="AE461" s="18">
        <f>S461-T461</f>
        <v/>
      </c>
      <c r="AF461" s="18">
        <f>S461-U461</f>
        <v/>
      </c>
      <c r="AG461" s="21">
        <f>IF(P461&lt;=0,0,LOOKUP(P461,{0,1950001,3300001,6950001,9000001,18000001,40000001},{0.05,0.1,0.2,0.23,0.33,0.4,0.45}))</f>
        <v/>
      </c>
    </row>
    <row r="462">
      <c r="A462" t="inlineStr">
        <is>
          <t>1万円刻み</t>
        </is>
      </c>
      <c r="B462" s="18">
        <f>'4_1万円刻み'!$A$116</f>
        <v/>
      </c>
      <c r="C462" s="19" t="n">
        <v>2026</v>
      </c>
      <c r="D462" s="18" t="n">
        <v>100000</v>
      </c>
      <c r="E462" s="18" t="n">
        <v>0</v>
      </c>
      <c r="F462" s="18" t="n">
        <v>100000</v>
      </c>
      <c r="G462" t="inlineStr">
        <is>
          <t>はい</t>
        </is>
      </c>
      <c r="H462" s="18">
        <f>ROUND(MIN(B462/12,650000)*12*0.0915+MIN(B462/12,1390000)*12*(0.0504+0)+B462*0.005,0)</f>
        <v/>
      </c>
      <c r="I462" s="18" t="n">
        <v>0</v>
      </c>
      <c r="J462" s="18" t="n">
        <v>0</v>
      </c>
      <c r="K462" s="18">
        <f>ROUND(IF(C462&gt;=2026,IF(B462&lt;741000,0,IF(B462&lt;2191000,B462-740000,IF(B462&lt;2193000,1451000,IF(B462&lt;2196000,1453000,IF(B462&lt;2200000,1456000,IF(B462&lt;3600000,ROUNDDOWN(B462/4,-3)*2.8-80000,IF(B462&lt;6600000,ROUNDDOWN(B462/4,-3)*3.2-440000,IF(B462&lt;8500000,ROUNDDOWN(B462*0.9,0)-1100000,B462-1950000)))))))),IF(B462&lt;651000,0,IF(B462&lt;1900000,B462-650000,IF(B462&lt;3600000,ROUNDDOWN(B462/4,-3)*2.8-80000,IF(B462&lt;6600000,ROUNDDOWN(B462/4,-3)*3.2-440000,IF(B462&lt;8500000,ROUNDDOWN(B462*0.9,0)-1100000,B462-1950000)))))),0)</f>
        <v/>
      </c>
      <c r="L462" s="18">
        <f>IF(K462&gt;23500000,NA(),IF(C462&gt;=2026,IF(K462&lt;=4890000,1040000,IF(K462&lt;=6550000,670000,620000)),IF(K462&lt;=1320000,950000,IF(K462&lt;=3360000,880000,IF(K462&lt;=4890000,680000,IF(K462&lt;=6550000,630000,580000))))))</f>
        <v/>
      </c>
      <c r="M462" s="18">
        <f>MIN(100000,ROUNDDOWN(K462*0.05,0))</f>
        <v/>
      </c>
      <c r="N462" s="18">
        <f>MIN(2000000,MAX(0,D462-E462-M462))</f>
        <v/>
      </c>
      <c r="O462" s="18">
        <f>IF(G462="はい",MIN(88000,MAX(0,F462-12000)),0)</f>
        <v/>
      </c>
      <c r="P462" s="18">
        <f>MAX(0,ROUNDDOWN(K462-H462-L462-I462-0,-3))</f>
        <v/>
      </c>
      <c r="Q462" s="18">
        <f>MAX(0,ROUNDDOWN(K462-H462-L462-I462-N462,-3))</f>
        <v/>
      </c>
      <c r="R462" s="18">
        <f>MAX(0,ROUNDDOWN(K462-H462-L462-I462-O462,-3))</f>
        <v/>
      </c>
      <c r="S462" s="18">
        <f>IF(P462&lt;=0,0,ROUNDDOWN((P462*LOOKUP(P462,{0,1950001,3300001,6950001,9000001,18000001,40000001},{0.05,0.1,0.2,0.23,0.33,0.4,0.45})-LOOKUP(P462,{0,1950001,3300001,6950001,9000001,18000001,40000001},{0,97500,427500,636000,1536000,2796000,4796000}))*1.021,-2))</f>
        <v/>
      </c>
      <c r="T462" s="18">
        <f>IF(Q462&lt;=0,0,ROUNDDOWN((Q462*LOOKUP(Q462,{0,1950001,3300001,6950001,9000001,18000001,40000001},{0.05,0.1,0.2,0.23,0.33,0.4,0.45})-LOOKUP(Q462,{0,1950001,3300001,6950001,9000001,18000001,40000001},{0,97500,427500,636000,1536000,2796000,4796000}))*1.021,-2))</f>
        <v/>
      </c>
      <c r="U462" s="18">
        <f>IF(R462&lt;=0,0,ROUNDDOWN((R462*LOOKUP(R462,{0,1950001,3300001,6950001,9000001,18000001,40000001},{0.05,0.1,0.2,0.23,0.33,0.4,0.45})-LOOKUP(R462,{0,1950001,3300001,6950001,9000001,18000001,40000001},{0,97500,427500,636000,1536000,2796000,4796000}))*1.021,-2))</f>
        <v/>
      </c>
      <c r="V462" s="18">
        <f>MAX(0,ROUNDDOWN(K462-H462-430000-J462-0,-3))</f>
        <v/>
      </c>
      <c r="W462" s="18">
        <f>MAX(0,ROUNDDOWN(K462-H462-430000-J462-N462,-3))</f>
        <v/>
      </c>
      <c r="X462" s="18">
        <f>MAX(0,ROUNDDOWN(K462-H462-430000-J462-O462,-3))</f>
        <v/>
      </c>
      <c r="Y462" s="18">
        <f>IF(K462&lt;=450000,0,MAX(0,ROUNDDOWN(V462*0.06-MIN(50000,V462)*0.03,-2))+MAX(0,ROUNDDOWN(V462*0.04-MIN(50000,V462)*0.02,-2)))</f>
        <v/>
      </c>
      <c r="Z462" s="18">
        <f>IF(K462&lt;=450000,0,MAX(0,ROUNDDOWN(W462*0.06-MIN(50000,W462)*0.03,-2))+MAX(0,ROUNDDOWN(W462*0.04-MIN(50000,W462)*0.02,-2)))</f>
        <v/>
      </c>
      <c r="AA462" s="18">
        <f>IF(K462&lt;=450000,0,MAX(0,ROUNDDOWN(X462*0.06-MIN(50000,X462)*0.03,-2))+MAX(0,ROUNDDOWN(X462*0.04-MIN(50000,X462)*0.02,-2)))</f>
        <v/>
      </c>
      <c r="AB462" s="18">
        <f>AE462+Y462-Z462</f>
        <v/>
      </c>
      <c r="AC462" s="18">
        <f>AF462+Y462-AA462</f>
        <v/>
      </c>
      <c r="AD462" s="20">
        <f>AB462-AC462</f>
        <v/>
      </c>
      <c r="AE462" s="18">
        <f>S462-T462</f>
        <v/>
      </c>
      <c r="AF462" s="18">
        <f>S462-U462</f>
        <v/>
      </c>
      <c r="AG462" s="21">
        <f>IF(P462&lt;=0,0,LOOKUP(P462,{0,1950001,3300001,6950001,9000001,18000001,40000001},{0.05,0.1,0.2,0.23,0.33,0.4,0.45}))</f>
        <v/>
      </c>
    </row>
    <row r="463">
      <c r="A463" t="inlineStr">
        <is>
          <t>1万円刻み</t>
        </is>
      </c>
      <c r="B463" s="18">
        <f>'4_1万円刻み'!$A$116</f>
        <v/>
      </c>
      <c r="C463" s="19" t="n">
        <v>2025</v>
      </c>
      <c r="D463" s="18" t="n">
        <v>100000</v>
      </c>
      <c r="E463" s="18" t="n">
        <v>0</v>
      </c>
      <c r="F463" s="18" t="n">
        <v>100000</v>
      </c>
      <c r="G463" t="inlineStr">
        <is>
          <t>はい</t>
        </is>
      </c>
      <c r="H463" s="18">
        <f>ROUND(MIN(B463/12,650000)*12*0.0915+MIN(B463/12,1390000)*12*(0.0504+0)+B463*0.005,0)</f>
        <v/>
      </c>
      <c r="I463" s="18" t="n">
        <v>0</v>
      </c>
      <c r="J463" s="18" t="n">
        <v>0</v>
      </c>
      <c r="K463" s="18">
        <f>ROUND(IF(C463&gt;=2026,IF(B463&lt;741000,0,IF(B463&lt;2191000,B463-740000,IF(B463&lt;2193000,1451000,IF(B463&lt;2196000,1453000,IF(B463&lt;2200000,1456000,IF(B463&lt;3600000,ROUNDDOWN(B463/4,-3)*2.8-80000,IF(B463&lt;6600000,ROUNDDOWN(B463/4,-3)*3.2-440000,IF(B463&lt;8500000,ROUNDDOWN(B463*0.9,0)-1100000,B463-1950000)))))))),IF(B463&lt;651000,0,IF(B463&lt;1900000,B463-650000,IF(B463&lt;3600000,ROUNDDOWN(B463/4,-3)*2.8-80000,IF(B463&lt;6600000,ROUNDDOWN(B463/4,-3)*3.2-440000,IF(B463&lt;8500000,ROUNDDOWN(B463*0.9,0)-1100000,B463-1950000)))))),0)</f>
        <v/>
      </c>
      <c r="L463" s="18">
        <f>IF(K463&gt;23500000,NA(),IF(C463&gt;=2026,IF(K463&lt;=4890000,1040000,IF(K463&lt;=6550000,670000,620000)),IF(K463&lt;=1320000,950000,IF(K463&lt;=3360000,880000,IF(K463&lt;=4890000,680000,IF(K463&lt;=6550000,630000,580000))))))</f>
        <v/>
      </c>
      <c r="M463" s="18">
        <f>MIN(100000,ROUNDDOWN(K463*0.05,0))</f>
        <v/>
      </c>
      <c r="N463" s="18">
        <f>MIN(2000000,MAX(0,D463-E463-M463))</f>
        <v/>
      </c>
      <c r="O463" s="18">
        <f>IF(G463="はい",MIN(88000,MAX(0,F463-12000)),0)</f>
        <v/>
      </c>
      <c r="P463" s="18">
        <f>MAX(0,ROUNDDOWN(K463-H463-L463-I463-0,-3))</f>
        <v/>
      </c>
      <c r="Q463" s="18">
        <f>MAX(0,ROUNDDOWN(K463-H463-L463-I463-N463,-3))</f>
        <v/>
      </c>
      <c r="R463" s="18">
        <f>MAX(0,ROUNDDOWN(K463-H463-L463-I463-O463,-3))</f>
        <v/>
      </c>
      <c r="S463" s="18">
        <f>IF(P463&lt;=0,0,ROUNDDOWN((P463*LOOKUP(P463,{0,1950001,3300001,6950001,9000001,18000001,40000001},{0.05,0.1,0.2,0.23,0.33,0.4,0.45})-LOOKUP(P463,{0,1950001,3300001,6950001,9000001,18000001,40000001},{0,97500,427500,636000,1536000,2796000,4796000}))*1.021,-2))</f>
        <v/>
      </c>
      <c r="T463" s="18">
        <f>IF(Q463&lt;=0,0,ROUNDDOWN((Q463*LOOKUP(Q463,{0,1950001,3300001,6950001,9000001,18000001,40000001},{0.05,0.1,0.2,0.23,0.33,0.4,0.45})-LOOKUP(Q463,{0,1950001,3300001,6950001,9000001,18000001,40000001},{0,97500,427500,636000,1536000,2796000,4796000}))*1.021,-2))</f>
        <v/>
      </c>
      <c r="U463" s="18">
        <f>IF(R463&lt;=0,0,ROUNDDOWN((R463*LOOKUP(R463,{0,1950001,3300001,6950001,9000001,18000001,40000001},{0.05,0.1,0.2,0.23,0.33,0.4,0.45})-LOOKUP(R463,{0,1950001,3300001,6950001,9000001,18000001,40000001},{0,97500,427500,636000,1536000,2796000,4796000}))*1.021,-2))</f>
        <v/>
      </c>
      <c r="V463" s="18">
        <f>MAX(0,ROUNDDOWN(K463-H463-430000-J463-0,-3))</f>
        <v/>
      </c>
      <c r="W463" s="18">
        <f>MAX(0,ROUNDDOWN(K463-H463-430000-J463-N463,-3))</f>
        <v/>
      </c>
      <c r="X463" s="18">
        <f>MAX(0,ROUNDDOWN(K463-H463-430000-J463-O463,-3))</f>
        <v/>
      </c>
      <c r="Y463" s="18">
        <f>IF(K463&lt;=450000,0,MAX(0,ROUNDDOWN(V463*0.06-MIN(50000,V463)*0.03,-2))+MAX(0,ROUNDDOWN(V463*0.04-MIN(50000,V463)*0.02,-2)))</f>
        <v/>
      </c>
      <c r="Z463" s="18">
        <f>IF(K463&lt;=450000,0,MAX(0,ROUNDDOWN(W463*0.06-MIN(50000,W463)*0.03,-2))+MAX(0,ROUNDDOWN(W463*0.04-MIN(50000,W463)*0.02,-2)))</f>
        <v/>
      </c>
      <c r="AA463" s="18">
        <f>IF(K463&lt;=450000,0,MAX(0,ROUNDDOWN(X463*0.06-MIN(50000,X463)*0.03,-2))+MAX(0,ROUNDDOWN(X463*0.04-MIN(50000,X463)*0.02,-2)))</f>
        <v/>
      </c>
      <c r="AB463" s="18">
        <f>AE463+Y463-Z463</f>
        <v/>
      </c>
      <c r="AC463" s="18">
        <f>AF463+Y463-AA463</f>
        <v/>
      </c>
      <c r="AD463" s="20">
        <f>AB463-AC463</f>
        <v/>
      </c>
      <c r="AE463" s="18">
        <f>S463-T463</f>
        <v/>
      </c>
      <c r="AF463" s="18">
        <f>S463-U463</f>
        <v/>
      </c>
      <c r="AG463" s="21">
        <f>IF(P463&lt;=0,0,LOOKUP(P463,{0,1950001,3300001,6950001,9000001,18000001,40000001},{0.05,0.1,0.2,0.23,0.33,0.4,0.45}))</f>
        <v/>
      </c>
    </row>
    <row r="464">
      <c r="A464" t="inlineStr">
        <is>
          <t>1万円刻み</t>
        </is>
      </c>
      <c r="B464" s="18">
        <f>'4_1万円刻み'!$A$117</f>
        <v/>
      </c>
      <c r="C464" s="19" t="n">
        <v>2026</v>
      </c>
      <c r="D464" s="18" t="n">
        <v>100000</v>
      </c>
      <c r="E464" s="18" t="n">
        <v>0</v>
      </c>
      <c r="F464" s="18" t="n">
        <v>100000</v>
      </c>
      <c r="G464" t="inlineStr">
        <is>
          <t>はい</t>
        </is>
      </c>
      <c r="H464" s="18">
        <f>ROUND(MIN(B464/12,650000)*12*0.0915+MIN(B464/12,1390000)*12*(0.0504+0)+B464*0.005,0)</f>
        <v/>
      </c>
      <c r="I464" s="18" t="n">
        <v>0</v>
      </c>
      <c r="J464" s="18" t="n">
        <v>0</v>
      </c>
      <c r="K464" s="18">
        <f>ROUND(IF(C464&gt;=2026,IF(B464&lt;741000,0,IF(B464&lt;2191000,B464-740000,IF(B464&lt;2193000,1451000,IF(B464&lt;2196000,1453000,IF(B464&lt;2200000,1456000,IF(B464&lt;3600000,ROUNDDOWN(B464/4,-3)*2.8-80000,IF(B464&lt;6600000,ROUNDDOWN(B464/4,-3)*3.2-440000,IF(B464&lt;8500000,ROUNDDOWN(B464*0.9,0)-1100000,B464-1950000)))))))),IF(B464&lt;651000,0,IF(B464&lt;1900000,B464-650000,IF(B464&lt;3600000,ROUNDDOWN(B464/4,-3)*2.8-80000,IF(B464&lt;6600000,ROUNDDOWN(B464/4,-3)*3.2-440000,IF(B464&lt;8500000,ROUNDDOWN(B464*0.9,0)-1100000,B464-1950000)))))),0)</f>
        <v/>
      </c>
      <c r="L464" s="18">
        <f>IF(K464&gt;23500000,NA(),IF(C464&gt;=2026,IF(K464&lt;=4890000,1040000,IF(K464&lt;=6550000,670000,620000)),IF(K464&lt;=1320000,950000,IF(K464&lt;=3360000,880000,IF(K464&lt;=4890000,680000,IF(K464&lt;=6550000,630000,580000))))))</f>
        <v/>
      </c>
      <c r="M464" s="18">
        <f>MIN(100000,ROUNDDOWN(K464*0.05,0))</f>
        <v/>
      </c>
      <c r="N464" s="18">
        <f>MIN(2000000,MAX(0,D464-E464-M464))</f>
        <v/>
      </c>
      <c r="O464" s="18">
        <f>IF(G464="はい",MIN(88000,MAX(0,F464-12000)),0)</f>
        <v/>
      </c>
      <c r="P464" s="18">
        <f>MAX(0,ROUNDDOWN(K464-H464-L464-I464-0,-3))</f>
        <v/>
      </c>
      <c r="Q464" s="18">
        <f>MAX(0,ROUNDDOWN(K464-H464-L464-I464-N464,-3))</f>
        <v/>
      </c>
      <c r="R464" s="18">
        <f>MAX(0,ROUNDDOWN(K464-H464-L464-I464-O464,-3))</f>
        <v/>
      </c>
      <c r="S464" s="18">
        <f>IF(P464&lt;=0,0,ROUNDDOWN((P464*LOOKUP(P464,{0,1950001,3300001,6950001,9000001,18000001,40000001},{0.05,0.1,0.2,0.23,0.33,0.4,0.45})-LOOKUP(P464,{0,1950001,3300001,6950001,9000001,18000001,40000001},{0,97500,427500,636000,1536000,2796000,4796000}))*1.021,-2))</f>
        <v/>
      </c>
      <c r="T464" s="18">
        <f>IF(Q464&lt;=0,0,ROUNDDOWN((Q464*LOOKUP(Q464,{0,1950001,3300001,6950001,9000001,18000001,40000001},{0.05,0.1,0.2,0.23,0.33,0.4,0.45})-LOOKUP(Q464,{0,1950001,3300001,6950001,9000001,18000001,40000001},{0,97500,427500,636000,1536000,2796000,4796000}))*1.021,-2))</f>
        <v/>
      </c>
      <c r="U464" s="18">
        <f>IF(R464&lt;=0,0,ROUNDDOWN((R464*LOOKUP(R464,{0,1950001,3300001,6950001,9000001,18000001,40000001},{0.05,0.1,0.2,0.23,0.33,0.4,0.45})-LOOKUP(R464,{0,1950001,3300001,6950001,9000001,18000001,40000001},{0,97500,427500,636000,1536000,2796000,4796000}))*1.021,-2))</f>
        <v/>
      </c>
      <c r="V464" s="18">
        <f>MAX(0,ROUNDDOWN(K464-H464-430000-J464-0,-3))</f>
        <v/>
      </c>
      <c r="W464" s="18">
        <f>MAX(0,ROUNDDOWN(K464-H464-430000-J464-N464,-3))</f>
        <v/>
      </c>
      <c r="X464" s="18">
        <f>MAX(0,ROUNDDOWN(K464-H464-430000-J464-O464,-3))</f>
        <v/>
      </c>
      <c r="Y464" s="18">
        <f>IF(K464&lt;=450000,0,MAX(0,ROUNDDOWN(V464*0.06-MIN(50000,V464)*0.03,-2))+MAX(0,ROUNDDOWN(V464*0.04-MIN(50000,V464)*0.02,-2)))</f>
        <v/>
      </c>
      <c r="Z464" s="18">
        <f>IF(K464&lt;=450000,0,MAX(0,ROUNDDOWN(W464*0.06-MIN(50000,W464)*0.03,-2))+MAX(0,ROUNDDOWN(W464*0.04-MIN(50000,W464)*0.02,-2)))</f>
        <v/>
      </c>
      <c r="AA464" s="18">
        <f>IF(K464&lt;=450000,0,MAX(0,ROUNDDOWN(X464*0.06-MIN(50000,X464)*0.03,-2))+MAX(0,ROUNDDOWN(X464*0.04-MIN(50000,X464)*0.02,-2)))</f>
        <v/>
      </c>
      <c r="AB464" s="18">
        <f>AE464+Y464-Z464</f>
        <v/>
      </c>
      <c r="AC464" s="18">
        <f>AF464+Y464-AA464</f>
        <v/>
      </c>
      <c r="AD464" s="20">
        <f>AB464-AC464</f>
        <v/>
      </c>
      <c r="AE464" s="18">
        <f>S464-T464</f>
        <v/>
      </c>
      <c r="AF464" s="18">
        <f>S464-U464</f>
        <v/>
      </c>
      <c r="AG464" s="21">
        <f>IF(P464&lt;=0,0,LOOKUP(P464,{0,1950001,3300001,6950001,9000001,18000001,40000001},{0.05,0.1,0.2,0.23,0.33,0.4,0.45}))</f>
        <v/>
      </c>
    </row>
    <row r="465">
      <c r="A465" t="inlineStr">
        <is>
          <t>1万円刻み</t>
        </is>
      </c>
      <c r="B465" s="18">
        <f>'4_1万円刻み'!$A$117</f>
        <v/>
      </c>
      <c r="C465" s="19" t="n">
        <v>2025</v>
      </c>
      <c r="D465" s="18" t="n">
        <v>100000</v>
      </c>
      <c r="E465" s="18" t="n">
        <v>0</v>
      </c>
      <c r="F465" s="18" t="n">
        <v>100000</v>
      </c>
      <c r="G465" t="inlineStr">
        <is>
          <t>はい</t>
        </is>
      </c>
      <c r="H465" s="18">
        <f>ROUND(MIN(B465/12,650000)*12*0.0915+MIN(B465/12,1390000)*12*(0.0504+0)+B465*0.005,0)</f>
        <v/>
      </c>
      <c r="I465" s="18" t="n">
        <v>0</v>
      </c>
      <c r="J465" s="18" t="n">
        <v>0</v>
      </c>
      <c r="K465" s="18">
        <f>ROUND(IF(C465&gt;=2026,IF(B465&lt;741000,0,IF(B465&lt;2191000,B465-740000,IF(B465&lt;2193000,1451000,IF(B465&lt;2196000,1453000,IF(B465&lt;2200000,1456000,IF(B465&lt;3600000,ROUNDDOWN(B465/4,-3)*2.8-80000,IF(B465&lt;6600000,ROUNDDOWN(B465/4,-3)*3.2-440000,IF(B465&lt;8500000,ROUNDDOWN(B465*0.9,0)-1100000,B465-1950000)))))))),IF(B465&lt;651000,0,IF(B465&lt;1900000,B465-650000,IF(B465&lt;3600000,ROUNDDOWN(B465/4,-3)*2.8-80000,IF(B465&lt;6600000,ROUNDDOWN(B465/4,-3)*3.2-440000,IF(B465&lt;8500000,ROUNDDOWN(B465*0.9,0)-1100000,B465-1950000)))))),0)</f>
        <v/>
      </c>
      <c r="L465" s="18">
        <f>IF(K465&gt;23500000,NA(),IF(C465&gt;=2026,IF(K465&lt;=4890000,1040000,IF(K465&lt;=6550000,670000,620000)),IF(K465&lt;=1320000,950000,IF(K465&lt;=3360000,880000,IF(K465&lt;=4890000,680000,IF(K465&lt;=6550000,630000,580000))))))</f>
        <v/>
      </c>
      <c r="M465" s="18">
        <f>MIN(100000,ROUNDDOWN(K465*0.05,0))</f>
        <v/>
      </c>
      <c r="N465" s="18">
        <f>MIN(2000000,MAX(0,D465-E465-M465))</f>
        <v/>
      </c>
      <c r="O465" s="18">
        <f>IF(G465="はい",MIN(88000,MAX(0,F465-12000)),0)</f>
        <v/>
      </c>
      <c r="P465" s="18">
        <f>MAX(0,ROUNDDOWN(K465-H465-L465-I465-0,-3))</f>
        <v/>
      </c>
      <c r="Q465" s="18">
        <f>MAX(0,ROUNDDOWN(K465-H465-L465-I465-N465,-3))</f>
        <v/>
      </c>
      <c r="R465" s="18">
        <f>MAX(0,ROUNDDOWN(K465-H465-L465-I465-O465,-3))</f>
        <v/>
      </c>
      <c r="S465" s="18">
        <f>IF(P465&lt;=0,0,ROUNDDOWN((P465*LOOKUP(P465,{0,1950001,3300001,6950001,9000001,18000001,40000001},{0.05,0.1,0.2,0.23,0.33,0.4,0.45})-LOOKUP(P465,{0,1950001,3300001,6950001,9000001,18000001,40000001},{0,97500,427500,636000,1536000,2796000,4796000}))*1.021,-2))</f>
        <v/>
      </c>
      <c r="T465" s="18">
        <f>IF(Q465&lt;=0,0,ROUNDDOWN((Q465*LOOKUP(Q465,{0,1950001,3300001,6950001,9000001,18000001,40000001},{0.05,0.1,0.2,0.23,0.33,0.4,0.45})-LOOKUP(Q465,{0,1950001,3300001,6950001,9000001,18000001,40000001},{0,97500,427500,636000,1536000,2796000,4796000}))*1.021,-2))</f>
        <v/>
      </c>
      <c r="U465" s="18">
        <f>IF(R465&lt;=0,0,ROUNDDOWN((R465*LOOKUP(R465,{0,1950001,3300001,6950001,9000001,18000001,40000001},{0.05,0.1,0.2,0.23,0.33,0.4,0.45})-LOOKUP(R465,{0,1950001,3300001,6950001,9000001,18000001,40000001},{0,97500,427500,636000,1536000,2796000,4796000}))*1.021,-2))</f>
        <v/>
      </c>
      <c r="V465" s="18">
        <f>MAX(0,ROUNDDOWN(K465-H465-430000-J465-0,-3))</f>
        <v/>
      </c>
      <c r="W465" s="18">
        <f>MAX(0,ROUNDDOWN(K465-H465-430000-J465-N465,-3))</f>
        <v/>
      </c>
      <c r="X465" s="18">
        <f>MAX(0,ROUNDDOWN(K465-H465-430000-J465-O465,-3))</f>
        <v/>
      </c>
      <c r="Y465" s="18">
        <f>IF(K465&lt;=450000,0,MAX(0,ROUNDDOWN(V465*0.06-MIN(50000,V465)*0.03,-2))+MAX(0,ROUNDDOWN(V465*0.04-MIN(50000,V465)*0.02,-2)))</f>
        <v/>
      </c>
      <c r="Z465" s="18">
        <f>IF(K465&lt;=450000,0,MAX(0,ROUNDDOWN(W465*0.06-MIN(50000,W465)*0.03,-2))+MAX(0,ROUNDDOWN(W465*0.04-MIN(50000,W465)*0.02,-2)))</f>
        <v/>
      </c>
      <c r="AA465" s="18">
        <f>IF(K465&lt;=450000,0,MAX(0,ROUNDDOWN(X465*0.06-MIN(50000,X465)*0.03,-2))+MAX(0,ROUNDDOWN(X465*0.04-MIN(50000,X465)*0.02,-2)))</f>
        <v/>
      </c>
      <c r="AB465" s="18">
        <f>AE465+Y465-Z465</f>
        <v/>
      </c>
      <c r="AC465" s="18">
        <f>AF465+Y465-AA465</f>
        <v/>
      </c>
      <c r="AD465" s="20">
        <f>AB465-AC465</f>
        <v/>
      </c>
      <c r="AE465" s="18">
        <f>S465-T465</f>
        <v/>
      </c>
      <c r="AF465" s="18">
        <f>S465-U465</f>
        <v/>
      </c>
      <c r="AG465" s="21">
        <f>IF(P465&lt;=0,0,LOOKUP(P465,{0,1950001,3300001,6950001,9000001,18000001,40000001},{0.05,0.1,0.2,0.23,0.33,0.4,0.45}))</f>
        <v/>
      </c>
    </row>
    <row r="466">
      <c r="A466" t="inlineStr">
        <is>
          <t>1万円刻み</t>
        </is>
      </c>
      <c r="B466" s="18">
        <f>'4_1万円刻み'!$A$118</f>
        <v/>
      </c>
      <c r="C466" s="19" t="n">
        <v>2026</v>
      </c>
      <c r="D466" s="18" t="n">
        <v>100000</v>
      </c>
      <c r="E466" s="18" t="n">
        <v>0</v>
      </c>
      <c r="F466" s="18" t="n">
        <v>100000</v>
      </c>
      <c r="G466" t="inlineStr">
        <is>
          <t>はい</t>
        </is>
      </c>
      <c r="H466" s="18">
        <f>ROUND(MIN(B466/12,650000)*12*0.0915+MIN(B466/12,1390000)*12*(0.0504+0)+B466*0.005,0)</f>
        <v/>
      </c>
      <c r="I466" s="18" t="n">
        <v>0</v>
      </c>
      <c r="J466" s="18" t="n">
        <v>0</v>
      </c>
      <c r="K466" s="18">
        <f>ROUND(IF(C466&gt;=2026,IF(B466&lt;741000,0,IF(B466&lt;2191000,B466-740000,IF(B466&lt;2193000,1451000,IF(B466&lt;2196000,1453000,IF(B466&lt;2200000,1456000,IF(B466&lt;3600000,ROUNDDOWN(B466/4,-3)*2.8-80000,IF(B466&lt;6600000,ROUNDDOWN(B466/4,-3)*3.2-440000,IF(B466&lt;8500000,ROUNDDOWN(B466*0.9,0)-1100000,B466-1950000)))))))),IF(B466&lt;651000,0,IF(B466&lt;1900000,B466-650000,IF(B466&lt;3600000,ROUNDDOWN(B466/4,-3)*2.8-80000,IF(B466&lt;6600000,ROUNDDOWN(B466/4,-3)*3.2-440000,IF(B466&lt;8500000,ROUNDDOWN(B466*0.9,0)-1100000,B466-1950000)))))),0)</f>
        <v/>
      </c>
      <c r="L466" s="18">
        <f>IF(K466&gt;23500000,NA(),IF(C466&gt;=2026,IF(K466&lt;=4890000,1040000,IF(K466&lt;=6550000,670000,620000)),IF(K466&lt;=1320000,950000,IF(K466&lt;=3360000,880000,IF(K466&lt;=4890000,680000,IF(K466&lt;=6550000,630000,580000))))))</f>
        <v/>
      </c>
      <c r="M466" s="18">
        <f>MIN(100000,ROUNDDOWN(K466*0.05,0))</f>
        <v/>
      </c>
      <c r="N466" s="18">
        <f>MIN(2000000,MAX(0,D466-E466-M466))</f>
        <v/>
      </c>
      <c r="O466" s="18">
        <f>IF(G466="はい",MIN(88000,MAX(0,F466-12000)),0)</f>
        <v/>
      </c>
      <c r="P466" s="18">
        <f>MAX(0,ROUNDDOWN(K466-H466-L466-I466-0,-3))</f>
        <v/>
      </c>
      <c r="Q466" s="18">
        <f>MAX(0,ROUNDDOWN(K466-H466-L466-I466-N466,-3))</f>
        <v/>
      </c>
      <c r="R466" s="18">
        <f>MAX(0,ROUNDDOWN(K466-H466-L466-I466-O466,-3))</f>
        <v/>
      </c>
      <c r="S466" s="18">
        <f>IF(P466&lt;=0,0,ROUNDDOWN((P466*LOOKUP(P466,{0,1950001,3300001,6950001,9000001,18000001,40000001},{0.05,0.1,0.2,0.23,0.33,0.4,0.45})-LOOKUP(P466,{0,1950001,3300001,6950001,9000001,18000001,40000001},{0,97500,427500,636000,1536000,2796000,4796000}))*1.021,-2))</f>
        <v/>
      </c>
      <c r="T466" s="18">
        <f>IF(Q466&lt;=0,0,ROUNDDOWN((Q466*LOOKUP(Q466,{0,1950001,3300001,6950001,9000001,18000001,40000001},{0.05,0.1,0.2,0.23,0.33,0.4,0.45})-LOOKUP(Q466,{0,1950001,3300001,6950001,9000001,18000001,40000001},{0,97500,427500,636000,1536000,2796000,4796000}))*1.021,-2))</f>
        <v/>
      </c>
      <c r="U466" s="18">
        <f>IF(R466&lt;=0,0,ROUNDDOWN((R466*LOOKUP(R466,{0,1950001,3300001,6950001,9000001,18000001,40000001},{0.05,0.1,0.2,0.23,0.33,0.4,0.45})-LOOKUP(R466,{0,1950001,3300001,6950001,9000001,18000001,40000001},{0,97500,427500,636000,1536000,2796000,4796000}))*1.021,-2))</f>
        <v/>
      </c>
      <c r="V466" s="18">
        <f>MAX(0,ROUNDDOWN(K466-H466-430000-J466-0,-3))</f>
        <v/>
      </c>
      <c r="W466" s="18">
        <f>MAX(0,ROUNDDOWN(K466-H466-430000-J466-N466,-3))</f>
        <v/>
      </c>
      <c r="X466" s="18">
        <f>MAX(0,ROUNDDOWN(K466-H466-430000-J466-O466,-3))</f>
        <v/>
      </c>
      <c r="Y466" s="18">
        <f>IF(K466&lt;=450000,0,MAX(0,ROUNDDOWN(V466*0.06-MIN(50000,V466)*0.03,-2))+MAX(0,ROUNDDOWN(V466*0.04-MIN(50000,V466)*0.02,-2)))</f>
        <v/>
      </c>
      <c r="Z466" s="18">
        <f>IF(K466&lt;=450000,0,MAX(0,ROUNDDOWN(W466*0.06-MIN(50000,W466)*0.03,-2))+MAX(0,ROUNDDOWN(W466*0.04-MIN(50000,W466)*0.02,-2)))</f>
        <v/>
      </c>
      <c r="AA466" s="18">
        <f>IF(K466&lt;=450000,0,MAX(0,ROUNDDOWN(X466*0.06-MIN(50000,X466)*0.03,-2))+MAX(0,ROUNDDOWN(X466*0.04-MIN(50000,X466)*0.02,-2)))</f>
        <v/>
      </c>
      <c r="AB466" s="18">
        <f>AE466+Y466-Z466</f>
        <v/>
      </c>
      <c r="AC466" s="18">
        <f>AF466+Y466-AA466</f>
        <v/>
      </c>
      <c r="AD466" s="20">
        <f>AB466-AC466</f>
        <v/>
      </c>
      <c r="AE466" s="18">
        <f>S466-T466</f>
        <v/>
      </c>
      <c r="AF466" s="18">
        <f>S466-U466</f>
        <v/>
      </c>
      <c r="AG466" s="21">
        <f>IF(P466&lt;=0,0,LOOKUP(P466,{0,1950001,3300001,6950001,9000001,18000001,40000001},{0.05,0.1,0.2,0.23,0.33,0.4,0.45}))</f>
        <v/>
      </c>
    </row>
    <row r="467">
      <c r="A467" t="inlineStr">
        <is>
          <t>1万円刻み</t>
        </is>
      </c>
      <c r="B467" s="18">
        <f>'4_1万円刻み'!$A$118</f>
        <v/>
      </c>
      <c r="C467" s="19" t="n">
        <v>2025</v>
      </c>
      <c r="D467" s="18" t="n">
        <v>100000</v>
      </c>
      <c r="E467" s="18" t="n">
        <v>0</v>
      </c>
      <c r="F467" s="18" t="n">
        <v>100000</v>
      </c>
      <c r="G467" t="inlineStr">
        <is>
          <t>はい</t>
        </is>
      </c>
      <c r="H467" s="18">
        <f>ROUND(MIN(B467/12,650000)*12*0.0915+MIN(B467/12,1390000)*12*(0.0504+0)+B467*0.005,0)</f>
        <v/>
      </c>
      <c r="I467" s="18" t="n">
        <v>0</v>
      </c>
      <c r="J467" s="18" t="n">
        <v>0</v>
      </c>
      <c r="K467" s="18">
        <f>ROUND(IF(C467&gt;=2026,IF(B467&lt;741000,0,IF(B467&lt;2191000,B467-740000,IF(B467&lt;2193000,1451000,IF(B467&lt;2196000,1453000,IF(B467&lt;2200000,1456000,IF(B467&lt;3600000,ROUNDDOWN(B467/4,-3)*2.8-80000,IF(B467&lt;6600000,ROUNDDOWN(B467/4,-3)*3.2-440000,IF(B467&lt;8500000,ROUNDDOWN(B467*0.9,0)-1100000,B467-1950000)))))))),IF(B467&lt;651000,0,IF(B467&lt;1900000,B467-650000,IF(B467&lt;3600000,ROUNDDOWN(B467/4,-3)*2.8-80000,IF(B467&lt;6600000,ROUNDDOWN(B467/4,-3)*3.2-440000,IF(B467&lt;8500000,ROUNDDOWN(B467*0.9,0)-1100000,B467-1950000)))))),0)</f>
        <v/>
      </c>
      <c r="L467" s="18">
        <f>IF(K467&gt;23500000,NA(),IF(C467&gt;=2026,IF(K467&lt;=4890000,1040000,IF(K467&lt;=6550000,670000,620000)),IF(K467&lt;=1320000,950000,IF(K467&lt;=3360000,880000,IF(K467&lt;=4890000,680000,IF(K467&lt;=6550000,630000,580000))))))</f>
        <v/>
      </c>
      <c r="M467" s="18">
        <f>MIN(100000,ROUNDDOWN(K467*0.05,0))</f>
        <v/>
      </c>
      <c r="N467" s="18">
        <f>MIN(2000000,MAX(0,D467-E467-M467))</f>
        <v/>
      </c>
      <c r="O467" s="18">
        <f>IF(G467="はい",MIN(88000,MAX(0,F467-12000)),0)</f>
        <v/>
      </c>
      <c r="P467" s="18">
        <f>MAX(0,ROUNDDOWN(K467-H467-L467-I467-0,-3))</f>
        <v/>
      </c>
      <c r="Q467" s="18">
        <f>MAX(0,ROUNDDOWN(K467-H467-L467-I467-N467,-3))</f>
        <v/>
      </c>
      <c r="R467" s="18">
        <f>MAX(0,ROUNDDOWN(K467-H467-L467-I467-O467,-3))</f>
        <v/>
      </c>
      <c r="S467" s="18">
        <f>IF(P467&lt;=0,0,ROUNDDOWN((P467*LOOKUP(P467,{0,1950001,3300001,6950001,9000001,18000001,40000001},{0.05,0.1,0.2,0.23,0.33,0.4,0.45})-LOOKUP(P467,{0,1950001,3300001,6950001,9000001,18000001,40000001},{0,97500,427500,636000,1536000,2796000,4796000}))*1.021,-2))</f>
        <v/>
      </c>
      <c r="T467" s="18">
        <f>IF(Q467&lt;=0,0,ROUNDDOWN((Q467*LOOKUP(Q467,{0,1950001,3300001,6950001,9000001,18000001,40000001},{0.05,0.1,0.2,0.23,0.33,0.4,0.45})-LOOKUP(Q467,{0,1950001,3300001,6950001,9000001,18000001,40000001},{0,97500,427500,636000,1536000,2796000,4796000}))*1.021,-2))</f>
        <v/>
      </c>
      <c r="U467" s="18">
        <f>IF(R467&lt;=0,0,ROUNDDOWN((R467*LOOKUP(R467,{0,1950001,3300001,6950001,9000001,18000001,40000001},{0.05,0.1,0.2,0.23,0.33,0.4,0.45})-LOOKUP(R467,{0,1950001,3300001,6950001,9000001,18000001,40000001},{0,97500,427500,636000,1536000,2796000,4796000}))*1.021,-2))</f>
        <v/>
      </c>
      <c r="V467" s="18">
        <f>MAX(0,ROUNDDOWN(K467-H467-430000-J467-0,-3))</f>
        <v/>
      </c>
      <c r="W467" s="18">
        <f>MAX(0,ROUNDDOWN(K467-H467-430000-J467-N467,-3))</f>
        <v/>
      </c>
      <c r="X467" s="18">
        <f>MAX(0,ROUNDDOWN(K467-H467-430000-J467-O467,-3))</f>
        <v/>
      </c>
      <c r="Y467" s="18">
        <f>IF(K467&lt;=450000,0,MAX(0,ROUNDDOWN(V467*0.06-MIN(50000,V467)*0.03,-2))+MAX(0,ROUNDDOWN(V467*0.04-MIN(50000,V467)*0.02,-2)))</f>
        <v/>
      </c>
      <c r="Z467" s="18">
        <f>IF(K467&lt;=450000,0,MAX(0,ROUNDDOWN(W467*0.06-MIN(50000,W467)*0.03,-2))+MAX(0,ROUNDDOWN(W467*0.04-MIN(50000,W467)*0.02,-2)))</f>
        <v/>
      </c>
      <c r="AA467" s="18">
        <f>IF(K467&lt;=450000,0,MAX(0,ROUNDDOWN(X467*0.06-MIN(50000,X467)*0.03,-2))+MAX(0,ROUNDDOWN(X467*0.04-MIN(50000,X467)*0.02,-2)))</f>
        <v/>
      </c>
      <c r="AB467" s="18">
        <f>AE467+Y467-Z467</f>
        <v/>
      </c>
      <c r="AC467" s="18">
        <f>AF467+Y467-AA467</f>
        <v/>
      </c>
      <c r="AD467" s="20">
        <f>AB467-AC467</f>
        <v/>
      </c>
      <c r="AE467" s="18">
        <f>S467-T467</f>
        <v/>
      </c>
      <c r="AF467" s="18">
        <f>S467-U467</f>
        <v/>
      </c>
      <c r="AG467" s="21">
        <f>IF(P467&lt;=0,0,LOOKUP(P467,{0,1950001,3300001,6950001,9000001,18000001,40000001},{0.05,0.1,0.2,0.23,0.33,0.4,0.45}))</f>
        <v/>
      </c>
    </row>
    <row r="468">
      <c r="A468" t="inlineStr">
        <is>
          <t>1万円刻み</t>
        </is>
      </c>
      <c r="B468" s="18">
        <f>'4_1万円刻み'!$A$119</f>
        <v/>
      </c>
      <c r="C468" s="19" t="n">
        <v>2026</v>
      </c>
      <c r="D468" s="18" t="n">
        <v>100000</v>
      </c>
      <c r="E468" s="18" t="n">
        <v>0</v>
      </c>
      <c r="F468" s="18" t="n">
        <v>100000</v>
      </c>
      <c r="G468" t="inlineStr">
        <is>
          <t>はい</t>
        </is>
      </c>
      <c r="H468" s="18">
        <f>ROUND(MIN(B468/12,650000)*12*0.0915+MIN(B468/12,1390000)*12*(0.0504+0)+B468*0.005,0)</f>
        <v/>
      </c>
      <c r="I468" s="18" t="n">
        <v>0</v>
      </c>
      <c r="J468" s="18" t="n">
        <v>0</v>
      </c>
      <c r="K468" s="18">
        <f>ROUND(IF(C468&gt;=2026,IF(B468&lt;741000,0,IF(B468&lt;2191000,B468-740000,IF(B468&lt;2193000,1451000,IF(B468&lt;2196000,1453000,IF(B468&lt;2200000,1456000,IF(B468&lt;3600000,ROUNDDOWN(B468/4,-3)*2.8-80000,IF(B468&lt;6600000,ROUNDDOWN(B468/4,-3)*3.2-440000,IF(B468&lt;8500000,ROUNDDOWN(B468*0.9,0)-1100000,B468-1950000)))))))),IF(B468&lt;651000,0,IF(B468&lt;1900000,B468-650000,IF(B468&lt;3600000,ROUNDDOWN(B468/4,-3)*2.8-80000,IF(B468&lt;6600000,ROUNDDOWN(B468/4,-3)*3.2-440000,IF(B468&lt;8500000,ROUNDDOWN(B468*0.9,0)-1100000,B468-1950000)))))),0)</f>
        <v/>
      </c>
      <c r="L468" s="18">
        <f>IF(K468&gt;23500000,NA(),IF(C468&gt;=2026,IF(K468&lt;=4890000,1040000,IF(K468&lt;=6550000,670000,620000)),IF(K468&lt;=1320000,950000,IF(K468&lt;=3360000,880000,IF(K468&lt;=4890000,680000,IF(K468&lt;=6550000,630000,580000))))))</f>
        <v/>
      </c>
      <c r="M468" s="18">
        <f>MIN(100000,ROUNDDOWN(K468*0.05,0))</f>
        <v/>
      </c>
      <c r="N468" s="18">
        <f>MIN(2000000,MAX(0,D468-E468-M468))</f>
        <v/>
      </c>
      <c r="O468" s="18">
        <f>IF(G468="はい",MIN(88000,MAX(0,F468-12000)),0)</f>
        <v/>
      </c>
      <c r="P468" s="18">
        <f>MAX(0,ROUNDDOWN(K468-H468-L468-I468-0,-3))</f>
        <v/>
      </c>
      <c r="Q468" s="18">
        <f>MAX(0,ROUNDDOWN(K468-H468-L468-I468-N468,-3))</f>
        <v/>
      </c>
      <c r="R468" s="18">
        <f>MAX(0,ROUNDDOWN(K468-H468-L468-I468-O468,-3))</f>
        <v/>
      </c>
      <c r="S468" s="18">
        <f>IF(P468&lt;=0,0,ROUNDDOWN((P468*LOOKUP(P468,{0,1950001,3300001,6950001,9000001,18000001,40000001},{0.05,0.1,0.2,0.23,0.33,0.4,0.45})-LOOKUP(P468,{0,1950001,3300001,6950001,9000001,18000001,40000001},{0,97500,427500,636000,1536000,2796000,4796000}))*1.021,-2))</f>
        <v/>
      </c>
      <c r="T468" s="18">
        <f>IF(Q468&lt;=0,0,ROUNDDOWN((Q468*LOOKUP(Q468,{0,1950001,3300001,6950001,9000001,18000001,40000001},{0.05,0.1,0.2,0.23,0.33,0.4,0.45})-LOOKUP(Q468,{0,1950001,3300001,6950001,9000001,18000001,40000001},{0,97500,427500,636000,1536000,2796000,4796000}))*1.021,-2))</f>
        <v/>
      </c>
      <c r="U468" s="18">
        <f>IF(R468&lt;=0,0,ROUNDDOWN((R468*LOOKUP(R468,{0,1950001,3300001,6950001,9000001,18000001,40000001},{0.05,0.1,0.2,0.23,0.33,0.4,0.45})-LOOKUP(R468,{0,1950001,3300001,6950001,9000001,18000001,40000001},{0,97500,427500,636000,1536000,2796000,4796000}))*1.021,-2))</f>
        <v/>
      </c>
      <c r="V468" s="18">
        <f>MAX(0,ROUNDDOWN(K468-H468-430000-J468-0,-3))</f>
        <v/>
      </c>
      <c r="W468" s="18">
        <f>MAX(0,ROUNDDOWN(K468-H468-430000-J468-N468,-3))</f>
        <v/>
      </c>
      <c r="X468" s="18">
        <f>MAX(0,ROUNDDOWN(K468-H468-430000-J468-O468,-3))</f>
        <v/>
      </c>
      <c r="Y468" s="18">
        <f>IF(K468&lt;=450000,0,MAX(0,ROUNDDOWN(V468*0.06-MIN(50000,V468)*0.03,-2))+MAX(0,ROUNDDOWN(V468*0.04-MIN(50000,V468)*0.02,-2)))</f>
        <v/>
      </c>
      <c r="Z468" s="18">
        <f>IF(K468&lt;=450000,0,MAX(0,ROUNDDOWN(W468*0.06-MIN(50000,W468)*0.03,-2))+MAX(0,ROUNDDOWN(W468*0.04-MIN(50000,W468)*0.02,-2)))</f>
        <v/>
      </c>
      <c r="AA468" s="18">
        <f>IF(K468&lt;=450000,0,MAX(0,ROUNDDOWN(X468*0.06-MIN(50000,X468)*0.03,-2))+MAX(0,ROUNDDOWN(X468*0.04-MIN(50000,X468)*0.02,-2)))</f>
        <v/>
      </c>
      <c r="AB468" s="18">
        <f>AE468+Y468-Z468</f>
        <v/>
      </c>
      <c r="AC468" s="18">
        <f>AF468+Y468-AA468</f>
        <v/>
      </c>
      <c r="AD468" s="20">
        <f>AB468-AC468</f>
        <v/>
      </c>
      <c r="AE468" s="18">
        <f>S468-T468</f>
        <v/>
      </c>
      <c r="AF468" s="18">
        <f>S468-U468</f>
        <v/>
      </c>
      <c r="AG468" s="21">
        <f>IF(P468&lt;=0,0,LOOKUP(P468,{0,1950001,3300001,6950001,9000001,18000001,40000001},{0.05,0.1,0.2,0.23,0.33,0.4,0.45}))</f>
        <v/>
      </c>
    </row>
    <row r="469">
      <c r="A469" t="inlineStr">
        <is>
          <t>1万円刻み</t>
        </is>
      </c>
      <c r="B469" s="18">
        <f>'4_1万円刻み'!$A$119</f>
        <v/>
      </c>
      <c r="C469" s="19" t="n">
        <v>2025</v>
      </c>
      <c r="D469" s="18" t="n">
        <v>100000</v>
      </c>
      <c r="E469" s="18" t="n">
        <v>0</v>
      </c>
      <c r="F469" s="18" t="n">
        <v>100000</v>
      </c>
      <c r="G469" t="inlineStr">
        <is>
          <t>はい</t>
        </is>
      </c>
      <c r="H469" s="18">
        <f>ROUND(MIN(B469/12,650000)*12*0.0915+MIN(B469/12,1390000)*12*(0.0504+0)+B469*0.005,0)</f>
        <v/>
      </c>
      <c r="I469" s="18" t="n">
        <v>0</v>
      </c>
      <c r="J469" s="18" t="n">
        <v>0</v>
      </c>
      <c r="K469" s="18">
        <f>ROUND(IF(C469&gt;=2026,IF(B469&lt;741000,0,IF(B469&lt;2191000,B469-740000,IF(B469&lt;2193000,1451000,IF(B469&lt;2196000,1453000,IF(B469&lt;2200000,1456000,IF(B469&lt;3600000,ROUNDDOWN(B469/4,-3)*2.8-80000,IF(B469&lt;6600000,ROUNDDOWN(B469/4,-3)*3.2-440000,IF(B469&lt;8500000,ROUNDDOWN(B469*0.9,0)-1100000,B469-1950000)))))))),IF(B469&lt;651000,0,IF(B469&lt;1900000,B469-650000,IF(B469&lt;3600000,ROUNDDOWN(B469/4,-3)*2.8-80000,IF(B469&lt;6600000,ROUNDDOWN(B469/4,-3)*3.2-440000,IF(B469&lt;8500000,ROUNDDOWN(B469*0.9,0)-1100000,B469-1950000)))))),0)</f>
        <v/>
      </c>
      <c r="L469" s="18">
        <f>IF(K469&gt;23500000,NA(),IF(C469&gt;=2026,IF(K469&lt;=4890000,1040000,IF(K469&lt;=6550000,670000,620000)),IF(K469&lt;=1320000,950000,IF(K469&lt;=3360000,880000,IF(K469&lt;=4890000,680000,IF(K469&lt;=6550000,630000,580000))))))</f>
        <v/>
      </c>
      <c r="M469" s="18">
        <f>MIN(100000,ROUNDDOWN(K469*0.05,0))</f>
        <v/>
      </c>
      <c r="N469" s="18">
        <f>MIN(2000000,MAX(0,D469-E469-M469))</f>
        <v/>
      </c>
      <c r="O469" s="18">
        <f>IF(G469="はい",MIN(88000,MAX(0,F469-12000)),0)</f>
        <v/>
      </c>
      <c r="P469" s="18">
        <f>MAX(0,ROUNDDOWN(K469-H469-L469-I469-0,-3))</f>
        <v/>
      </c>
      <c r="Q469" s="18">
        <f>MAX(0,ROUNDDOWN(K469-H469-L469-I469-N469,-3))</f>
        <v/>
      </c>
      <c r="R469" s="18">
        <f>MAX(0,ROUNDDOWN(K469-H469-L469-I469-O469,-3))</f>
        <v/>
      </c>
      <c r="S469" s="18">
        <f>IF(P469&lt;=0,0,ROUNDDOWN((P469*LOOKUP(P469,{0,1950001,3300001,6950001,9000001,18000001,40000001},{0.05,0.1,0.2,0.23,0.33,0.4,0.45})-LOOKUP(P469,{0,1950001,3300001,6950001,9000001,18000001,40000001},{0,97500,427500,636000,1536000,2796000,4796000}))*1.021,-2))</f>
        <v/>
      </c>
      <c r="T469" s="18">
        <f>IF(Q469&lt;=0,0,ROUNDDOWN((Q469*LOOKUP(Q469,{0,1950001,3300001,6950001,9000001,18000001,40000001},{0.05,0.1,0.2,0.23,0.33,0.4,0.45})-LOOKUP(Q469,{0,1950001,3300001,6950001,9000001,18000001,40000001},{0,97500,427500,636000,1536000,2796000,4796000}))*1.021,-2))</f>
        <v/>
      </c>
      <c r="U469" s="18">
        <f>IF(R469&lt;=0,0,ROUNDDOWN((R469*LOOKUP(R469,{0,1950001,3300001,6950001,9000001,18000001,40000001},{0.05,0.1,0.2,0.23,0.33,0.4,0.45})-LOOKUP(R469,{0,1950001,3300001,6950001,9000001,18000001,40000001},{0,97500,427500,636000,1536000,2796000,4796000}))*1.021,-2))</f>
        <v/>
      </c>
      <c r="V469" s="18">
        <f>MAX(0,ROUNDDOWN(K469-H469-430000-J469-0,-3))</f>
        <v/>
      </c>
      <c r="W469" s="18">
        <f>MAX(0,ROUNDDOWN(K469-H469-430000-J469-N469,-3))</f>
        <v/>
      </c>
      <c r="X469" s="18">
        <f>MAX(0,ROUNDDOWN(K469-H469-430000-J469-O469,-3))</f>
        <v/>
      </c>
      <c r="Y469" s="18">
        <f>IF(K469&lt;=450000,0,MAX(0,ROUNDDOWN(V469*0.06-MIN(50000,V469)*0.03,-2))+MAX(0,ROUNDDOWN(V469*0.04-MIN(50000,V469)*0.02,-2)))</f>
        <v/>
      </c>
      <c r="Z469" s="18">
        <f>IF(K469&lt;=450000,0,MAX(0,ROUNDDOWN(W469*0.06-MIN(50000,W469)*0.03,-2))+MAX(0,ROUNDDOWN(W469*0.04-MIN(50000,W469)*0.02,-2)))</f>
        <v/>
      </c>
      <c r="AA469" s="18">
        <f>IF(K469&lt;=450000,0,MAX(0,ROUNDDOWN(X469*0.06-MIN(50000,X469)*0.03,-2))+MAX(0,ROUNDDOWN(X469*0.04-MIN(50000,X469)*0.02,-2)))</f>
        <v/>
      </c>
      <c r="AB469" s="18">
        <f>AE469+Y469-Z469</f>
        <v/>
      </c>
      <c r="AC469" s="18">
        <f>AF469+Y469-AA469</f>
        <v/>
      </c>
      <c r="AD469" s="20">
        <f>AB469-AC469</f>
        <v/>
      </c>
      <c r="AE469" s="18">
        <f>S469-T469</f>
        <v/>
      </c>
      <c r="AF469" s="18">
        <f>S469-U469</f>
        <v/>
      </c>
      <c r="AG469" s="21">
        <f>IF(P469&lt;=0,0,LOOKUP(P469,{0,1950001,3300001,6950001,9000001,18000001,40000001},{0.05,0.1,0.2,0.23,0.33,0.4,0.45}))</f>
        <v/>
      </c>
    </row>
    <row r="470">
      <c r="A470" t="inlineStr">
        <is>
          <t>1万円刻み</t>
        </is>
      </c>
      <c r="B470" s="18">
        <f>'4_1万円刻み'!$A$120</f>
        <v/>
      </c>
      <c r="C470" s="19" t="n">
        <v>2026</v>
      </c>
      <c r="D470" s="18" t="n">
        <v>100000</v>
      </c>
      <c r="E470" s="18" t="n">
        <v>0</v>
      </c>
      <c r="F470" s="18" t="n">
        <v>100000</v>
      </c>
      <c r="G470" t="inlineStr">
        <is>
          <t>はい</t>
        </is>
      </c>
      <c r="H470" s="18">
        <f>ROUND(MIN(B470/12,650000)*12*0.0915+MIN(B470/12,1390000)*12*(0.0504+0)+B470*0.005,0)</f>
        <v/>
      </c>
      <c r="I470" s="18" t="n">
        <v>0</v>
      </c>
      <c r="J470" s="18" t="n">
        <v>0</v>
      </c>
      <c r="K470" s="18">
        <f>ROUND(IF(C470&gt;=2026,IF(B470&lt;741000,0,IF(B470&lt;2191000,B470-740000,IF(B470&lt;2193000,1451000,IF(B470&lt;2196000,1453000,IF(B470&lt;2200000,1456000,IF(B470&lt;3600000,ROUNDDOWN(B470/4,-3)*2.8-80000,IF(B470&lt;6600000,ROUNDDOWN(B470/4,-3)*3.2-440000,IF(B470&lt;8500000,ROUNDDOWN(B470*0.9,0)-1100000,B470-1950000)))))))),IF(B470&lt;651000,0,IF(B470&lt;1900000,B470-650000,IF(B470&lt;3600000,ROUNDDOWN(B470/4,-3)*2.8-80000,IF(B470&lt;6600000,ROUNDDOWN(B470/4,-3)*3.2-440000,IF(B470&lt;8500000,ROUNDDOWN(B470*0.9,0)-1100000,B470-1950000)))))),0)</f>
        <v/>
      </c>
      <c r="L470" s="18">
        <f>IF(K470&gt;23500000,NA(),IF(C470&gt;=2026,IF(K470&lt;=4890000,1040000,IF(K470&lt;=6550000,670000,620000)),IF(K470&lt;=1320000,950000,IF(K470&lt;=3360000,880000,IF(K470&lt;=4890000,680000,IF(K470&lt;=6550000,630000,580000))))))</f>
        <v/>
      </c>
      <c r="M470" s="18">
        <f>MIN(100000,ROUNDDOWN(K470*0.05,0))</f>
        <v/>
      </c>
      <c r="N470" s="18">
        <f>MIN(2000000,MAX(0,D470-E470-M470))</f>
        <v/>
      </c>
      <c r="O470" s="18">
        <f>IF(G470="はい",MIN(88000,MAX(0,F470-12000)),0)</f>
        <v/>
      </c>
      <c r="P470" s="18">
        <f>MAX(0,ROUNDDOWN(K470-H470-L470-I470-0,-3))</f>
        <v/>
      </c>
      <c r="Q470" s="18">
        <f>MAX(0,ROUNDDOWN(K470-H470-L470-I470-N470,-3))</f>
        <v/>
      </c>
      <c r="R470" s="18">
        <f>MAX(0,ROUNDDOWN(K470-H470-L470-I470-O470,-3))</f>
        <v/>
      </c>
      <c r="S470" s="18">
        <f>IF(P470&lt;=0,0,ROUNDDOWN((P470*LOOKUP(P470,{0,1950001,3300001,6950001,9000001,18000001,40000001},{0.05,0.1,0.2,0.23,0.33,0.4,0.45})-LOOKUP(P470,{0,1950001,3300001,6950001,9000001,18000001,40000001},{0,97500,427500,636000,1536000,2796000,4796000}))*1.021,-2))</f>
        <v/>
      </c>
      <c r="T470" s="18">
        <f>IF(Q470&lt;=0,0,ROUNDDOWN((Q470*LOOKUP(Q470,{0,1950001,3300001,6950001,9000001,18000001,40000001},{0.05,0.1,0.2,0.23,0.33,0.4,0.45})-LOOKUP(Q470,{0,1950001,3300001,6950001,9000001,18000001,40000001},{0,97500,427500,636000,1536000,2796000,4796000}))*1.021,-2))</f>
        <v/>
      </c>
      <c r="U470" s="18">
        <f>IF(R470&lt;=0,0,ROUNDDOWN((R470*LOOKUP(R470,{0,1950001,3300001,6950001,9000001,18000001,40000001},{0.05,0.1,0.2,0.23,0.33,0.4,0.45})-LOOKUP(R470,{0,1950001,3300001,6950001,9000001,18000001,40000001},{0,97500,427500,636000,1536000,2796000,4796000}))*1.021,-2))</f>
        <v/>
      </c>
      <c r="V470" s="18">
        <f>MAX(0,ROUNDDOWN(K470-H470-430000-J470-0,-3))</f>
        <v/>
      </c>
      <c r="W470" s="18">
        <f>MAX(0,ROUNDDOWN(K470-H470-430000-J470-N470,-3))</f>
        <v/>
      </c>
      <c r="X470" s="18">
        <f>MAX(0,ROUNDDOWN(K470-H470-430000-J470-O470,-3))</f>
        <v/>
      </c>
      <c r="Y470" s="18">
        <f>IF(K470&lt;=450000,0,MAX(0,ROUNDDOWN(V470*0.06-MIN(50000,V470)*0.03,-2))+MAX(0,ROUNDDOWN(V470*0.04-MIN(50000,V470)*0.02,-2)))</f>
        <v/>
      </c>
      <c r="Z470" s="18">
        <f>IF(K470&lt;=450000,0,MAX(0,ROUNDDOWN(W470*0.06-MIN(50000,W470)*0.03,-2))+MAX(0,ROUNDDOWN(W470*0.04-MIN(50000,W470)*0.02,-2)))</f>
        <v/>
      </c>
      <c r="AA470" s="18">
        <f>IF(K470&lt;=450000,0,MAX(0,ROUNDDOWN(X470*0.06-MIN(50000,X470)*0.03,-2))+MAX(0,ROUNDDOWN(X470*0.04-MIN(50000,X470)*0.02,-2)))</f>
        <v/>
      </c>
      <c r="AB470" s="18">
        <f>AE470+Y470-Z470</f>
        <v/>
      </c>
      <c r="AC470" s="18">
        <f>AF470+Y470-AA470</f>
        <v/>
      </c>
      <c r="AD470" s="20">
        <f>AB470-AC470</f>
        <v/>
      </c>
      <c r="AE470" s="18">
        <f>S470-T470</f>
        <v/>
      </c>
      <c r="AF470" s="18">
        <f>S470-U470</f>
        <v/>
      </c>
      <c r="AG470" s="21">
        <f>IF(P470&lt;=0,0,LOOKUP(P470,{0,1950001,3300001,6950001,9000001,18000001,40000001},{0.05,0.1,0.2,0.23,0.33,0.4,0.45}))</f>
        <v/>
      </c>
    </row>
    <row r="471">
      <c r="A471" t="inlineStr">
        <is>
          <t>1万円刻み</t>
        </is>
      </c>
      <c r="B471" s="18">
        <f>'4_1万円刻み'!$A$120</f>
        <v/>
      </c>
      <c r="C471" s="19" t="n">
        <v>2025</v>
      </c>
      <c r="D471" s="18" t="n">
        <v>100000</v>
      </c>
      <c r="E471" s="18" t="n">
        <v>0</v>
      </c>
      <c r="F471" s="18" t="n">
        <v>100000</v>
      </c>
      <c r="G471" t="inlineStr">
        <is>
          <t>はい</t>
        </is>
      </c>
      <c r="H471" s="18">
        <f>ROUND(MIN(B471/12,650000)*12*0.0915+MIN(B471/12,1390000)*12*(0.0504+0)+B471*0.005,0)</f>
        <v/>
      </c>
      <c r="I471" s="18" t="n">
        <v>0</v>
      </c>
      <c r="J471" s="18" t="n">
        <v>0</v>
      </c>
      <c r="K471" s="18">
        <f>ROUND(IF(C471&gt;=2026,IF(B471&lt;741000,0,IF(B471&lt;2191000,B471-740000,IF(B471&lt;2193000,1451000,IF(B471&lt;2196000,1453000,IF(B471&lt;2200000,1456000,IF(B471&lt;3600000,ROUNDDOWN(B471/4,-3)*2.8-80000,IF(B471&lt;6600000,ROUNDDOWN(B471/4,-3)*3.2-440000,IF(B471&lt;8500000,ROUNDDOWN(B471*0.9,0)-1100000,B471-1950000)))))))),IF(B471&lt;651000,0,IF(B471&lt;1900000,B471-650000,IF(B471&lt;3600000,ROUNDDOWN(B471/4,-3)*2.8-80000,IF(B471&lt;6600000,ROUNDDOWN(B471/4,-3)*3.2-440000,IF(B471&lt;8500000,ROUNDDOWN(B471*0.9,0)-1100000,B471-1950000)))))),0)</f>
        <v/>
      </c>
      <c r="L471" s="18">
        <f>IF(K471&gt;23500000,NA(),IF(C471&gt;=2026,IF(K471&lt;=4890000,1040000,IF(K471&lt;=6550000,670000,620000)),IF(K471&lt;=1320000,950000,IF(K471&lt;=3360000,880000,IF(K471&lt;=4890000,680000,IF(K471&lt;=6550000,630000,580000))))))</f>
        <v/>
      </c>
      <c r="M471" s="18">
        <f>MIN(100000,ROUNDDOWN(K471*0.05,0))</f>
        <v/>
      </c>
      <c r="N471" s="18">
        <f>MIN(2000000,MAX(0,D471-E471-M471))</f>
        <v/>
      </c>
      <c r="O471" s="18">
        <f>IF(G471="はい",MIN(88000,MAX(0,F471-12000)),0)</f>
        <v/>
      </c>
      <c r="P471" s="18">
        <f>MAX(0,ROUNDDOWN(K471-H471-L471-I471-0,-3))</f>
        <v/>
      </c>
      <c r="Q471" s="18">
        <f>MAX(0,ROUNDDOWN(K471-H471-L471-I471-N471,-3))</f>
        <v/>
      </c>
      <c r="R471" s="18">
        <f>MAX(0,ROUNDDOWN(K471-H471-L471-I471-O471,-3))</f>
        <v/>
      </c>
      <c r="S471" s="18">
        <f>IF(P471&lt;=0,0,ROUNDDOWN((P471*LOOKUP(P471,{0,1950001,3300001,6950001,9000001,18000001,40000001},{0.05,0.1,0.2,0.23,0.33,0.4,0.45})-LOOKUP(P471,{0,1950001,3300001,6950001,9000001,18000001,40000001},{0,97500,427500,636000,1536000,2796000,4796000}))*1.021,-2))</f>
        <v/>
      </c>
      <c r="T471" s="18">
        <f>IF(Q471&lt;=0,0,ROUNDDOWN((Q471*LOOKUP(Q471,{0,1950001,3300001,6950001,9000001,18000001,40000001},{0.05,0.1,0.2,0.23,0.33,0.4,0.45})-LOOKUP(Q471,{0,1950001,3300001,6950001,9000001,18000001,40000001},{0,97500,427500,636000,1536000,2796000,4796000}))*1.021,-2))</f>
        <v/>
      </c>
      <c r="U471" s="18">
        <f>IF(R471&lt;=0,0,ROUNDDOWN((R471*LOOKUP(R471,{0,1950001,3300001,6950001,9000001,18000001,40000001},{0.05,0.1,0.2,0.23,0.33,0.4,0.45})-LOOKUP(R471,{0,1950001,3300001,6950001,9000001,18000001,40000001},{0,97500,427500,636000,1536000,2796000,4796000}))*1.021,-2))</f>
        <v/>
      </c>
      <c r="V471" s="18">
        <f>MAX(0,ROUNDDOWN(K471-H471-430000-J471-0,-3))</f>
        <v/>
      </c>
      <c r="W471" s="18">
        <f>MAX(0,ROUNDDOWN(K471-H471-430000-J471-N471,-3))</f>
        <v/>
      </c>
      <c r="X471" s="18">
        <f>MAX(0,ROUNDDOWN(K471-H471-430000-J471-O471,-3))</f>
        <v/>
      </c>
      <c r="Y471" s="18">
        <f>IF(K471&lt;=450000,0,MAX(0,ROUNDDOWN(V471*0.06-MIN(50000,V471)*0.03,-2))+MAX(0,ROUNDDOWN(V471*0.04-MIN(50000,V471)*0.02,-2)))</f>
        <v/>
      </c>
      <c r="Z471" s="18">
        <f>IF(K471&lt;=450000,0,MAX(0,ROUNDDOWN(W471*0.06-MIN(50000,W471)*0.03,-2))+MAX(0,ROUNDDOWN(W471*0.04-MIN(50000,W471)*0.02,-2)))</f>
        <v/>
      </c>
      <c r="AA471" s="18">
        <f>IF(K471&lt;=450000,0,MAX(0,ROUNDDOWN(X471*0.06-MIN(50000,X471)*0.03,-2))+MAX(0,ROUNDDOWN(X471*0.04-MIN(50000,X471)*0.02,-2)))</f>
        <v/>
      </c>
      <c r="AB471" s="18">
        <f>AE471+Y471-Z471</f>
        <v/>
      </c>
      <c r="AC471" s="18">
        <f>AF471+Y471-AA471</f>
        <v/>
      </c>
      <c r="AD471" s="20">
        <f>AB471-AC471</f>
        <v/>
      </c>
      <c r="AE471" s="18">
        <f>S471-T471</f>
        <v/>
      </c>
      <c r="AF471" s="18">
        <f>S471-U471</f>
        <v/>
      </c>
      <c r="AG471" s="21">
        <f>IF(P471&lt;=0,0,LOOKUP(P471,{0,1950001,3300001,6950001,9000001,18000001,40000001},{0.05,0.1,0.2,0.23,0.33,0.4,0.45}))</f>
        <v/>
      </c>
    </row>
    <row r="472">
      <c r="A472" t="inlineStr">
        <is>
          <t>1万円刻み</t>
        </is>
      </c>
      <c r="B472" s="18">
        <f>'4_1万円刻み'!$A$121</f>
        <v/>
      </c>
      <c r="C472" s="19" t="n">
        <v>2026</v>
      </c>
      <c r="D472" s="18" t="n">
        <v>100000</v>
      </c>
      <c r="E472" s="18" t="n">
        <v>0</v>
      </c>
      <c r="F472" s="18" t="n">
        <v>100000</v>
      </c>
      <c r="G472" t="inlineStr">
        <is>
          <t>はい</t>
        </is>
      </c>
      <c r="H472" s="18">
        <f>ROUND(MIN(B472/12,650000)*12*0.0915+MIN(B472/12,1390000)*12*(0.0504+0)+B472*0.005,0)</f>
        <v/>
      </c>
      <c r="I472" s="18" t="n">
        <v>0</v>
      </c>
      <c r="J472" s="18" t="n">
        <v>0</v>
      </c>
      <c r="K472" s="18">
        <f>ROUND(IF(C472&gt;=2026,IF(B472&lt;741000,0,IF(B472&lt;2191000,B472-740000,IF(B472&lt;2193000,1451000,IF(B472&lt;2196000,1453000,IF(B472&lt;2200000,1456000,IF(B472&lt;3600000,ROUNDDOWN(B472/4,-3)*2.8-80000,IF(B472&lt;6600000,ROUNDDOWN(B472/4,-3)*3.2-440000,IF(B472&lt;8500000,ROUNDDOWN(B472*0.9,0)-1100000,B472-1950000)))))))),IF(B472&lt;651000,0,IF(B472&lt;1900000,B472-650000,IF(B472&lt;3600000,ROUNDDOWN(B472/4,-3)*2.8-80000,IF(B472&lt;6600000,ROUNDDOWN(B472/4,-3)*3.2-440000,IF(B472&lt;8500000,ROUNDDOWN(B472*0.9,0)-1100000,B472-1950000)))))),0)</f>
        <v/>
      </c>
      <c r="L472" s="18">
        <f>IF(K472&gt;23500000,NA(),IF(C472&gt;=2026,IF(K472&lt;=4890000,1040000,IF(K472&lt;=6550000,670000,620000)),IF(K472&lt;=1320000,950000,IF(K472&lt;=3360000,880000,IF(K472&lt;=4890000,680000,IF(K472&lt;=6550000,630000,580000))))))</f>
        <v/>
      </c>
      <c r="M472" s="18">
        <f>MIN(100000,ROUNDDOWN(K472*0.05,0))</f>
        <v/>
      </c>
      <c r="N472" s="18">
        <f>MIN(2000000,MAX(0,D472-E472-M472))</f>
        <v/>
      </c>
      <c r="O472" s="18">
        <f>IF(G472="はい",MIN(88000,MAX(0,F472-12000)),0)</f>
        <v/>
      </c>
      <c r="P472" s="18">
        <f>MAX(0,ROUNDDOWN(K472-H472-L472-I472-0,-3))</f>
        <v/>
      </c>
      <c r="Q472" s="18">
        <f>MAX(0,ROUNDDOWN(K472-H472-L472-I472-N472,-3))</f>
        <v/>
      </c>
      <c r="R472" s="18">
        <f>MAX(0,ROUNDDOWN(K472-H472-L472-I472-O472,-3))</f>
        <v/>
      </c>
      <c r="S472" s="18">
        <f>IF(P472&lt;=0,0,ROUNDDOWN((P472*LOOKUP(P472,{0,1950001,3300001,6950001,9000001,18000001,40000001},{0.05,0.1,0.2,0.23,0.33,0.4,0.45})-LOOKUP(P472,{0,1950001,3300001,6950001,9000001,18000001,40000001},{0,97500,427500,636000,1536000,2796000,4796000}))*1.021,-2))</f>
        <v/>
      </c>
      <c r="T472" s="18">
        <f>IF(Q472&lt;=0,0,ROUNDDOWN((Q472*LOOKUP(Q472,{0,1950001,3300001,6950001,9000001,18000001,40000001},{0.05,0.1,0.2,0.23,0.33,0.4,0.45})-LOOKUP(Q472,{0,1950001,3300001,6950001,9000001,18000001,40000001},{0,97500,427500,636000,1536000,2796000,4796000}))*1.021,-2))</f>
        <v/>
      </c>
      <c r="U472" s="18">
        <f>IF(R472&lt;=0,0,ROUNDDOWN((R472*LOOKUP(R472,{0,1950001,3300001,6950001,9000001,18000001,40000001},{0.05,0.1,0.2,0.23,0.33,0.4,0.45})-LOOKUP(R472,{0,1950001,3300001,6950001,9000001,18000001,40000001},{0,97500,427500,636000,1536000,2796000,4796000}))*1.021,-2))</f>
        <v/>
      </c>
      <c r="V472" s="18">
        <f>MAX(0,ROUNDDOWN(K472-H472-430000-J472-0,-3))</f>
        <v/>
      </c>
      <c r="W472" s="18">
        <f>MAX(0,ROUNDDOWN(K472-H472-430000-J472-N472,-3))</f>
        <v/>
      </c>
      <c r="X472" s="18">
        <f>MAX(0,ROUNDDOWN(K472-H472-430000-J472-O472,-3))</f>
        <v/>
      </c>
      <c r="Y472" s="18">
        <f>IF(K472&lt;=450000,0,MAX(0,ROUNDDOWN(V472*0.06-MIN(50000,V472)*0.03,-2))+MAX(0,ROUNDDOWN(V472*0.04-MIN(50000,V472)*0.02,-2)))</f>
        <v/>
      </c>
      <c r="Z472" s="18">
        <f>IF(K472&lt;=450000,0,MAX(0,ROUNDDOWN(W472*0.06-MIN(50000,W472)*0.03,-2))+MAX(0,ROUNDDOWN(W472*0.04-MIN(50000,W472)*0.02,-2)))</f>
        <v/>
      </c>
      <c r="AA472" s="18">
        <f>IF(K472&lt;=450000,0,MAX(0,ROUNDDOWN(X472*0.06-MIN(50000,X472)*0.03,-2))+MAX(0,ROUNDDOWN(X472*0.04-MIN(50000,X472)*0.02,-2)))</f>
        <v/>
      </c>
      <c r="AB472" s="18">
        <f>AE472+Y472-Z472</f>
        <v/>
      </c>
      <c r="AC472" s="18">
        <f>AF472+Y472-AA472</f>
        <v/>
      </c>
      <c r="AD472" s="20">
        <f>AB472-AC472</f>
        <v/>
      </c>
      <c r="AE472" s="18">
        <f>S472-T472</f>
        <v/>
      </c>
      <c r="AF472" s="18">
        <f>S472-U472</f>
        <v/>
      </c>
      <c r="AG472" s="21">
        <f>IF(P472&lt;=0,0,LOOKUP(P472,{0,1950001,3300001,6950001,9000001,18000001,40000001},{0.05,0.1,0.2,0.23,0.33,0.4,0.45}))</f>
        <v/>
      </c>
    </row>
    <row r="473">
      <c r="A473" t="inlineStr">
        <is>
          <t>1万円刻み</t>
        </is>
      </c>
      <c r="B473" s="18">
        <f>'4_1万円刻み'!$A$121</f>
        <v/>
      </c>
      <c r="C473" s="19" t="n">
        <v>2025</v>
      </c>
      <c r="D473" s="18" t="n">
        <v>100000</v>
      </c>
      <c r="E473" s="18" t="n">
        <v>0</v>
      </c>
      <c r="F473" s="18" t="n">
        <v>100000</v>
      </c>
      <c r="G473" t="inlineStr">
        <is>
          <t>はい</t>
        </is>
      </c>
      <c r="H473" s="18">
        <f>ROUND(MIN(B473/12,650000)*12*0.0915+MIN(B473/12,1390000)*12*(0.0504+0)+B473*0.005,0)</f>
        <v/>
      </c>
      <c r="I473" s="18" t="n">
        <v>0</v>
      </c>
      <c r="J473" s="18" t="n">
        <v>0</v>
      </c>
      <c r="K473" s="18">
        <f>ROUND(IF(C473&gt;=2026,IF(B473&lt;741000,0,IF(B473&lt;2191000,B473-740000,IF(B473&lt;2193000,1451000,IF(B473&lt;2196000,1453000,IF(B473&lt;2200000,1456000,IF(B473&lt;3600000,ROUNDDOWN(B473/4,-3)*2.8-80000,IF(B473&lt;6600000,ROUNDDOWN(B473/4,-3)*3.2-440000,IF(B473&lt;8500000,ROUNDDOWN(B473*0.9,0)-1100000,B473-1950000)))))))),IF(B473&lt;651000,0,IF(B473&lt;1900000,B473-650000,IF(B473&lt;3600000,ROUNDDOWN(B473/4,-3)*2.8-80000,IF(B473&lt;6600000,ROUNDDOWN(B473/4,-3)*3.2-440000,IF(B473&lt;8500000,ROUNDDOWN(B473*0.9,0)-1100000,B473-1950000)))))),0)</f>
        <v/>
      </c>
      <c r="L473" s="18">
        <f>IF(K473&gt;23500000,NA(),IF(C473&gt;=2026,IF(K473&lt;=4890000,1040000,IF(K473&lt;=6550000,670000,620000)),IF(K473&lt;=1320000,950000,IF(K473&lt;=3360000,880000,IF(K473&lt;=4890000,680000,IF(K473&lt;=6550000,630000,580000))))))</f>
        <v/>
      </c>
      <c r="M473" s="18">
        <f>MIN(100000,ROUNDDOWN(K473*0.05,0))</f>
        <v/>
      </c>
      <c r="N473" s="18">
        <f>MIN(2000000,MAX(0,D473-E473-M473))</f>
        <v/>
      </c>
      <c r="O473" s="18">
        <f>IF(G473="はい",MIN(88000,MAX(0,F473-12000)),0)</f>
        <v/>
      </c>
      <c r="P473" s="18">
        <f>MAX(0,ROUNDDOWN(K473-H473-L473-I473-0,-3))</f>
        <v/>
      </c>
      <c r="Q473" s="18">
        <f>MAX(0,ROUNDDOWN(K473-H473-L473-I473-N473,-3))</f>
        <v/>
      </c>
      <c r="R473" s="18">
        <f>MAX(0,ROUNDDOWN(K473-H473-L473-I473-O473,-3))</f>
        <v/>
      </c>
      <c r="S473" s="18">
        <f>IF(P473&lt;=0,0,ROUNDDOWN((P473*LOOKUP(P473,{0,1950001,3300001,6950001,9000001,18000001,40000001},{0.05,0.1,0.2,0.23,0.33,0.4,0.45})-LOOKUP(P473,{0,1950001,3300001,6950001,9000001,18000001,40000001},{0,97500,427500,636000,1536000,2796000,4796000}))*1.021,-2))</f>
        <v/>
      </c>
      <c r="T473" s="18">
        <f>IF(Q473&lt;=0,0,ROUNDDOWN((Q473*LOOKUP(Q473,{0,1950001,3300001,6950001,9000001,18000001,40000001},{0.05,0.1,0.2,0.23,0.33,0.4,0.45})-LOOKUP(Q473,{0,1950001,3300001,6950001,9000001,18000001,40000001},{0,97500,427500,636000,1536000,2796000,4796000}))*1.021,-2))</f>
        <v/>
      </c>
      <c r="U473" s="18">
        <f>IF(R473&lt;=0,0,ROUNDDOWN((R473*LOOKUP(R473,{0,1950001,3300001,6950001,9000001,18000001,40000001},{0.05,0.1,0.2,0.23,0.33,0.4,0.45})-LOOKUP(R473,{0,1950001,3300001,6950001,9000001,18000001,40000001},{0,97500,427500,636000,1536000,2796000,4796000}))*1.021,-2))</f>
        <v/>
      </c>
      <c r="V473" s="18">
        <f>MAX(0,ROUNDDOWN(K473-H473-430000-J473-0,-3))</f>
        <v/>
      </c>
      <c r="W473" s="18">
        <f>MAX(0,ROUNDDOWN(K473-H473-430000-J473-N473,-3))</f>
        <v/>
      </c>
      <c r="X473" s="18">
        <f>MAX(0,ROUNDDOWN(K473-H473-430000-J473-O473,-3))</f>
        <v/>
      </c>
      <c r="Y473" s="18">
        <f>IF(K473&lt;=450000,0,MAX(0,ROUNDDOWN(V473*0.06-MIN(50000,V473)*0.03,-2))+MAX(0,ROUNDDOWN(V473*0.04-MIN(50000,V473)*0.02,-2)))</f>
        <v/>
      </c>
      <c r="Z473" s="18">
        <f>IF(K473&lt;=450000,0,MAX(0,ROUNDDOWN(W473*0.06-MIN(50000,W473)*0.03,-2))+MAX(0,ROUNDDOWN(W473*0.04-MIN(50000,W473)*0.02,-2)))</f>
        <v/>
      </c>
      <c r="AA473" s="18">
        <f>IF(K473&lt;=450000,0,MAX(0,ROUNDDOWN(X473*0.06-MIN(50000,X473)*0.03,-2))+MAX(0,ROUNDDOWN(X473*0.04-MIN(50000,X473)*0.02,-2)))</f>
        <v/>
      </c>
      <c r="AB473" s="18">
        <f>AE473+Y473-Z473</f>
        <v/>
      </c>
      <c r="AC473" s="18">
        <f>AF473+Y473-AA473</f>
        <v/>
      </c>
      <c r="AD473" s="20">
        <f>AB473-AC473</f>
        <v/>
      </c>
      <c r="AE473" s="18">
        <f>S473-T473</f>
        <v/>
      </c>
      <c r="AF473" s="18">
        <f>S473-U473</f>
        <v/>
      </c>
      <c r="AG473" s="21">
        <f>IF(P473&lt;=0,0,LOOKUP(P473,{0,1950001,3300001,6950001,9000001,18000001,40000001},{0.05,0.1,0.2,0.23,0.33,0.4,0.45}))</f>
        <v/>
      </c>
    </row>
    <row r="474">
      <c r="A474" t="inlineStr">
        <is>
          <t>1万円刻み</t>
        </is>
      </c>
      <c r="B474" s="18">
        <f>'4_1万円刻み'!$A$122</f>
        <v/>
      </c>
      <c r="C474" s="19" t="n">
        <v>2026</v>
      </c>
      <c r="D474" s="18" t="n">
        <v>100000</v>
      </c>
      <c r="E474" s="18" t="n">
        <v>0</v>
      </c>
      <c r="F474" s="18" t="n">
        <v>100000</v>
      </c>
      <c r="G474" t="inlineStr">
        <is>
          <t>はい</t>
        </is>
      </c>
      <c r="H474" s="18">
        <f>ROUND(MIN(B474/12,650000)*12*0.0915+MIN(B474/12,1390000)*12*(0.0504+0)+B474*0.005,0)</f>
        <v/>
      </c>
      <c r="I474" s="18" t="n">
        <v>0</v>
      </c>
      <c r="J474" s="18" t="n">
        <v>0</v>
      </c>
      <c r="K474" s="18">
        <f>ROUND(IF(C474&gt;=2026,IF(B474&lt;741000,0,IF(B474&lt;2191000,B474-740000,IF(B474&lt;2193000,1451000,IF(B474&lt;2196000,1453000,IF(B474&lt;2200000,1456000,IF(B474&lt;3600000,ROUNDDOWN(B474/4,-3)*2.8-80000,IF(B474&lt;6600000,ROUNDDOWN(B474/4,-3)*3.2-440000,IF(B474&lt;8500000,ROUNDDOWN(B474*0.9,0)-1100000,B474-1950000)))))))),IF(B474&lt;651000,0,IF(B474&lt;1900000,B474-650000,IF(B474&lt;3600000,ROUNDDOWN(B474/4,-3)*2.8-80000,IF(B474&lt;6600000,ROUNDDOWN(B474/4,-3)*3.2-440000,IF(B474&lt;8500000,ROUNDDOWN(B474*0.9,0)-1100000,B474-1950000)))))),0)</f>
        <v/>
      </c>
      <c r="L474" s="18">
        <f>IF(K474&gt;23500000,NA(),IF(C474&gt;=2026,IF(K474&lt;=4890000,1040000,IF(K474&lt;=6550000,670000,620000)),IF(K474&lt;=1320000,950000,IF(K474&lt;=3360000,880000,IF(K474&lt;=4890000,680000,IF(K474&lt;=6550000,630000,580000))))))</f>
        <v/>
      </c>
      <c r="M474" s="18">
        <f>MIN(100000,ROUNDDOWN(K474*0.05,0))</f>
        <v/>
      </c>
      <c r="N474" s="18">
        <f>MIN(2000000,MAX(0,D474-E474-M474))</f>
        <v/>
      </c>
      <c r="O474" s="18">
        <f>IF(G474="はい",MIN(88000,MAX(0,F474-12000)),0)</f>
        <v/>
      </c>
      <c r="P474" s="18">
        <f>MAX(0,ROUNDDOWN(K474-H474-L474-I474-0,-3))</f>
        <v/>
      </c>
      <c r="Q474" s="18">
        <f>MAX(0,ROUNDDOWN(K474-H474-L474-I474-N474,-3))</f>
        <v/>
      </c>
      <c r="R474" s="18">
        <f>MAX(0,ROUNDDOWN(K474-H474-L474-I474-O474,-3))</f>
        <v/>
      </c>
      <c r="S474" s="18">
        <f>IF(P474&lt;=0,0,ROUNDDOWN((P474*LOOKUP(P474,{0,1950001,3300001,6950001,9000001,18000001,40000001},{0.05,0.1,0.2,0.23,0.33,0.4,0.45})-LOOKUP(P474,{0,1950001,3300001,6950001,9000001,18000001,40000001},{0,97500,427500,636000,1536000,2796000,4796000}))*1.021,-2))</f>
        <v/>
      </c>
      <c r="T474" s="18">
        <f>IF(Q474&lt;=0,0,ROUNDDOWN((Q474*LOOKUP(Q474,{0,1950001,3300001,6950001,9000001,18000001,40000001},{0.05,0.1,0.2,0.23,0.33,0.4,0.45})-LOOKUP(Q474,{0,1950001,3300001,6950001,9000001,18000001,40000001},{0,97500,427500,636000,1536000,2796000,4796000}))*1.021,-2))</f>
        <v/>
      </c>
      <c r="U474" s="18">
        <f>IF(R474&lt;=0,0,ROUNDDOWN((R474*LOOKUP(R474,{0,1950001,3300001,6950001,9000001,18000001,40000001},{0.05,0.1,0.2,0.23,0.33,0.4,0.45})-LOOKUP(R474,{0,1950001,3300001,6950001,9000001,18000001,40000001},{0,97500,427500,636000,1536000,2796000,4796000}))*1.021,-2))</f>
        <v/>
      </c>
      <c r="V474" s="18">
        <f>MAX(0,ROUNDDOWN(K474-H474-430000-J474-0,-3))</f>
        <v/>
      </c>
      <c r="W474" s="18">
        <f>MAX(0,ROUNDDOWN(K474-H474-430000-J474-N474,-3))</f>
        <v/>
      </c>
      <c r="X474" s="18">
        <f>MAX(0,ROUNDDOWN(K474-H474-430000-J474-O474,-3))</f>
        <v/>
      </c>
      <c r="Y474" s="18">
        <f>IF(K474&lt;=450000,0,MAX(0,ROUNDDOWN(V474*0.06-MIN(50000,V474)*0.03,-2))+MAX(0,ROUNDDOWN(V474*0.04-MIN(50000,V474)*0.02,-2)))</f>
        <v/>
      </c>
      <c r="Z474" s="18">
        <f>IF(K474&lt;=450000,0,MAX(0,ROUNDDOWN(W474*0.06-MIN(50000,W474)*0.03,-2))+MAX(0,ROUNDDOWN(W474*0.04-MIN(50000,W474)*0.02,-2)))</f>
        <v/>
      </c>
      <c r="AA474" s="18">
        <f>IF(K474&lt;=450000,0,MAX(0,ROUNDDOWN(X474*0.06-MIN(50000,X474)*0.03,-2))+MAX(0,ROUNDDOWN(X474*0.04-MIN(50000,X474)*0.02,-2)))</f>
        <v/>
      </c>
      <c r="AB474" s="18">
        <f>AE474+Y474-Z474</f>
        <v/>
      </c>
      <c r="AC474" s="18">
        <f>AF474+Y474-AA474</f>
        <v/>
      </c>
      <c r="AD474" s="20">
        <f>AB474-AC474</f>
        <v/>
      </c>
      <c r="AE474" s="18">
        <f>S474-T474</f>
        <v/>
      </c>
      <c r="AF474" s="18">
        <f>S474-U474</f>
        <v/>
      </c>
      <c r="AG474" s="21">
        <f>IF(P474&lt;=0,0,LOOKUP(P474,{0,1950001,3300001,6950001,9000001,18000001,40000001},{0.05,0.1,0.2,0.23,0.33,0.4,0.45}))</f>
        <v/>
      </c>
    </row>
    <row r="475">
      <c r="A475" t="inlineStr">
        <is>
          <t>1万円刻み</t>
        </is>
      </c>
      <c r="B475" s="18">
        <f>'4_1万円刻み'!$A$122</f>
        <v/>
      </c>
      <c r="C475" s="19" t="n">
        <v>2025</v>
      </c>
      <c r="D475" s="18" t="n">
        <v>100000</v>
      </c>
      <c r="E475" s="18" t="n">
        <v>0</v>
      </c>
      <c r="F475" s="18" t="n">
        <v>100000</v>
      </c>
      <c r="G475" t="inlineStr">
        <is>
          <t>はい</t>
        </is>
      </c>
      <c r="H475" s="18">
        <f>ROUND(MIN(B475/12,650000)*12*0.0915+MIN(B475/12,1390000)*12*(0.0504+0)+B475*0.005,0)</f>
        <v/>
      </c>
      <c r="I475" s="18" t="n">
        <v>0</v>
      </c>
      <c r="J475" s="18" t="n">
        <v>0</v>
      </c>
      <c r="K475" s="18">
        <f>ROUND(IF(C475&gt;=2026,IF(B475&lt;741000,0,IF(B475&lt;2191000,B475-740000,IF(B475&lt;2193000,1451000,IF(B475&lt;2196000,1453000,IF(B475&lt;2200000,1456000,IF(B475&lt;3600000,ROUNDDOWN(B475/4,-3)*2.8-80000,IF(B475&lt;6600000,ROUNDDOWN(B475/4,-3)*3.2-440000,IF(B475&lt;8500000,ROUNDDOWN(B475*0.9,0)-1100000,B475-1950000)))))))),IF(B475&lt;651000,0,IF(B475&lt;1900000,B475-650000,IF(B475&lt;3600000,ROUNDDOWN(B475/4,-3)*2.8-80000,IF(B475&lt;6600000,ROUNDDOWN(B475/4,-3)*3.2-440000,IF(B475&lt;8500000,ROUNDDOWN(B475*0.9,0)-1100000,B475-1950000)))))),0)</f>
        <v/>
      </c>
      <c r="L475" s="18">
        <f>IF(K475&gt;23500000,NA(),IF(C475&gt;=2026,IF(K475&lt;=4890000,1040000,IF(K475&lt;=6550000,670000,620000)),IF(K475&lt;=1320000,950000,IF(K475&lt;=3360000,880000,IF(K475&lt;=4890000,680000,IF(K475&lt;=6550000,630000,580000))))))</f>
        <v/>
      </c>
      <c r="M475" s="18">
        <f>MIN(100000,ROUNDDOWN(K475*0.05,0))</f>
        <v/>
      </c>
      <c r="N475" s="18">
        <f>MIN(2000000,MAX(0,D475-E475-M475))</f>
        <v/>
      </c>
      <c r="O475" s="18">
        <f>IF(G475="はい",MIN(88000,MAX(0,F475-12000)),0)</f>
        <v/>
      </c>
      <c r="P475" s="18">
        <f>MAX(0,ROUNDDOWN(K475-H475-L475-I475-0,-3))</f>
        <v/>
      </c>
      <c r="Q475" s="18">
        <f>MAX(0,ROUNDDOWN(K475-H475-L475-I475-N475,-3))</f>
        <v/>
      </c>
      <c r="R475" s="18">
        <f>MAX(0,ROUNDDOWN(K475-H475-L475-I475-O475,-3))</f>
        <v/>
      </c>
      <c r="S475" s="18">
        <f>IF(P475&lt;=0,0,ROUNDDOWN((P475*LOOKUP(P475,{0,1950001,3300001,6950001,9000001,18000001,40000001},{0.05,0.1,0.2,0.23,0.33,0.4,0.45})-LOOKUP(P475,{0,1950001,3300001,6950001,9000001,18000001,40000001},{0,97500,427500,636000,1536000,2796000,4796000}))*1.021,-2))</f>
        <v/>
      </c>
      <c r="T475" s="18">
        <f>IF(Q475&lt;=0,0,ROUNDDOWN((Q475*LOOKUP(Q475,{0,1950001,3300001,6950001,9000001,18000001,40000001},{0.05,0.1,0.2,0.23,0.33,0.4,0.45})-LOOKUP(Q475,{0,1950001,3300001,6950001,9000001,18000001,40000001},{0,97500,427500,636000,1536000,2796000,4796000}))*1.021,-2))</f>
        <v/>
      </c>
      <c r="U475" s="18">
        <f>IF(R475&lt;=0,0,ROUNDDOWN((R475*LOOKUP(R475,{0,1950001,3300001,6950001,9000001,18000001,40000001},{0.05,0.1,0.2,0.23,0.33,0.4,0.45})-LOOKUP(R475,{0,1950001,3300001,6950001,9000001,18000001,40000001},{0,97500,427500,636000,1536000,2796000,4796000}))*1.021,-2))</f>
        <v/>
      </c>
      <c r="V475" s="18">
        <f>MAX(0,ROUNDDOWN(K475-H475-430000-J475-0,-3))</f>
        <v/>
      </c>
      <c r="W475" s="18">
        <f>MAX(0,ROUNDDOWN(K475-H475-430000-J475-N475,-3))</f>
        <v/>
      </c>
      <c r="X475" s="18">
        <f>MAX(0,ROUNDDOWN(K475-H475-430000-J475-O475,-3))</f>
        <v/>
      </c>
      <c r="Y475" s="18">
        <f>IF(K475&lt;=450000,0,MAX(0,ROUNDDOWN(V475*0.06-MIN(50000,V475)*0.03,-2))+MAX(0,ROUNDDOWN(V475*0.04-MIN(50000,V475)*0.02,-2)))</f>
        <v/>
      </c>
      <c r="Z475" s="18">
        <f>IF(K475&lt;=450000,0,MAX(0,ROUNDDOWN(W475*0.06-MIN(50000,W475)*0.03,-2))+MAX(0,ROUNDDOWN(W475*0.04-MIN(50000,W475)*0.02,-2)))</f>
        <v/>
      </c>
      <c r="AA475" s="18">
        <f>IF(K475&lt;=450000,0,MAX(0,ROUNDDOWN(X475*0.06-MIN(50000,X475)*0.03,-2))+MAX(0,ROUNDDOWN(X475*0.04-MIN(50000,X475)*0.02,-2)))</f>
        <v/>
      </c>
      <c r="AB475" s="18">
        <f>AE475+Y475-Z475</f>
        <v/>
      </c>
      <c r="AC475" s="18">
        <f>AF475+Y475-AA475</f>
        <v/>
      </c>
      <c r="AD475" s="20">
        <f>AB475-AC475</f>
        <v/>
      </c>
      <c r="AE475" s="18">
        <f>S475-T475</f>
        <v/>
      </c>
      <c r="AF475" s="18">
        <f>S475-U475</f>
        <v/>
      </c>
      <c r="AG475" s="21">
        <f>IF(P475&lt;=0,0,LOOKUP(P475,{0,1950001,3300001,6950001,9000001,18000001,40000001},{0.05,0.1,0.2,0.23,0.33,0.4,0.45}))</f>
        <v/>
      </c>
    </row>
    <row r="476">
      <c r="A476" t="inlineStr">
        <is>
          <t>1万円刻み</t>
        </is>
      </c>
      <c r="B476" s="18">
        <f>'4_1万円刻み'!$A$123</f>
        <v/>
      </c>
      <c r="C476" s="19" t="n">
        <v>2026</v>
      </c>
      <c r="D476" s="18" t="n">
        <v>100000</v>
      </c>
      <c r="E476" s="18" t="n">
        <v>0</v>
      </c>
      <c r="F476" s="18" t="n">
        <v>100000</v>
      </c>
      <c r="G476" t="inlineStr">
        <is>
          <t>はい</t>
        </is>
      </c>
      <c r="H476" s="18">
        <f>ROUND(MIN(B476/12,650000)*12*0.0915+MIN(B476/12,1390000)*12*(0.0504+0)+B476*0.005,0)</f>
        <v/>
      </c>
      <c r="I476" s="18" t="n">
        <v>0</v>
      </c>
      <c r="J476" s="18" t="n">
        <v>0</v>
      </c>
      <c r="K476" s="18">
        <f>ROUND(IF(C476&gt;=2026,IF(B476&lt;741000,0,IF(B476&lt;2191000,B476-740000,IF(B476&lt;2193000,1451000,IF(B476&lt;2196000,1453000,IF(B476&lt;2200000,1456000,IF(B476&lt;3600000,ROUNDDOWN(B476/4,-3)*2.8-80000,IF(B476&lt;6600000,ROUNDDOWN(B476/4,-3)*3.2-440000,IF(B476&lt;8500000,ROUNDDOWN(B476*0.9,0)-1100000,B476-1950000)))))))),IF(B476&lt;651000,0,IF(B476&lt;1900000,B476-650000,IF(B476&lt;3600000,ROUNDDOWN(B476/4,-3)*2.8-80000,IF(B476&lt;6600000,ROUNDDOWN(B476/4,-3)*3.2-440000,IF(B476&lt;8500000,ROUNDDOWN(B476*0.9,0)-1100000,B476-1950000)))))),0)</f>
        <v/>
      </c>
      <c r="L476" s="18">
        <f>IF(K476&gt;23500000,NA(),IF(C476&gt;=2026,IF(K476&lt;=4890000,1040000,IF(K476&lt;=6550000,670000,620000)),IF(K476&lt;=1320000,950000,IF(K476&lt;=3360000,880000,IF(K476&lt;=4890000,680000,IF(K476&lt;=6550000,630000,580000))))))</f>
        <v/>
      </c>
      <c r="M476" s="18">
        <f>MIN(100000,ROUNDDOWN(K476*0.05,0))</f>
        <v/>
      </c>
      <c r="N476" s="18">
        <f>MIN(2000000,MAX(0,D476-E476-M476))</f>
        <v/>
      </c>
      <c r="O476" s="18">
        <f>IF(G476="はい",MIN(88000,MAX(0,F476-12000)),0)</f>
        <v/>
      </c>
      <c r="P476" s="18">
        <f>MAX(0,ROUNDDOWN(K476-H476-L476-I476-0,-3))</f>
        <v/>
      </c>
      <c r="Q476" s="18">
        <f>MAX(0,ROUNDDOWN(K476-H476-L476-I476-N476,-3))</f>
        <v/>
      </c>
      <c r="R476" s="18">
        <f>MAX(0,ROUNDDOWN(K476-H476-L476-I476-O476,-3))</f>
        <v/>
      </c>
      <c r="S476" s="18">
        <f>IF(P476&lt;=0,0,ROUNDDOWN((P476*LOOKUP(P476,{0,1950001,3300001,6950001,9000001,18000001,40000001},{0.05,0.1,0.2,0.23,0.33,0.4,0.45})-LOOKUP(P476,{0,1950001,3300001,6950001,9000001,18000001,40000001},{0,97500,427500,636000,1536000,2796000,4796000}))*1.021,-2))</f>
        <v/>
      </c>
      <c r="T476" s="18">
        <f>IF(Q476&lt;=0,0,ROUNDDOWN((Q476*LOOKUP(Q476,{0,1950001,3300001,6950001,9000001,18000001,40000001},{0.05,0.1,0.2,0.23,0.33,0.4,0.45})-LOOKUP(Q476,{0,1950001,3300001,6950001,9000001,18000001,40000001},{0,97500,427500,636000,1536000,2796000,4796000}))*1.021,-2))</f>
        <v/>
      </c>
      <c r="U476" s="18">
        <f>IF(R476&lt;=0,0,ROUNDDOWN((R476*LOOKUP(R476,{0,1950001,3300001,6950001,9000001,18000001,40000001},{0.05,0.1,0.2,0.23,0.33,0.4,0.45})-LOOKUP(R476,{0,1950001,3300001,6950001,9000001,18000001,40000001},{0,97500,427500,636000,1536000,2796000,4796000}))*1.021,-2))</f>
        <v/>
      </c>
      <c r="V476" s="18">
        <f>MAX(0,ROUNDDOWN(K476-H476-430000-J476-0,-3))</f>
        <v/>
      </c>
      <c r="W476" s="18">
        <f>MAX(0,ROUNDDOWN(K476-H476-430000-J476-N476,-3))</f>
        <v/>
      </c>
      <c r="X476" s="18">
        <f>MAX(0,ROUNDDOWN(K476-H476-430000-J476-O476,-3))</f>
        <v/>
      </c>
      <c r="Y476" s="18">
        <f>IF(K476&lt;=450000,0,MAX(0,ROUNDDOWN(V476*0.06-MIN(50000,V476)*0.03,-2))+MAX(0,ROUNDDOWN(V476*0.04-MIN(50000,V476)*0.02,-2)))</f>
        <v/>
      </c>
      <c r="Z476" s="18">
        <f>IF(K476&lt;=450000,0,MAX(0,ROUNDDOWN(W476*0.06-MIN(50000,W476)*0.03,-2))+MAX(0,ROUNDDOWN(W476*0.04-MIN(50000,W476)*0.02,-2)))</f>
        <v/>
      </c>
      <c r="AA476" s="18">
        <f>IF(K476&lt;=450000,0,MAX(0,ROUNDDOWN(X476*0.06-MIN(50000,X476)*0.03,-2))+MAX(0,ROUNDDOWN(X476*0.04-MIN(50000,X476)*0.02,-2)))</f>
        <v/>
      </c>
      <c r="AB476" s="18">
        <f>AE476+Y476-Z476</f>
        <v/>
      </c>
      <c r="AC476" s="18">
        <f>AF476+Y476-AA476</f>
        <v/>
      </c>
      <c r="AD476" s="20">
        <f>AB476-AC476</f>
        <v/>
      </c>
      <c r="AE476" s="18">
        <f>S476-T476</f>
        <v/>
      </c>
      <c r="AF476" s="18">
        <f>S476-U476</f>
        <v/>
      </c>
      <c r="AG476" s="21">
        <f>IF(P476&lt;=0,0,LOOKUP(P476,{0,1950001,3300001,6950001,9000001,18000001,40000001},{0.05,0.1,0.2,0.23,0.33,0.4,0.45}))</f>
        <v/>
      </c>
    </row>
    <row r="477">
      <c r="A477" t="inlineStr">
        <is>
          <t>1万円刻み</t>
        </is>
      </c>
      <c r="B477" s="18">
        <f>'4_1万円刻み'!$A$123</f>
        <v/>
      </c>
      <c r="C477" s="19" t="n">
        <v>2025</v>
      </c>
      <c r="D477" s="18" t="n">
        <v>100000</v>
      </c>
      <c r="E477" s="18" t="n">
        <v>0</v>
      </c>
      <c r="F477" s="18" t="n">
        <v>100000</v>
      </c>
      <c r="G477" t="inlineStr">
        <is>
          <t>はい</t>
        </is>
      </c>
      <c r="H477" s="18">
        <f>ROUND(MIN(B477/12,650000)*12*0.0915+MIN(B477/12,1390000)*12*(0.0504+0)+B477*0.005,0)</f>
        <v/>
      </c>
      <c r="I477" s="18" t="n">
        <v>0</v>
      </c>
      <c r="J477" s="18" t="n">
        <v>0</v>
      </c>
      <c r="K477" s="18">
        <f>ROUND(IF(C477&gt;=2026,IF(B477&lt;741000,0,IF(B477&lt;2191000,B477-740000,IF(B477&lt;2193000,1451000,IF(B477&lt;2196000,1453000,IF(B477&lt;2200000,1456000,IF(B477&lt;3600000,ROUNDDOWN(B477/4,-3)*2.8-80000,IF(B477&lt;6600000,ROUNDDOWN(B477/4,-3)*3.2-440000,IF(B477&lt;8500000,ROUNDDOWN(B477*0.9,0)-1100000,B477-1950000)))))))),IF(B477&lt;651000,0,IF(B477&lt;1900000,B477-650000,IF(B477&lt;3600000,ROUNDDOWN(B477/4,-3)*2.8-80000,IF(B477&lt;6600000,ROUNDDOWN(B477/4,-3)*3.2-440000,IF(B477&lt;8500000,ROUNDDOWN(B477*0.9,0)-1100000,B477-1950000)))))),0)</f>
        <v/>
      </c>
      <c r="L477" s="18">
        <f>IF(K477&gt;23500000,NA(),IF(C477&gt;=2026,IF(K477&lt;=4890000,1040000,IF(K477&lt;=6550000,670000,620000)),IF(K477&lt;=1320000,950000,IF(K477&lt;=3360000,880000,IF(K477&lt;=4890000,680000,IF(K477&lt;=6550000,630000,580000))))))</f>
        <v/>
      </c>
      <c r="M477" s="18">
        <f>MIN(100000,ROUNDDOWN(K477*0.05,0))</f>
        <v/>
      </c>
      <c r="N477" s="18">
        <f>MIN(2000000,MAX(0,D477-E477-M477))</f>
        <v/>
      </c>
      <c r="O477" s="18">
        <f>IF(G477="はい",MIN(88000,MAX(0,F477-12000)),0)</f>
        <v/>
      </c>
      <c r="P477" s="18">
        <f>MAX(0,ROUNDDOWN(K477-H477-L477-I477-0,-3))</f>
        <v/>
      </c>
      <c r="Q477" s="18">
        <f>MAX(0,ROUNDDOWN(K477-H477-L477-I477-N477,-3))</f>
        <v/>
      </c>
      <c r="R477" s="18">
        <f>MAX(0,ROUNDDOWN(K477-H477-L477-I477-O477,-3))</f>
        <v/>
      </c>
      <c r="S477" s="18">
        <f>IF(P477&lt;=0,0,ROUNDDOWN((P477*LOOKUP(P477,{0,1950001,3300001,6950001,9000001,18000001,40000001},{0.05,0.1,0.2,0.23,0.33,0.4,0.45})-LOOKUP(P477,{0,1950001,3300001,6950001,9000001,18000001,40000001},{0,97500,427500,636000,1536000,2796000,4796000}))*1.021,-2))</f>
        <v/>
      </c>
      <c r="T477" s="18">
        <f>IF(Q477&lt;=0,0,ROUNDDOWN((Q477*LOOKUP(Q477,{0,1950001,3300001,6950001,9000001,18000001,40000001},{0.05,0.1,0.2,0.23,0.33,0.4,0.45})-LOOKUP(Q477,{0,1950001,3300001,6950001,9000001,18000001,40000001},{0,97500,427500,636000,1536000,2796000,4796000}))*1.021,-2))</f>
        <v/>
      </c>
      <c r="U477" s="18">
        <f>IF(R477&lt;=0,0,ROUNDDOWN((R477*LOOKUP(R477,{0,1950001,3300001,6950001,9000001,18000001,40000001},{0.05,0.1,0.2,0.23,0.33,0.4,0.45})-LOOKUP(R477,{0,1950001,3300001,6950001,9000001,18000001,40000001},{0,97500,427500,636000,1536000,2796000,4796000}))*1.021,-2))</f>
        <v/>
      </c>
      <c r="V477" s="18">
        <f>MAX(0,ROUNDDOWN(K477-H477-430000-J477-0,-3))</f>
        <v/>
      </c>
      <c r="W477" s="18">
        <f>MAX(0,ROUNDDOWN(K477-H477-430000-J477-N477,-3))</f>
        <v/>
      </c>
      <c r="X477" s="18">
        <f>MAX(0,ROUNDDOWN(K477-H477-430000-J477-O477,-3))</f>
        <v/>
      </c>
      <c r="Y477" s="18">
        <f>IF(K477&lt;=450000,0,MAX(0,ROUNDDOWN(V477*0.06-MIN(50000,V477)*0.03,-2))+MAX(0,ROUNDDOWN(V477*0.04-MIN(50000,V477)*0.02,-2)))</f>
        <v/>
      </c>
      <c r="Z477" s="18">
        <f>IF(K477&lt;=450000,0,MAX(0,ROUNDDOWN(W477*0.06-MIN(50000,W477)*0.03,-2))+MAX(0,ROUNDDOWN(W477*0.04-MIN(50000,W477)*0.02,-2)))</f>
        <v/>
      </c>
      <c r="AA477" s="18">
        <f>IF(K477&lt;=450000,0,MAX(0,ROUNDDOWN(X477*0.06-MIN(50000,X477)*0.03,-2))+MAX(0,ROUNDDOWN(X477*0.04-MIN(50000,X477)*0.02,-2)))</f>
        <v/>
      </c>
      <c r="AB477" s="18">
        <f>AE477+Y477-Z477</f>
        <v/>
      </c>
      <c r="AC477" s="18">
        <f>AF477+Y477-AA477</f>
        <v/>
      </c>
      <c r="AD477" s="20">
        <f>AB477-AC477</f>
        <v/>
      </c>
      <c r="AE477" s="18">
        <f>S477-T477</f>
        <v/>
      </c>
      <c r="AF477" s="18">
        <f>S477-U477</f>
        <v/>
      </c>
      <c r="AG477" s="21">
        <f>IF(P477&lt;=0,0,LOOKUP(P477,{0,1950001,3300001,6950001,9000001,18000001,40000001},{0.05,0.1,0.2,0.23,0.33,0.4,0.45}))</f>
        <v/>
      </c>
    </row>
    <row r="478">
      <c r="A478" t="inlineStr">
        <is>
          <t>1万円刻み</t>
        </is>
      </c>
      <c r="B478" s="18">
        <f>'4_1万円刻み'!$A$124</f>
        <v/>
      </c>
      <c r="C478" s="19" t="n">
        <v>2026</v>
      </c>
      <c r="D478" s="18" t="n">
        <v>100000</v>
      </c>
      <c r="E478" s="18" t="n">
        <v>0</v>
      </c>
      <c r="F478" s="18" t="n">
        <v>100000</v>
      </c>
      <c r="G478" t="inlineStr">
        <is>
          <t>はい</t>
        </is>
      </c>
      <c r="H478" s="18">
        <f>ROUND(MIN(B478/12,650000)*12*0.0915+MIN(B478/12,1390000)*12*(0.0504+0)+B478*0.005,0)</f>
        <v/>
      </c>
      <c r="I478" s="18" t="n">
        <v>0</v>
      </c>
      <c r="J478" s="18" t="n">
        <v>0</v>
      </c>
      <c r="K478" s="18">
        <f>ROUND(IF(C478&gt;=2026,IF(B478&lt;741000,0,IF(B478&lt;2191000,B478-740000,IF(B478&lt;2193000,1451000,IF(B478&lt;2196000,1453000,IF(B478&lt;2200000,1456000,IF(B478&lt;3600000,ROUNDDOWN(B478/4,-3)*2.8-80000,IF(B478&lt;6600000,ROUNDDOWN(B478/4,-3)*3.2-440000,IF(B478&lt;8500000,ROUNDDOWN(B478*0.9,0)-1100000,B478-1950000)))))))),IF(B478&lt;651000,0,IF(B478&lt;1900000,B478-650000,IF(B478&lt;3600000,ROUNDDOWN(B478/4,-3)*2.8-80000,IF(B478&lt;6600000,ROUNDDOWN(B478/4,-3)*3.2-440000,IF(B478&lt;8500000,ROUNDDOWN(B478*0.9,0)-1100000,B478-1950000)))))),0)</f>
        <v/>
      </c>
      <c r="L478" s="18">
        <f>IF(K478&gt;23500000,NA(),IF(C478&gt;=2026,IF(K478&lt;=4890000,1040000,IF(K478&lt;=6550000,670000,620000)),IF(K478&lt;=1320000,950000,IF(K478&lt;=3360000,880000,IF(K478&lt;=4890000,680000,IF(K478&lt;=6550000,630000,580000))))))</f>
        <v/>
      </c>
      <c r="M478" s="18">
        <f>MIN(100000,ROUNDDOWN(K478*0.05,0))</f>
        <v/>
      </c>
      <c r="N478" s="18">
        <f>MIN(2000000,MAX(0,D478-E478-M478))</f>
        <v/>
      </c>
      <c r="O478" s="18">
        <f>IF(G478="はい",MIN(88000,MAX(0,F478-12000)),0)</f>
        <v/>
      </c>
      <c r="P478" s="18">
        <f>MAX(0,ROUNDDOWN(K478-H478-L478-I478-0,-3))</f>
        <v/>
      </c>
      <c r="Q478" s="18">
        <f>MAX(0,ROUNDDOWN(K478-H478-L478-I478-N478,-3))</f>
        <v/>
      </c>
      <c r="R478" s="18">
        <f>MAX(0,ROUNDDOWN(K478-H478-L478-I478-O478,-3))</f>
        <v/>
      </c>
      <c r="S478" s="18">
        <f>IF(P478&lt;=0,0,ROUNDDOWN((P478*LOOKUP(P478,{0,1950001,3300001,6950001,9000001,18000001,40000001},{0.05,0.1,0.2,0.23,0.33,0.4,0.45})-LOOKUP(P478,{0,1950001,3300001,6950001,9000001,18000001,40000001},{0,97500,427500,636000,1536000,2796000,4796000}))*1.021,-2))</f>
        <v/>
      </c>
      <c r="T478" s="18">
        <f>IF(Q478&lt;=0,0,ROUNDDOWN((Q478*LOOKUP(Q478,{0,1950001,3300001,6950001,9000001,18000001,40000001},{0.05,0.1,0.2,0.23,0.33,0.4,0.45})-LOOKUP(Q478,{0,1950001,3300001,6950001,9000001,18000001,40000001},{0,97500,427500,636000,1536000,2796000,4796000}))*1.021,-2))</f>
        <v/>
      </c>
      <c r="U478" s="18">
        <f>IF(R478&lt;=0,0,ROUNDDOWN((R478*LOOKUP(R478,{0,1950001,3300001,6950001,9000001,18000001,40000001},{0.05,0.1,0.2,0.23,0.33,0.4,0.45})-LOOKUP(R478,{0,1950001,3300001,6950001,9000001,18000001,40000001},{0,97500,427500,636000,1536000,2796000,4796000}))*1.021,-2))</f>
        <v/>
      </c>
      <c r="V478" s="18">
        <f>MAX(0,ROUNDDOWN(K478-H478-430000-J478-0,-3))</f>
        <v/>
      </c>
      <c r="W478" s="18">
        <f>MAX(0,ROUNDDOWN(K478-H478-430000-J478-N478,-3))</f>
        <v/>
      </c>
      <c r="X478" s="18">
        <f>MAX(0,ROUNDDOWN(K478-H478-430000-J478-O478,-3))</f>
        <v/>
      </c>
      <c r="Y478" s="18">
        <f>IF(K478&lt;=450000,0,MAX(0,ROUNDDOWN(V478*0.06-MIN(50000,V478)*0.03,-2))+MAX(0,ROUNDDOWN(V478*0.04-MIN(50000,V478)*0.02,-2)))</f>
        <v/>
      </c>
      <c r="Z478" s="18">
        <f>IF(K478&lt;=450000,0,MAX(0,ROUNDDOWN(W478*0.06-MIN(50000,W478)*0.03,-2))+MAX(0,ROUNDDOWN(W478*0.04-MIN(50000,W478)*0.02,-2)))</f>
        <v/>
      </c>
      <c r="AA478" s="18">
        <f>IF(K478&lt;=450000,0,MAX(0,ROUNDDOWN(X478*0.06-MIN(50000,X478)*0.03,-2))+MAX(0,ROUNDDOWN(X478*0.04-MIN(50000,X478)*0.02,-2)))</f>
        <v/>
      </c>
      <c r="AB478" s="18">
        <f>AE478+Y478-Z478</f>
        <v/>
      </c>
      <c r="AC478" s="18">
        <f>AF478+Y478-AA478</f>
        <v/>
      </c>
      <c r="AD478" s="20">
        <f>AB478-AC478</f>
        <v/>
      </c>
      <c r="AE478" s="18">
        <f>S478-T478</f>
        <v/>
      </c>
      <c r="AF478" s="18">
        <f>S478-U478</f>
        <v/>
      </c>
      <c r="AG478" s="21">
        <f>IF(P478&lt;=0,0,LOOKUP(P478,{0,1950001,3300001,6950001,9000001,18000001,40000001},{0.05,0.1,0.2,0.23,0.33,0.4,0.45}))</f>
        <v/>
      </c>
    </row>
    <row r="479">
      <c r="A479" t="inlineStr">
        <is>
          <t>1万円刻み</t>
        </is>
      </c>
      <c r="B479" s="18">
        <f>'4_1万円刻み'!$A$124</f>
        <v/>
      </c>
      <c r="C479" s="19" t="n">
        <v>2025</v>
      </c>
      <c r="D479" s="18" t="n">
        <v>100000</v>
      </c>
      <c r="E479" s="18" t="n">
        <v>0</v>
      </c>
      <c r="F479" s="18" t="n">
        <v>100000</v>
      </c>
      <c r="G479" t="inlineStr">
        <is>
          <t>はい</t>
        </is>
      </c>
      <c r="H479" s="18">
        <f>ROUND(MIN(B479/12,650000)*12*0.0915+MIN(B479/12,1390000)*12*(0.0504+0)+B479*0.005,0)</f>
        <v/>
      </c>
      <c r="I479" s="18" t="n">
        <v>0</v>
      </c>
      <c r="J479" s="18" t="n">
        <v>0</v>
      </c>
      <c r="K479" s="18">
        <f>ROUND(IF(C479&gt;=2026,IF(B479&lt;741000,0,IF(B479&lt;2191000,B479-740000,IF(B479&lt;2193000,1451000,IF(B479&lt;2196000,1453000,IF(B479&lt;2200000,1456000,IF(B479&lt;3600000,ROUNDDOWN(B479/4,-3)*2.8-80000,IF(B479&lt;6600000,ROUNDDOWN(B479/4,-3)*3.2-440000,IF(B479&lt;8500000,ROUNDDOWN(B479*0.9,0)-1100000,B479-1950000)))))))),IF(B479&lt;651000,0,IF(B479&lt;1900000,B479-650000,IF(B479&lt;3600000,ROUNDDOWN(B479/4,-3)*2.8-80000,IF(B479&lt;6600000,ROUNDDOWN(B479/4,-3)*3.2-440000,IF(B479&lt;8500000,ROUNDDOWN(B479*0.9,0)-1100000,B479-1950000)))))),0)</f>
        <v/>
      </c>
      <c r="L479" s="18">
        <f>IF(K479&gt;23500000,NA(),IF(C479&gt;=2026,IF(K479&lt;=4890000,1040000,IF(K479&lt;=6550000,670000,620000)),IF(K479&lt;=1320000,950000,IF(K479&lt;=3360000,880000,IF(K479&lt;=4890000,680000,IF(K479&lt;=6550000,630000,580000))))))</f>
        <v/>
      </c>
      <c r="M479" s="18">
        <f>MIN(100000,ROUNDDOWN(K479*0.05,0))</f>
        <v/>
      </c>
      <c r="N479" s="18">
        <f>MIN(2000000,MAX(0,D479-E479-M479))</f>
        <v/>
      </c>
      <c r="O479" s="18">
        <f>IF(G479="はい",MIN(88000,MAX(0,F479-12000)),0)</f>
        <v/>
      </c>
      <c r="P479" s="18">
        <f>MAX(0,ROUNDDOWN(K479-H479-L479-I479-0,-3))</f>
        <v/>
      </c>
      <c r="Q479" s="18">
        <f>MAX(0,ROUNDDOWN(K479-H479-L479-I479-N479,-3))</f>
        <v/>
      </c>
      <c r="R479" s="18">
        <f>MAX(0,ROUNDDOWN(K479-H479-L479-I479-O479,-3))</f>
        <v/>
      </c>
      <c r="S479" s="18">
        <f>IF(P479&lt;=0,0,ROUNDDOWN((P479*LOOKUP(P479,{0,1950001,3300001,6950001,9000001,18000001,40000001},{0.05,0.1,0.2,0.23,0.33,0.4,0.45})-LOOKUP(P479,{0,1950001,3300001,6950001,9000001,18000001,40000001},{0,97500,427500,636000,1536000,2796000,4796000}))*1.021,-2))</f>
        <v/>
      </c>
      <c r="T479" s="18">
        <f>IF(Q479&lt;=0,0,ROUNDDOWN((Q479*LOOKUP(Q479,{0,1950001,3300001,6950001,9000001,18000001,40000001},{0.05,0.1,0.2,0.23,0.33,0.4,0.45})-LOOKUP(Q479,{0,1950001,3300001,6950001,9000001,18000001,40000001},{0,97500,427500,636000,1536000,2796000,4796000}))*1.021,-2))</f>
        <v/>
      </c>
      <c r="U479" s="18">
        <f>IF(R479&lt;=0,0,ROUNDDOWN((R479*LOOKUP(R479,{0,1950001,3300001,6950001,9000001,18000001,40000001},{0.05,0.1,0.2,0.23,0.33,0.4,0.45})-LOOKUP(R479,{0,1950001,3300001,6950001,9000001,18000001,40000001},{0,97500,427500,636000,1536000,2796000,4796000}))*1.021,-2))</f>
        <v/>
      </c>
      <c r="V479" s="18">
        <f>MAX(0,ROUNDDOWN(K479-H479-430000-J479-0,-3))</f>
        <v/>
      </c>
      <c r="W479" s="18">
        <f>MAX(0,ROUNDDOWN(K479-H479-430000-J479-N479,-3))</f>
        <v/>
      </c>
      <c r="X479" s="18">
        <f>MAX(0,ROUNDDOWN(K479-H479-430000-J479-O479,-3))</f>
        <v/>
      </c>
      <c r="Y479" s="18">
        <f>IF(K479&lt;=450000,0,MAX(0,ROUNDDOWN(V479*0.06-MIN(50000,V479)*0.03,-2))+MAX(0,ROUNDDOWN(V479*0.04-MIN(50000,V479)*0.02,-2)))</f>
        <v/>
      </c>
      <c r="Z479" s="18">
        <f>IF(K479&lt;=450000,0,MAX(0,ROUNDDOWN(W479*0.06-MIN(50000,W479)*0.03,-2))+MAX(0,ROUNDDOWN(W479*0.04-MIN(50000,W479)*0.02,-2)))</f>
        <v/>
      </c>
      <c r="AA479" s="18">
        <f>IF(K479&lt;=450000,0,MAX(0,ROUNDDOWN(X479*0.06-MIN(50000,X479)*0.03,-2))+MAX(0,ROUNDDOWN(X479*0.04-MIN(50000,X479)*0.02,-2)))</f>
        <v/>
      </c>
      <c r="AB479" s="18">
        <f>AE479+Y479-Z479</f>
        <v/>
      </c>
      <c r="AC479" s="18">
        <f>AF479+Y479-AA479</f>
        <v/>
      </c>
      <c r="AD479" s="20">
        <f>AB479-AC479</f>
        <v/>
      </c>
      <c r="AE479" s="18">
        <f>S479-T479</f>
        <v/>
      </c>
      <c r="AF479" s="18">
        <f>S479-U479</f>
        <v/>
      </c>
      <c r="AG479" s="21">
        <f>IF(P479&lt;=0,0,LOOKUP(P479,{0,1950001,3300001,6950001,9000001,18000001,40000001},{0.05,0.1,0.2,0.23,0.33,0.4,0.45}))</f>
        <v/>
      </c>
    </row>
    <row r="480">
      <c r="A480" t="inlineStr">
        <is>
          <t>1万円刻み</t>
        </is>
      </c>
      <c r="B480" s="18">
        <f>'4_1万円刻み'!$A$125</f>
        <v/>
      </c>
      <c r="C480" s="19" t="n">
        <v>2026</v>
      </c>
      <c r="D480" s="18" t="n">
        <v>100000</v>
      </c>
      <c r="E480" s="18" t="n">
        <v>0</v>
      </c>
      <c r="F480" s="18" t="n">
        <v>100000</v>
      </c>
      <c r="G480" t="inlineStr">
        <is>
          <t>はい</t>
        </is>
      </c>
      <c r="H480" s="18">
        <f>ROUND(MIN(B480/12,650000)*12*0.0915+MIN(B480/12,1390000)*12*(0.0504+0)+B480*0.005,0)</f>
        <v/>
      </c>
      <c r="I480" s="18" t="n">
        <v>0</v>
      </c>
      <c r="J480" s="18" t="n">
        <v>0</v>
      </c>
      <c r="K480" s="18">
        <f>ROUND(IF(C480&gt;=2026,IF(B480&lt;741000,0,IF(B480&lt;2191000,B480-740000,IF(B480&lt;2193000,1451000,IF(B480&lt;2196000,1453000,IF(B480&lt;2200000,1456000,IF(B480&lt;3600000,ROUNDDOWN(B480/4,-3)*2.8-80000,IF(B480&lt;6600000,ROUNDDOWN(B480/4,-3)*3.2-440000,IF(B480&lt;8500000,ROUNDDOWN(B480*0.9,0)-1100000,B480-1950000)))))))),IF(B480&lt;651000,0,IF(B480&lt;1900000,B480-650000,IF(B480&lt;3600000,ROUNDDOWN(B480/4,-3)*2.8-80000,IF(B480&lt;6600000,ROUNDDOWN(B480/4,-3)*3.2-440000,IF(B480&lt;8500000,ROUNDDOWN(B480*0.9,0)-1100000,B480-1950000)))))),0)</f>
        <v/>
      </c>
      <c r="L480" s="18">
        <f>IF(K480&gt;23500000,NA(),IF(C480&gt;=2026,IF(K480&lt;=4890000,1040000,IF(K480&lt;=6550000,670000,620000)),IF(K480&lt;=1320000,950000,IF(K480&lt;=3360000,880000,IF(K480&lt;=4890000,680000,IF(K480&lt;=6550000,630000,580000))))))</f>
        <v/>
      </c>
      <c r="M480" s="18">
        <f>MIN(100000,ROUNDDOWN(K480*0.05,0))</f>
        <v/>
      </c>
      <c r="N480" s="18">
        <f>MIN(2000000,MAX(0,D480-E480-M480))</f>
        <v/>
      </c>
      <c r="O480" s="18">
        <f>IF(G480="はい",MIN(88000,MAX(0,F480-12000)),0)</f>
        <v/>
      </c>
      <c r="P480" s="18">
        <f>MAX(0,ROUNDDOWN(K480-H480-L480-I480-0,-3))</f>
        <v/>
      </c>
      <c r="Q480" s="18">
        <f>MAX(0,ROUNDDOWN(K480-H480-L480-I480-N480,-3))</f>
        <v/>
      </c>
      <c r="R480" s="18">
        <f>MAX(0,ROUNDDOWN(K480-H480-L480-I480-O480,-3))</f>
        <v/>
      </c>
      <c r="S480" s="18">
        <f>IF(P480&lt;=0,0,ROUNDDOWN((P480*LOOKUP(P480,{0,1950001,3300001,6950001,9000001,18000001,40000001},{0.05,0.1,0.2,0.23,0.33,0.4,0.45})-LOOKUP(P480,{0,1950001,3300001,6950001,9000001,18000001,40000001},{0,97500,427500,636000,1536000,2796000,4796000}))*1.021,-2))</f>
        <v/>
      </c>
      <c r="T480" s="18">
        <f>IF(Q480&lt;=0,0,ROUNDDOWN((Q480*LOOKUP(Q480,{0,1950001,3300001,6950001,9000001,18000001,40000001},{0.05,0.1,0.2,0.23,0.33,0.4,0.45})-LOOKUP(Q480,{0,1950001,3300001,6950001,9000001,18000001,40000001},{0,97500,427500,636000,1536000,2796000,4796000}))*1.021,-2))</f>
        <v/>
      </c>
      <c r="U480" s="18">
        <f>IF(R480&lt;=0,0,ROUNDDOWN((R480*LOOKUP(R480,{0,1950001,3300001,6950001,9000001,18000001,40000001},{0.05,0.1,0.2,0.23,0.33,0.4,0.45})-LOOKUP(R480,{0,1950001,3300001,6950001,9000001,18000001,40000001},{0,97500,427500,636000,1536000,2796000,4796000}))*1.021,-2))</f>
        <v/>
      </c>
      <c r="V480" s="18">
        <f>MAX(0,ROUNDDOWN(K480-H480-430000-J480-0,-3))</f>
        <v/>
      </c>
      <c r="W480" s="18">
        <f>MAX(0,ROUNDDOWN(K480-H480-430000-J480-N480,-3))</f>
        <v/>
      </c>
      <c r="X480" s="18">
        <f>MAX(0,ROUNDDOWN(K480-H480-430000-J480-O480,-3))</f>
        <v/>
      </c>
      <c r="Y480" s="18">
        <f>IF(K480&lt;=450000,0,MAX(0,ROUNDDOWN(V480*0.06-MIN(50000,V480)*0.03,-2))+MAX(0,ROUNDDOWN(V480*0.04-MIN(50000,V480)*0.02,-2)))</f>
        <v/>
      </c>
      <c r="Z480" s="18">
        <f>IF(K480&lt;=450000,0,MAX(0,ROUNDDOWN(W480*0.06-MIN(50000,W480)*0.03,-2))+MAX(0,ROUNDDOWN(W480*0.04-MIN(50000,W480)*0.02,-2)))</f>
        <v/>
      </c>
      <c r="AA480" s="18">
        <f>IF(K480&lt;=450000,0,MAX(0,ROUNDDOWN(X480*0.06-MIN(50000,X480)*0.03,-2))+MAX(0,ROUNDDOWN(X480*0.04-MIN(50000,X480)*0.02,-2)))</f>
        <v/>
      </c>
      <c r="AB480" s="18">
        <f>AE480+Y480-Z480</f>
        <v/>
      </c>
      <c r="AC480" s="18">
        <f>AF480+Y480-AA480</f>
        <v/>
      </c>
      <c r="AD480" s="20">
        <f>AB480-AC480</f>
        <v/>
      </c>
      <c r="AE480" s="18">
        <f>S480-T480</f>
        <v/>
      </c>
      <c r="AF480" s="18">
        <f>S480-U480</f>
        <v/>
      </c>
      <c r="AG480" s="21">
        <f>IF(P480&lt;=0,0,LOOKUP(P480,{0,1950001,3300001,6950001,9000001,18000001,40000001},{0.05,0.1,0.2,0.23,0.33,0.4,0.45}))</f>
        <v/>
      </c>
    </row>
    <row r="481">
      <c r="A481" t="inlineStr">
        <is>
          <t>1万円刻み</t>
        </is>
      </c>
      <c r="B481" s="18">
        <f>'4_1万円刻み'!$A$125</f>
        <v/>
      </c>
      <c r="C481" s="19" t="n">
        <v>2025</v>
      </c>
      <c r="D481" s="18" t="n">
        <v>100000</v>
      </c>
      <c r="E481" s="18" t="n">
        <v>0</v>
      </c>
      <c r="F481" s="18" t="n">
        <v>100000</v>
      </c>
      <c r="G481" t="inlineStr">
        <is>
          <t>はい</t>
        </is>
      </c>
      <c r="H481" s="18">
        <f>ROUND(MIN(B481/12,650000)*12*0.0915+MIN(B481/12,1390000)*12*(0.0504+0)+B481*0.005,0)</f>
        <v/>
      </c>
      <c r="I481" s="18" t="n">
        <v>0</v>
      </c>
      <c r="J481" s="18" t="n">
        <v>0</v>
      </c>
      <c r="K481" s="18">
        <f>ROUND(IF(C481&gt;=2026,IF(B481&lt;741000,0,IF(B481&lt;2191000,B481-740000,IF(B481&lt;2193000,1451000,IF(B481&lt;2196000,1453000,IF(B481&lt;2200000,1456000,IF(B481&lt;3600000,ROUNDDOWN(B481/4,-3)*2.8-80000,IF(B481&lt;6600000,ROUNDDOWN(B481/4,-3)*3.2-440000,IF(B481&lt;8500000,ROUNDDOWN(B481*0.9,0)-1100000,B481-1950000)))))))),IF(B481&lt;651000,0,IF(B481&lt;1900000,B481-650000,IF(B481&lt;3600000,ROUNDDOWN(B481/4,-3)*2.8-80000,IF(B481&lt;6600000,ROUNDDOWN(B481/4,-3)*3.2-440000,IF(B481&lt;8500000,ROUNDDOWN(B481*0.9,0)-1100000,B481-1950000)))))),0)</f>
        <v/>
      </c>
      <c r="L481" s="18">
        <f>IF(K481&gt;23500000,NA(),IF(C481&gt;=2026,IF(K481&lt;=4890000,1040000,IF(K481&lt;=6550000,670000,620000)),IF(K481&lt;=1320000,950000,IF(K481&lt;=3360000,880000,IF(K481&lt;=4890000,680000,IF(K481&lt;=6550000,630000,580000))))))</f>
        <v/>
      </c>
      <c r="M481" s="18">
        <f>MIN(100000,ROUNDDOWN(K481*0.05,0))</f>
        <v/>
      </c>
      <c r="N481" s="18">
        <f>MIN(2000000,MAX(0,D481-E481-M481))</f>
        <v/>
      </c>
      <c r="O481" s="18">
        <f>IF(G481="はい",MIN(88000,MAX(0,F481-12000)),0)</f>
        <v/>
      </c>
      <c r="P481" s="18">
        <f>MAX(0,ROUNDDOWN(K481-H481-L481-I481-0,-3))</f>
        <v/>
      </c>
      <c r="Q481" s="18">
        <f>MAX(0,ROUNDDOWN(K481-H481-L481-I481-N481,-3))</f>
        <v/>
      </c>
      <c r="R481" s="18">
        <f>MAX(0,ROUNDDOWN(K481-H481-L481-I481-O481,-3))</f>
        <v/>
      </c>
      <c r="S481" s="18">
        <f>IF(P481&lt;=0,0,ROUNDDOWN((P481*LOOKUP(P481,{0,1950001,3300001,6950001,9000001,18000001,40000001},{0.05,0.1,0.2,0.23,0.33,0.4,0.45})-LOOKUP(P481,{0,1950001,3300001,6950001,9000001,18000001,40000001},{0,97500,427500,636000,1536000,2796000,4796000}))*1.021,-2))</f>
        <v/>
      </c>
      <c r="T481" s="18">
        <f>IF(Q481&lt;=0,0,ROUNDDOWN((Q481*LOOKUP(Q481,{0,1950001,3300001,6950001,9000001,18000001,40000001},{0.05,0.1,0.2,0.23,0.33,0.4,0.45})-LOOKUP(Q481,{0,1950001,3300001,6950001,9000001,18000001,40000001},{0,97500,427500,636000,1536000,2796000,4796000}))*1.021,-2))</f>
        <v/>
      </c>
      <c r="U481" s="18">
        <f>IF(R481&lt;=0,0,ROUNDDOWN((R481*LOOKUP(R481,{0,1950001,3300001,6950001,9000001,18000001,40000001},{0.05,0.1,0.2,0.23,0.33,0.4,0.45})-LOOKUP(R481,{0,1950001,3300001,6950001,9000001,18000001,40000001},{0,97500,427500,636000,1536000,2796000,4796000}))*1.021,-2))</f>
        <v/>
      </c>
      <c r="V481" s="18">
        <f>MAX(0,ROUNDDOWN(K481-H481-430000-J481-0,-3))</f>
        <v/>
      </c>
      <c r="W481" s="18">
        <f>MAX(0,ROUNDDOWN(K481-H481-430000-J481-N481,-3))</f>
        <v/>
      </c>
      <c r="X481" s="18">
        <f>MAX(0,ROUNDDOWN(K481-H481-430000-J481-O481,-3))</f>
        <v/>
      </c>
      <c r="Y481" s="18">
        <f>IF(K481&lt;=450000,0,MAX(0,ROUNDDOWN(V481*0.06-MIN(50000,V481)*0.03,-2))+MAX(0,ROUNDDOWN(V481*0.04-MIN(50000,V481)*0.02,-2)))</f>
        <v/>
      </c>
      <c r="Z481" s="18">
        <f>IF(K481&lt;=450000,0,MAX(0,ROUNDDOWN(W481*0.06-MIN(50000,W481)*0.03,-2))+MAX(0,ROUNDDOWN(W481*0.04-MIN(50000,W481)*0.02,-2)))</f>
        <v/>
      </c>
      <c r="AA481" s="18">
        <f>IF(K481&lt;=450000,0,MAX(0,ROUNDDOWN(X481*0.06-MIN(50000,X481)*0.03,-2))+MAX(0,ROUNDDOWN(X481*0.04-MIN(50000,X481)*0.02,-2)))</f>
        <v/>
      </c>
      <c r="AB481" s="18">
        <f>AE481+Y481-Z481</f>
        <v/>
      </c>
      <c r="AC481" s="18">
        <f>AF481+Y481-AA481</f>
        <v/>
      </c>
      <c r="AD481" s="20">
        <f>AB481-AC481</f>
        <v/>
      </c>
      <c r="AE481" s="18">
        <f>S481-T481</f>
        <v/>
      </c>
      <c r="AF481" s="18">
        <f>S481-U481</f>
        <v/>
      </c>
      <c r="AG481" s="21">
        <f>IF(P481&lt;=0,0,LOOKUP(P481,{0,1950001,3300001,6950001,9000001,18000001,40000001},{0.05,0.1,0.2,0.23,0.33,0.4,0.45}))</f>
        <v/>
      </c>
    </row>
    <row r="482">
      <c r="A482" t="inlineStr">
        <is>
          <t>1万円刻み</t>
        </is>
      </c>
      <c r="B482" s="18">
        <f>'4_1万円刻み'!$A$126</f>
        <v/>
      </c>
      <c r="C482" s="19" t="n">
        <v>2026</v>
      </c>
      <c r="D482" s="18" t="n">
        <v>100000</v>
      </c>
      <c r="E482" s="18" t="n">
        <v>0</v>
      </c>
      <c r="F482" s="18" t="n">
        <v>100000</v>
      </c>
      <c r="G482" t="inlineStr">
        <is>
          <t>はい</t>
        </is>
      </c>
      <c r="H482" s="18">
        <f>ROUND(MIN(B482/12,650000)*12*0.0915+MIN(B482/12,1390000)*12*(0.0504+0)+B482*0.005,0)</f>
        <v/>
      </c>
      <c r="I482" s="18" t="n">
        <v>0</v>
      </c>
      <c r="J482" s="18" t="n">
        <v>0</v>
      </c>
      <c r="K482" s="18">
        <f>ROUND(IF(C482&gt;=2026,IF(B482&lt;741000,0,IF(B482&lt;2191000,B482-740000,IF(B482&lt;2193000,1451000,IF(B482&lt;2196000,1453000,IF(B482&lt;2200000,1456000,IF(B482&lt;3600000,ROUNDDOWN(B482/4,-3)*2.8-80000,IF(B482&lt;6600000,ROUNDDOWN(B482/4,-3)*3.2-440000,IF(B482&lt;8500000,ROUNDDOWN(B482*0.9,0)-1100000,B482-1950000)))))))),IF(B482&lt;651000,0,IF(B482&lt;1900000,B482-650000,IF(B482&lt;3600000,ROUNDDOWN(B482/4,-3)*2.8-80000,IF(B482&lt;6600000,ROUNDDOWN(B482/4,-3)*3.2-440000,IF(B482&lt;8500000,ROUNDDOWN(B482*0.9,0)-1100000,B482-1950000)))))),0)</f>
        <v/>
      </c>
      <c r="L482" s="18">
        <f>IF(K482&gt;23500000,NA(),IF(C482&gt;=2026,IF(K482&lt;=4890000,1040000,IF(K482&lt;=6550000,670000,620000)),IF(K482&lt;=1320000,950000,IF(K482&lt;=3360000,880000,IF(K482&lt;=4890000,680000,IF(K482&lt;=6550000,630000,580000))))))</f>
        <v/>
      </c>
      <c r="M482" s="18">
        <f>MIN(100000,ROUNDDOWN(K482*0.05,0))</f>
        <v/>
      </c>
      <c r="N482" s="18">
        <f>MIN(2000000,MAX(0,D482-E482-M482))</f>
        <v/>
      </c>
      <c r="O482" s="18">
        <f>IF(G482="はい",MIN(88000,MAX(0,F482-12000)),0)</f>
        <v/>
      </c>
      <c r="P482" s="18">
        <f>MAX(0,ROUNDDOWN(K482-H482-L482-I482-0,-3))</f>
        <v/>
      </c>
      <c r="Q482" s="18">
        <f>MAX(0,ROUNDDOWN(K482-H482-L482-I482-N482,-3))</f>
        <v/>
      </c>
      <c r="R482" s="18">
        <f>MAX(0,ROUNDDOWN(K482-H482-L482-I482-O482,-3))</f>
        <v/>
      </c>
      <c r="S482" s="18">
        <f>IF(P482&lt;=0,0,ROUNDDOWN((P482*LOOKUP(P482,{0,1950001,3300001,6950001,9000001,18000001,40000001},{0.05,0.1,0.2,0.23,0.33,0.4,0.45})-LOOKUP(P482,{0,1950001,3300001,6950001,9000001,18000001,40000001},{0,97500,427500,636000,1536000,2796000,4796000}))*1.021,-2))</f>
        <v/>
      </c>
      <c r="T482" s="18">
        <f>IF(Q482&lt;=0,0,ROUNDDOWN((Q482*LOOKUP(Q482,{0,1950001,3300001,6950001,9000001,18000001,40000001},{0.05,0.1,0.2,0.23,0.33,0.4,0.45})-LOOKUP(Q482,{0,1950001,3300001,6950001,9000001,18000001,40000001},{0,97500,427500,636000,1536000,2796000,4796000}))*1.021,-2))</f>
        <v/>
      </c>
      <c r="U482" s="18">
        <f>IF(R482&lt;=0,0,ROUNDDOWN((R482*LOOKUP(R482,{0,1950001,3300001,6950001,9000001,18000001,40000001},{0.05,0.1,0.2,0.23,0.33,0.4,0.45})-LOOKUP(R482,{0,1950001,3300001,6950001,9000001,18000001,40000001},{0,97500,427500,636000,1536000,2796000,4796000}))*1.021,-2))</f>
        <v/>
      </c>
      <c r="V482" s="18">
        <f>MAX(0,ROUNDDOWN(K482-H482-430000-J482-0,-3))</f>
        <v/>
      </c>
      <c r="W482" s="18">
        <f>MAX(0,ROUNDDOWN(K482-H482-430000-J482-N482,-3))</f>
        <v/>
      </c>
      <c r="X482" s="18">
        <f>MAX(0,ROUNDDOWN(K482-H482-430000-J482-O482,-3))</f>
        <v/>
      </c>
      <c r="Y482" s="18">
        <f>IF(K482&lt;=450000,0,MAX(0,ROUNDDOWN(V482*0.06-MIN(50000,V482)*0.03,-2))+MAX(0,ROUNDDOWN(V482*0.04-MIN(50000,V482)*0.02,-2)))</f>
        <v/>
      </c>
      <c r="Z482" s="18">
        <f>IF(K482&lt;=450000,0,MAX(0,ROUNDDOWN(W482*0.06-MIN(50000,W482)*0.03,-2))+MAX(0,ROUNDDOWN(W482*0.04-MIN(50000,W482)*0.02,-2)))</f>
        <v/>
      </c>
      <c r="AA482" s="18">
        <f>IF(K482&lt;=450000,0,MAX(0,ROUNDDOWN(X482*0.06-MIN(50000,X482)*0.03,-2))+MAX(0,ROUNDDOWN(X482*0.04-MIN(50000,X482)*0.02,-2)))</f>
        <v/>
      </c>
      <c r="AB482" s="18">
        <f>AE482+Y482-Z482</f>
        <v/>
      </c>
      <c r="AC482" s="18">
        <f>AF482+Y482-AA482</f>
        <v/>
      </c>
      <c r="AD482" s="20">
        <f>AB482-AC482</f>
        <v/>
      </c>
      <c r="AE482" s="18">
        <f>S482-T482</f>
        <v/>
      </c>
      <c r="AF482" s="18">
        <f>S482-U482</f>
        <v/>
      </c>
      <c r="AG482" s="21">
        <f>IF(P482&lt;=0,0,LOOKUP(P482,{0,1950001,3300001,6950001,9000001,18000001,40000001},{0.05,0.1,0.2,0.23,0.33,0.4,0.45}))</f>
        <v/>
      </c>
    </row>
    <row r="483">
      <c r="A483" t="inlineStr">
        <is>
          <t>1万円刻み</t>
        </is>
      </c>
      <c r="B483" s="18">
        <f>'4_1万円刻み'!$A$126</f>
        <v/>
      </c>
      <c r="C483" s="19" t="n">
        <v>2025</v>
      </c>
      <c r="D483" s="18" t="n">
        <v>100000</v>
      </c>
      <c r="E483" s="18" t="n">
        <v>0</v>
      </c>
      <c r="F483" s="18" t="n">
        <v>100000</v>
      </c>
      <c r="G483" t="inlineStr">
        <is>
          <t>はい</t>
        </is>
      </c>
      <c r="H483" s="18">
        <f>ROUND(MIN(B483/12,650000)*12*0.0915+MIN(B483/12,1390000)*12*(0.0504+0)+B483*0.005,0)</f>
        <v/>
      </c>
      <c r="I483" s="18" t="n">
        <v>0</v>
      </c>
      <c r="J483" s="18" t="n">
        <v>0</v>
      </c>
      <c r="K483" s="18">
        <f>ROUND(IF(C483&gt;=2026,IF(B483&lt;741000,0,IF(B483&lt;2191000,B483-740000,IF(B483&lt;2193000,1451000,IF(B483&lt;2196000,1453000,IF(B483&lt;2200000,1456000,IF(B483&lt;3600000,ROUNDDOWN(B483/4,-3)*2.8-80000,IF(B483&lt;6600000,ROUNDDOWN(B483/4,-3)*3.2-440000,IF(B483&lt;8500000,ROUNDDOWN(B483*0.9,0)-1100000,B483-1950000)))))))),IF(B483&lt;651000,0,IF(B483&lt;1900000,B483-650000,IF(B483&lt;3600000,ROUNDDOWN(B483/4,-3)*2.8-80000,IF(B483&lt;6600000,ROUNDDOWN(B483/4,-3)*3.2-440000,IF(B483&lt;8500000,ROUNDDOWN(B483*0.9,0)-1100000,B483-1950000)))))),0)</f>
        <v/>
      </c>
      <c r="L483" s="18">
        <f>IF(K483&gt;23500000,NA(),IF(C483&gt;=2026,IF(K483&lt;=4890000,1040000,IF(K483&lt;=6550000,670000,620000)),IF(K483&lt;=1320000,950000,IF(K483&lt;=3360000,880000,IF(K483&lt;=4890000,680000,IF(K483&lt;=6550000,630000,580000))))))</f>
        <v/>
      </c>
      <c r="M483" s="18">
        <f>MIN(100000,ROUNDDOWN(K483*0.05,0))</f>
        <v/>
      </c>
      <c r="N483" s="18">
        <f>MIN(2000000,MAX(0,D483-E483-M483))</f>
        <v/>
      </c>
      <c r="O483" s="18">
        <f>IF(G483="はい",MIN(88000,MAX(0,F483-12000)),0)</f>
        <v/>
      </c>
      <c r="P483" s="18">
        <f>MAX(0,ROUNDDOWN(K483-H483-L483-I483-0,-3))</f>
        <v/>
      </c>
      <c r="Q483" s="18">
        <f>MAX(0,ROUNDDOWN(K483-H483-L483-I483-N483,-3))</f>
        <v/>
      </c>
      <c r="R483" s="18">
        <f>MAX(0,ROUNDDOWN(K483-H483-L483-I483-O483,-3))</f>
        <v/>
      </c>
      <c r="S483" s="18">
        <f>IF(P483&lt;=0,0,ROUNDDOWN((P483*LOOKUP(P483,{0,1950001,3300001,6950001,9000001,18000001,40000001},{0.05,0.1,0.2,0.23,0.33,0.4,0.45})-LOOKUP(P483,{0,1950001,3300001,6950001,9000001,18000001,40000001},{0,97500,427500,636000,1536000,2796000,4796000}))*1.021,-2))</f>
        <v/>
      </c>
      <c r="T483" s="18">
        <f>IF(Q483&lt;=0,0,ROUNDDOWN((Q483*LOOKUP(Q483,{0,1950001,3300001,6950001,9000001,18000001,40000001},{0.05,0.1,0.2,0.23,0.33,0.4,0.45})-LOOKUP(Q483,{0,1950001,3300001,6950001,9000001,18000001,40000001},{0,97500,427500,636000,1536000,2796000,4796000}))*1.021,-2))</f>
        <v/>
      </c>
      <c r="U483" s="18">
        <f>IF(R483&lt;=0,0,ROUNDDOWN((R483*LOOKUP(R483,{0,1950001,3300001,6950001,9000001,18000001,40000001},{0.05,0.1,0.2,0.23,0.33,0.4,0.45})-LOOKUP(R483,{0,1950001,3300001,6950001,9000001,18000001,40000001},{0,97500,427500,636000,1536000,2796000,4796000}))*1.021,-2))</f>
        <v/>
      </c>
      <c r="V483" s="18">
        <f>MAX(0,ROUNDDOWN(K483-H483-430000-J483-0,-3))</f>
        <v/>
      </c>
      <c r="W483" s="18">
        <f>MAX(0,ROUNDDOWN(K483-H483-430000-J483-N483,-3))</f>
        <v/>
      </c>
      <c r="X483" s="18">
        <f>MAX(0,ROUNDDOWN(K483-H483-430000-J483-O483,-3))</f>
        <v/>
      </c>
      <c r="Y483" s="18">
        <f>IF(K483&lt;=450000,0,MAX(0,ROUNDDOWN(V483*0.06-MIN(50000,V483)*0.03,-2))+MAX(0,ROUNDDOWN(V483*0.04-MIN(50000,V483)*0.02,-2)))</f>
        <v/>
      </c>
      <c r="Z483" s="18">
        <f>IF(K483&lt;=450000,0,MAX(0,ROUNDDOWN(W483*0.06-MIN(50000,W483)*0.03,-2))+MAX(0,ROUNDDOWN(W483*0.04-MIN(50000,W483)*0.02,-2)))</f>
        <v/>
      </c>
      <c r="AA483" s="18">
        <f>IF(K483&lt;=450000,0,MAX(0,ROUNDDOWN(X483*0.06-MIN(50000,X483)*0.03,-2))+MAX(0,ROUNDDOWN(X483*0.04-MIN(50000,X483)*0.02,-2)))</f>
        <v/>
      </c>
      <c r="AB483" s="18">
        <f>AE483+Y483-Z483</f>
        <v/>
      </c>
      <c r="AC483" s="18">
        <f>AF483+Y483-AA483</f>
        <v/>
      </c>
      <c r="AD483" s="20">
        <f>AB483-AC483</f>
        <v/>
      </c>
      <c r="AE483" s="18">
        <f>S483-T483</f>
        <v/>
      </c>
      <c r="AF483" s="18">
        <f>S483-U483</f>
        <v/>
      </c>
      <c r="AG483" s="21">
        <f>IF(P483&lt;=0,0,LOOKUP(P483,{0,1950001,3300001,6950001,9000001,18000001,40000001},{0.05,0.1,0.2,0.23,0.33,0.4,0.45}))</f>
        <v/>
      </c>
    </row>
    <row r="484">
      <c r="A484" t="inlineStr">
        <is>
          <t>1万円刻み</t>
        </is>
      </c>
      <c r="B484" s="18">
        <f>'4_1万円刻み'!$A$127</f>
        <v/>
      </c>
      <c r="C484" s="19" t="n">
        <v>2026</v>
      </c>
      <c r="D484" s="18" t="n">
        <v>100000</v>
      </c>
      <c r="E484" s="18" t="n">
        <v>0</v>
      </c>
      <c r="F484" s="18" t="n">
        <v>100000</v>
      </c>
      <c r="G484" t="inlineStr">
        <is>
          <t>はい</t>
        </is>
      </c>
      <c r="H484" s="18">
        <f>ROUND(MIN(B484/12,650000)*12*0.0915+MIN(B484/12,1390000)*12*(0.0504+0)+B484*0.005,0)</f>
        <v/>
      </c>
      <c r="I484" s="18" t="n">
        <v>0</v>
      </c>
      <c r="J484" s="18" t="n">
        <v>0</v>
      </c>
      <c r="K484" s="18">
        <f>ROUND(IF(C484&gt;=2026,IF(B484&lt;741000,0,IF(B484&lt;2191000,B484-740000,IF(B484&lt;2193000,1451000,IF(B484&lt;2196000,1453000,IF(B484&lt;2200000,1456000,IF(B484&lt;3600000,ROUNDDOWN(B484/4,-3)*2.8-80000,IF(B484&lt;6600000,ROUNDDOWN(B484/4,-3)*3.2-440000,IF(B484&lt;8500000,ROUNDDOWN(B484*0.9,0)-1100000,B484-1950000)))))))),IF(B484&lt;651000,0,IF(B484&lt;1900000,B484-650000,IF(B484&lt;3600000,ROUNDDOWN(B484/4,-3)*2.8-80000,IF(B484&lt;6600000,ROUNDDOWN(B484/4,-3)*3.2-440000,IF(B484&lt;8500000,ROUNDDOWN(B484*0.9,0)-1100000,B484-1950000)))))),0)</f>
        <v/>
      </c>
      <c r="L484" s="18">
        <f>IF(K484&gt;23500000,NA(),IF(C484&gt;=2026,IF(K484&lt;=4890000,1040000,IF(K484&lt;=6550000,670000,620000)),IF(K484&lt;=1320000,950000,IF(K484&lt;=3360000,880000,IF(K484&lt;=4890000,680000,IF(K484&lt;=6550000,630000,580000))))))</f>
        <v/>
      </c>
      <c r="M484" s="18">
        <f>MIN(100000,ROUNDDOWN(K484*0.05,0))</f>
        <v/>
      </c>
      <c r="N484" s="18">
        <f>MIN(2000000,MAX(0,D484-E484-M484))</f>
        <v/>
      </c>
      <c r="O484" s="18">
        <f>IF(G484="はい",MIN(88000,MAX(0,F484-12000)),0)</f>
        <v/>
      </c>
      <c r="P484" s="18">
        <f>MAX(0,ROUNDDOWN(K484-H484-L484-I484-0,-3))</f>
        <v/>
      </c>
      <c r="Q484" s="18">
        <f>MAX(0,ROUNDDOWN(K484-H484-L484-I484-N484,-3))</f>
        <v/>
      </c>
      <c r="R484" s="18">
        <f>MAX(0,ROUNDDOWN(K484-H484-L484-I484-O484,-3))</f>
        <v/>
      </c>
      <c r="S484" s="18">
        <f>IF(P484&lt;=0,0,ROUNDDOWN((P484*LOOKUP(P484,{0,1950001,3300001,6950001,9000001,18000001,40000001},{0.05,0.1,0.2,0.23,0.33,0.4,0.45})-LOOKUP(P484,{0,1950001,3300001,6950001,9000001,18000001,40000001},{0,97500,427500,636000,1536000,2796000,4796000}))*1.021,-2))</f>
        <v/>
      </c>
      <c r="T484" s="18">
        <f>IF(Q484&lt;=0,0,ROUNDDOWN((Q484*LOOKUP(Q484,{0,1950001,3300001,6950001,9000001,18000001,40000001},{0.05,0.1,0.2,0.23,0.33,0.4,0.45})-LOOKUP(Q484,{0,1950001,3300001,6950001,9000001,18000001,40000001},{0,97500,427500,636000,1536000,2796000,4796000}))*1.021,-2))</f>
        <v/>
      </c>
      <c r="U484" s="18">
        <f>IF(R484&lt;=0,0,ROUNDDOWN((R484*LOOKUP(R484,{0,1950001,3300001,6950001,9000001,18000001,40000001},{0.05,0.1,0.2,0.23,0.33,0.4,0.45})-LOOKUP(R484,{0,1950001,3300001,6950001,9000001,18000001,40000001},{0,97500,427500,636000,1536000,2796000,4796000}))*1.021,-2))</f>
        <v/>
      </c>
      <c r="V484" s="18">
        <f>MAX(0,ROUNDDOWN(K484-H484-430000-J484-0,-3))</f>
        <v/>
      </c>
      <c r="W484" s="18">
        <f>MAX(0,ROUNDDOWN(K484-H484-430000-J484-N484,-3))</f>
        <v/>
      </c>
      <c r="X484" s="18">
        <f>MAX(0,ROUNDDOWN(K484-H484-430000-J484-O484,-3))</f>
        <v/>
      </c>
      <c r="Y484" s="18">
        <f>IF(K484&lt;=450000,0,MAX(0,ROUNDDOWN(V484*0.06-MIN(50000,V484)*0.03,-2))+MAX(0,ROUNDDOWN(V484*0.04-MIN(50000,V484)*0.02,-2)))</f>
        <v/>
      </c>
      <c r="Z484" s="18">
        <f>IF(K484&lt;=450000,0,MAX(0,ROUNDDOWN(W484*0.06-MIN(50000,W484)*0.03,-2))+MAX(0,ROUNDDOWN(W484*0.04-MIN(50000,W484)*0.02,-2)))</f>
        <v/>
      </c>
      <c r="AA484" s="18">
        <f>IF(K484&lt;=450000,0,MAX(0,ROUNDDOWN(X484*0.06-MIN(50000,X484)*0.03,-2))+MAX(0,ROUNDDOWN(X484*0.04-MIN(50000,X484)*0.02,-2)))</f>
        <v/>
      </c>
      <c r="AB484" s="18">
        <f>AE484+Y484-Z484</f>
        <v/>
      </c>
      <c r="AC484" s="18">
        <f>AF484+Y484-AA484</f>
        <v/>
      </c>
      <c r="AD484" s="20">
        <f>AB484-AC484</f>
        <v/>
      </c>
      <c r="AE484" s="18">
        <f>S484-T484</f>
        <v/>
      </c>
      <c r="AF484" s="18">
        <f>S484-U484</f>
        <v/>
      </c>
      <c r="AG484" s="21">
        <f>IF(P484&lt;=0,0,LOOKUP(P484,{0,1950001,3300001,6950001,9000001,18000001,40000001},{0.05,0.1,0.2,0.23,0.33,0.4,0.45}))</f>
        <v/>
      </c>
    </row>
    <row r="485">
      <c r="A485" t="inlineStr">
        <is>
          <t>1万円刻み</t>
        </is>
      </c>
      <c r="B485" s="18">
        <f>'4_1万円刻み'!$A$127</f>
        <v/>
      </c>
      <c r="C485" s="19" t="n">
        <v>2025</v>
      </c>
      <c r="D485" s="18" t="n">
        <v>100000</v>
      </c>
      <c r="E485" s="18" t="n">
        <v>0</v>
      </c>
      <c r="F485" s="18" t="n">
        <v>100000</v>
      </c>
      <c r="G485" t="inlineStr">
        <is>
          <t>はい</t>
        </is>
      </c>
      <c r="H485" s="18">
        <f>ROUND(MIN(B485/12,650000)*12*0.0915+MIN(B485/12,1390000)*12*(0.0504+0)+B485*0.005,0)</f>
        <v/>
      </c>
      <c r="I485" s="18" t="n">
        <v>0</v>
      </c>
      <c r="J485" s="18" t="n">
        <v>0</v>
      </c>
      <c r="K485" s="18">
        <f>ROUND(IF(C485&gt;=2026,IF(B485&lt;741000,0,IF(B485&lt;2191000,B485-740000,IF(B485&lt;2193000,1451000,IF(B485&lt;2196000,1453000,IF(B485&lt;2200000,1456000,IF(B485&lt;3600000,ROUNDDOWN(B485/4,-3)*2.8-80000,IF(B485&lt;6600000,ROUNDDOWN(B485/4,-3)*3.2-440000,IF(B485&lt;8500000,ROUNDDOWN(B485*0.9,0)-1100000,B485-1950000)))))))),IF(B485&lt;651000,0,IF(B485&lt;1900000,B485-650000,IF(B485&lt;3600000,ROUNDDOWN(B485/4,-3)*2.8-80000,IF(B485&lt;6600000,ROUNDDOWN(B485/4,-3)*3.2-440000,IF(B485&lt;8500000,ROUNDDOWN(B485*0.9,0)-1100000,B485-1950000)))))),0)</f>
        <v/>
      </c>
      <c r="L485" s="18">
        <f>IF(K485&gt;23500000,NA(),IF(C485&gt;=2026,IF(K485&lt;=4890000,1040000,IF(K485&lt;=6550000,670000,620000)),IF(K485&lt;=1320000,950000,IF(K485&lt;=3360000,880000,IF(K485&lt;=4890000,680000,IF(K485&lt;=6550000,630000,580000))))))</f>
        <v/>
      </c>
      <c r="M485" s="18">
        <f>MIN(100000,ROUNDDOWN(K485*0.05,0))</f>
        <v/>
      </c>
      <c r="N485" s="18">
        <f>MIN(2000000,MAX(0,D485-E485-M485))</f>
        <v/>
      </c>
      <c r="O485" s="18">
        <f>IF(G485="はい",MIN(88000,MAX(0,F485-12000)),0)</f>
        <v/>
      </c>
      <c r="P485" s="18">
        <f>MAX(0,ROUNDDOWN(K485-H485-L485-I485-0,-3))</f>
        <v/>
      </c>
      <c r="Q485" s="18">
        <f>MAX(0,ROUNDDOWN(K485-H485-L485-I485-N485,-3))</f>
        <v/>
      </c>
      <c r="R485" s="18">
        <f>MAX(0,ROUNDDOWN(K485-H485-L485-I485-O485,-3))</f>
        <v/>
      </c>
      <c r="S485" s="18">
        <f>IF(P485&lt;=0,0,ROUNDDOWN((P485*LOOKUP(P485,{0,1950001,3300001,6950001,9000001,18000001,40000001},{0.05,0.1,0.2,0.23,0.33,0.4,0.45})-LOOKUP(P485,{0,1950001,3300001,6950001,9000001,18000001,40000001},{0,97500,427500,636000,1536000,2796000,4796000}))*1.021,-2))</f>
        <v/>
      </c>
      <c r="T485" s="18">
        <f>IF(Q485&lt;=0,0,ROUNDDOWN((Q485*LOOKUP(Q485,{0,1950001,3300001,6950001,9000001,18000001,40000001},{0.05,0.1,0.2,0.23,0.33,0.4,0.45})-LOOKUP(Q485,{0,1950001,3300001,6950001,9000001,18000001,40000001},{0,97500,427500,636000,1536000,2796000,4796000}))*1.021,-2))</f>
        <v/>
      </c>
      <c r="U485" s="18">
        <f>IF(R485&lt;=0,0,ROUNDDOWN((R485*LOOKUP(R485,{0,1950001,3300001,6950001,9000001,18000001,40000001},{0.05,0.1,0.2,0.23,0.33,0.4,0.45})-LOOKUP(R485,{0,1950001,3300001,6950001,9000001,18000001,40000001},{0,97500,427500,636000,1536000,2796000,4796000}))*1.021,-2))</f>
        <v/>
      </c>
      <c r="V485" s="18">
        <f>MAX(0,ROUNDDOWN(K485-H485-430000-J485-0,-3))</f>
        <v/>
      </c>
      <c r="W485" s="18">
        <f>MAX(0,ROUNDDOWN(K485-H485-430000-J485-N485,-3))</f>
        <v/>
      </c>
      <c r="X485" s="18">
        <f>MAX(0,ROUNDDOWN(K485-H485-430000-J485-O485,-3))</f>
        <v/>
      </c>
      <c r="Y485" s="18">
        <f>IF(K485&lt;=450000,0,MAX(0,ROUNDDOWN(V485*0.06-MIN(50000,V485)*0.03,-2))+MAX(0,ROUNDDOWN(V485*0.04-MIN(50000,V485)*0.02,-2)))</f>
        <v/>
      </c>
      <c r="Z485" s="18">
        <f>IF(K485&lt;=450000,0,MAX(0,ROUNDDOWN(W485*0.06-MIN(50000,W485)*0.03,-2))+MAX(0,ROUNDDOWN(W485*0.04-MIN(50000,W485)*0.02,-2)))</f>
        <v/>
      </c>
      <c r="AA485" s="18">
        <f>IF(K485&lt;=450000,0,MAX(0,ROUNDDOWN(X485*0.06-MIN(50000,X485)*0.03,-2))+MAX(0,ROUNDDOWN(X485*0.04-MIN(50000,X485)*0.02,-2)))</f>
        <v/>
      </c>
      <c r="AB485" s="18">
        <f>AE485+Y485-Z485</f>
        <v/>
      </c>
      <c r="AC485" s="18">
        <f>AF485+Y485-AA485</f>
        <v/>
      </c>
      <c r="AD485" s="20">
        <f>AB485-AC485</f>
        <v/>
      </c>
      <c r="AE485" s="18">
        <f>S485-T485</f>
        <v/>
      </c>
      <c r="AF485" s="18">
        <f>S485-U485</f>
        <v/>
      </c>
      <c r="AG485" s="21">
        <f>IF(P485&lt;=0,0,LOOKUP(P485,{0,1950001,3300001,6950001,9000001,18000001,40000001},{0.05,0.1,0.2,0.23,0.33,0.4,0.45}))</f>
        <v/>
      </c>
    </row>
    <row r="486">
      <c r="A486" t="inlineStr">
        <is>
          <t>1万円刻み</t>
        </is>
      </c>
      <c r="B486" s="18">
        <f>'4_1万円刻み'!$A$128</f>
        <v/>
      </c>
      <c r="C486" s="19" t="n">
        <v>2026</v>
      </c>
      <c r="D486" s="18" t="n">
        <v>100000</v>
      </c>
      <c r="E486" s="18" t="n">
        <v>0</v>
      </c>
      <c r="F486" s="18" t="n">
        <v>100000</v>
      </c>
      <c r="G486" t="inlineStr">
        <is>
          <t>はい</t>
        </is>
      </c>
      <c r="H486" s="18">
        <f>ROUND(MIN(B486/12,650000)*12*0.0915+MIN(B486/12,1390000)*12*(0.0504+0)+B486*0.005,0)</f>
        <v/>
      </c>
      <c r="I486" s="18" t="n">
        <v>0</v>
      </c>
      <c r="J486" s="18" t="n">
        <v>0</v>
      </c>
      <c r="K486" s="18">
        <f>ROUND(IF(C486&gt;=2026,IF(B486&lt;741000,0,IF(B486&lt;2191000,B486-740000,IF(B486&lt;2193000,1451000,IF(B486&lt;2196000,1453000,IF(B486&lt;2200000,1456000,IF(B486&lt;3600000,ROUNDDOWN(B486/4,-3)*2.8-80000,IF(B486&lt;6600000,ROUNDDOWN(B486/4,-3)*3.2-440000,IF(B486&lt;8500000,ROUNDDOWN(B486*0.9,0)-1100000,B486-1950000)))))))),IF(B486&lt;651000,0,IF(B486&lt;1900000,B486-650000,IF(B486&lt;3600000,ROUNDDOWN(B486/4,-3)*2.8-80000,IF(B486&lt;6600000,ROUNDDOWN(B486/4,-3)*3.2-440000,IF(B486&lt;8500000,ROUNDDOWN(B486*0.9,0)-1100000,B486-1950000)))))),0)</f>
        <v/>
      </c>
      <c r="L486" s="18">
        <f>IF(K486&gt;23500000,NA(),IF(C486&gt;=2026,IF(K486&lt;=4890000,1040000,IF(K486&lt;=6550000,670000,620000)),IF(K486&lt;=1320000,950000,IF(K486&lt;=3360000,880000,IF(K486&lt;=4890000,680000,IF(K486&lt;=6550000,630000,580000))))))</f>
        <v/>
      </c>
      <c r="M486" s="18">
        <f>MIN(100000,ROUNDDOWN(K486*0.05,0))</f>
        <v/>
      </c>
      <c r="N486" s="18">
        <f>MIN(2000000,MAX(0,D486-E486-M486))</f>
        <v/>
      </c>
      <c r="O486" s="18">
        <f>IF(G486="はい",MIN(88000,MAX(0,F486-12000)),0)</f>
        <v/>
      </c>
      <c r="P486" s="18">
        <f>MAX(0,ROUNDDOWN(K486-H486-L486-I486-0,-3))</f>
        <v/>
      </c>
      <c r="Q486" s="18">
        <f>MAX(0,ROUNDDOWN(K486-H486-L486-I486-N486,-3))</f>
        <v/>
      </c>
      <c r="R486" s="18">
        <f>MAX(0,ROUNDDOWN(K486-H486-L486-I486-O486,-3))</f>
        <v/>
      </c>
      <c r="S486" s="18">
        <f>IF(P486&lt;=0,0,ROUNDDOWN((P486*LOOKUP(P486,{0,1950001,3300001,6950001,9000001,18000001,40000001},{0.05,0.1,0.2,0.23,0.33,0.4,0.45})-LOOKUP(P486,{0,1950001,3300001,6950001,9000001,18000001,40000001},{0,97500,427500,636000,1536000,2796000,4796000}))*1.021,-2))</f>
        <v/>
      </c>
      <c r="T486" s="18">
        <f>IF(Q486&lt;=0,0,ROUNDDOWN((Q486*LOOKUP(Q486,{0,1950001,3300001,6950001,9000001,18000001,40000001},{0.05,0.1,0.2,0.23,0.33,0.4,0.45})-LOOKUP(Q486,{0,1950001,3300001,6950001,9000001,18000001,40000001},{0,97500,427500,636000,1536000,2796000,4796000}))*1.021,-2))</f>
        <v/>
      </c>
      <c r="U486" s="18">
        <f>IF(R486&lt;=0,0,ROUNDDOWN((R486*LOOKUP(R486,{0,1950001,3300001,6950001,9000001,18000001,40000001},{0.05,0.1,0.2,0.23,0.33,0.4,0.45})-LOOKUP(R486,{0,1950001,3300001,6950001,9000001,18000001,40000001},{0,97500,427500,636000,1536000,2796000,4796000}))*1.021,-2))</f>
        <v/>
      </c>
      <c r="V486" s="18">
        <f>MAX(0,ROUNDDOWN(K486-H486-430000-J486-0,-3))</f>
        <v/>
      </c>
      <c r="W486" s="18">
        <f>MAX(0,ROUNDDOWN(K486-H486-430000-J486-N486,-3))</f>
        <v/>
      </c>
      <c r="X486" s="18">
        <f>MAX(0,ROUNDDOWN(K486-H486-430000-J486-O486,-3))</f>
        <v/>
      </c>
      <c r="Y486" s="18">
        <f>IF(K486&lt;=450000,0,MAX(0,ROUNDDOWN(V486*0.06-MIN(50000,V486)*0.03,-2))+MAX(0,ROUNDDOWN(V486*0.04-MIN(50000,V486)*0.02,-2)))</f>
        <v/>
      </c>
      <c r="Z486" s="18">
        <f>IF(K486&lt;=450000,0,MAX(0,ROUNDDOWN(W486*0.06-MIN(50000,W486)*0.03,-2))+MAX(0,ROUNDDOWN(W486*0.04-MIN(50000,W486)*0.02,-2)))</f>
        <v/>
      </c>
      <c r="AA486" s="18">
        <f>IF(K486&lt;=450000,0,MAX(0,ROUNDDOWN(X486*0.06-MIN(50000,X486)*0.03,-2))+MAX(0,ROUNDDOWN(X486*0.04-MIN(50000,X486)*0.02,-2)))</f>
        <v/>
      </c>
      <c r="AB486" s="18">
        <f>AE486+Y486-Z486</f>
        <v/>
      </c>
      <c r="AC486" s="18">
        <f>AF486+Y486-AA486</f>
        <v/>
      </c>
      <c r="AD486" s="20">
        <f>AB486-AC486</f>
        <v/>
      </c>
      <c r="AE486" s="18">
        <f>S486-T486</f>
        <v/>
      </c>
      <c r="AF486" s="18">
        <f>S486-U486</f>
        <v/>
      </c>
      <c r="AG486" s="21">
        <f>IF(P486&lt;=0,0,LOOKUP(P486,{0,1950001,3300001,6950001,9000001,18000001,40000001},{0.05,0.1,0.2,0.23,0.33,0.4,0.45}))</f>
        <v/>
      </c>
    </row>
    <row r="487">
      <c r="A487" t="inlineStr">
        <is>
          <t>1万円刻み</t>
        </is>
      </c>
      <c r="B487" s="18">
        <f>'4_1万円刻み'!$A$128</f>
        <v/>
      </c>
      <c r="C487" s="19" t="n">
        <v>2025</v>
      </c>
      <c r="D487" s="18" t="n">
        <v>100000</v>
      </c>
      <c r="E487" s="18" t="n">
        <v>0</v>
      </c>
      <c r="F487" s="18" t="n">
        <v>100000</v>
      </c>
      <c r="G487" t="inlineStr">
        <is>
          <t>はい</t>
        </is>
      </c>
      <c r="H487" s="18">
        <f>ROUND(MIN(B487/12,650000)*12*0.0915+MIN(B487/12,1390000)*12*(0.0504+0)+B487*0.005,0)</f>
        <v/>
      </c>
      <c r="I487" s="18" t="n">
        <v>0</v>
      </c>
      <c r="J487" s="18" t="n">
        <v>0</v>
      </c>
      <c r="K487" s="18">
        <f>ROUND(IF(C487&gt;=2026,IF(B487&lt;741000,0,IF(B487&lt;2191000,B487-740000,IF(B487&lt;2193000,1451000,IF(B487&lt;2196000,1453000,IF(B487&lt;2200000,1456000,IF(B487&lt;3600000,ROUNDDOWN(B487/4,-3)*2.8-80000,IF(B487&lt;6600000,ROUNDDOWN(B487/4,-3)*3.2-440000,IF(B487&lt;8500000,ROUNDDOWN(B487*0.9,0)-1100000,B487-1950000)))))))),IF(B487&lt;651000,0,IF(B487&lt;1900000,B487-650000,IF(B487&lt;3600000,ROUNDDOWN(B487/4,-3)*2.8-80000,IF(B487&lt;6600000,ROUNDDOWN(B487/4,-3)*3.2-440000,IF(B487&lt;8500000,ROUNDDOWN(B487*0.9,0)-1100000,B487-1950000)))))),0)</f>
        <v/>
      </c>
      <c r="L487" s="18">
        <f>IF(K487&gt;23500000,NA(),IF(C487&gt;=2026,IF(K487&lt;=4890000,1040000,IF(K487&lt;=6550000,670000,620000)),IF(K487&lt;=1320000,950000,IF(K487&lt;=3360000,880000,IF(K487&lt;=4890000,680000,IF(K487&lt;=6550000,630000,580000))))))</f>
        <v/>
      </c>
      <c r="M487" s="18">
        <f>MIN(100000,ROUNDDOWN(K487*0.05,0))</f>
        <v/>
      </c>
      <c r="N487" s="18">
        <f>MIN(2000000,MAX(0,D487-E487-M487))</f>
        <v/>
      </c>
      <c r="O487" s="18">
        <f>IF(G487="はい",MIN(88000,MAX(0,F487-12000)),0)</f>
        <v/>
      </c>
      <c r="P487" s="18">
        <f>MAX(0,ROUNDDOWN(K487-H487-L487-I487-0,-3))</f>
        <v/>
      </c>
      <c r="Q487" s="18">
        <f>MAX(0,ROUNDDOWN(K487-H487-L487-I487-N487,-3))</f>
        <v/>
      </c>
      <c r="R487" s="18">
        <f>MAX(0,ROUNDDOWN(K487-H487-L487-I487-O487,-3))</f>
        <v/>
      </c>
      <c r="S487" s="18">
        <f>IF(P487&lt;=0,0,ROUNDDOWN((P487*LOOKUP(P487,{0,1950001,3300001,6950001,9000001,18000001,40000001},{0.05,0.1,0.2,0.23,0.33,0.4,0.45})-LOOKUP(P487,{0,1950001,3300001,6950001,9000001,18000001,40000001},{0,97500,427500,636000,1536000,2796000,4796000}))*1.021,-2))</f>
        <v/>
      </c>
      <c r="T487" s="18">
        <f>IF(Q487&lt;=0,0,ROUNDDOWN((Q487*LOOKUP(Q487,{0,1950001,3300001,6950001,9000001,18000001,40000001},{0.05,0.1,0.2,0.23,0.33,0.4,0.45})-LOOKUP(Q487,{0,1950001,3300001,6950001,9000001,18000001,40000001},{0,97500,427500,636000,1536000,2796000,4796000}))*1.021,-2))</f>
        <v/>
      </c>
      <c r="U487" s="18">
        <f>IF(R487&lt;=0,0,ROUNDDOWN((R487*LOOKUP(R487,{0,1950001,3300001,6950001,9000001,18000001,40000001},{0.05,0.1,0.2,0.23,0.33,0.4,0.45})-LOOKUP(R487,{0,1950001,3300001,6950001,9000001,18000001,40000001},{0,97500,427500,636000,1536000,2796000,4796000}))*1.021,-2))</f>
        <v/>
      </c>
      <c r="V487" s="18">
        <f>MAX(0,ROUNDDOWN(K487-H487-430000-J487-0,-3))</f>
        <v/>
      </c>
      <c r="W487" s="18">
        <f>MAX(0,ROUNDDOWN(K487-H487-430000-J487-N487,-3))</f>
        <v/>
      </c>
      <c r="X487" s="18">
        <f>MAX(0,ROUNDDOWN(K487-H487-430000-J487-O487,-3))</f>
        <v/>
      </c>
      <c r="Y487" s="18">
        <f>IF(K487&lt;=450000,0,MAX(0,ROUNDDOWN(V487*0.06-MIN(50000,V487)*0.03,-2))+MAX(0,ROUNDDOWN(V487*0.04-MIN(50000,V487)*0.02,-2)))</f>
        <v/>
      </c>
      <c r="Z487" s="18">
        <f>IF(K487&lt;=450000,0,MAX(0,ROUNDDOWN(W487*0.06-MIN(50000,W487)*0.03,-2))+MAX(0,ROUNDDOWN(W487*0.04-MIN(50000,W487)*0.02,-2)))</f>
        <v/>
      </c>
      <c r="AA487" s="18">
        <f>IF(K487&lt;=450000,0,MAX(0,ROUNDDOWN(X487*0.06-MIN(50000,X487)*0.03,-2))+MAX(0,ROUNDDOWN(X487*0.04-MIN(50000,X487)*0.02,-2)))</f>
        <v/>
      </c>
      <c r="AB487" s="18">
        <f>AE487+Y487-Z487</f>
        <v/>
      </c>
      <c r="AC487" s="18">
        <f>AF487+Y487-AA487</f>
        <v/>
      </c>
      <c r="AD487" s="20">
        <f>AB487-AC487</f>
        <v/>
      </c>
      <c r="AE487" s="18">
        <f>S487-T487</f>
        <v/>
      </c>
      <c r="AF487" s="18">
        <f>S487-U487</f>
        <v/>
      </c>
      <c r="AG487" s="21">
        <f>IF(P487&lt;=0,0,LOOKUP(P487,{0,1950001,3300001,6950001,9000001,18000001,40000001},{0.05,0.1,0.2,0.23,0.33,0.4,0.45}))</f>
        <v/>
      </c>
    </row>
    <row r="488">
      <c r="A488" t="inlineStr">
        <is>
          <t>1万円刻み</t>
        </is>
      </c>
      <c r="B488" s="18">
        <f>'4_1万円刻み'!$A$129</f>
        <v/>
      </c>
      <c r="C488" s="19" t="n">
        <v>2026</v>
      </c>
      <c r="D488" s="18" t="n">
        <v>100000</v>
      </c>
      <c r="E488" s="18" t="n">
        <v>0</v>
      </c>
      <c r="F488" s="18" t="n">
        <v>100000</v>
      </c>
      <c r="G488" t="inlineStr">
        <is>
          <t>はい</t>
        </is>
      </c>
      <c r="H488" s="18">
        <f>ROUND(MIN(B488/12,650000)*12*0.0915+MIN(B488/12,1390000)*12*(0.0504+0)+B488*0.005,0)</f>
        <v/>
      </c>
      <c r="I488" s="18" t="n">
        <v>0</v>
      </c>
      <c r="J488" s="18" t="n">
        <v>0</v>
      </c>
      <c r="K488" s="18">
        <f>ROUND(IF(C488&gt;=2026,IF(B488&lt;741000,0,IF(B488&lt;2191000,B488-740000,IF(B488&lt;2193000,1451000,IF(B488&lt;2196000,1453000,IF(B488&lt;2200000,1456000,IF(B488&lt;3600000,ROUNDDOWN(B488/4,-3)*2.8-80000,IF(B488&lt;6600000,ROUNDDOWN(B488/4,-3)*3.2-440000,IF(B488&lt;8500000,ROUNDDOWN(B488*0.9,0)-1100000,B488-1950000)))))))),IF(B488&lt;651000,0,IF(B488&lt;1900000,B488-650000,IF(B488&lt;3600000,ROUNDDOWN(B488/4,-3)*2.8-80000,IF(B488&lt;6600000,ROUNDDOWN(B488/4,-3)*3.2-440000,IF(B488&lt;8500000,ROUNDDOWN(B488*0.9,0)-1100000,B488-1950000)))))),0)</f>
        <v/>
      </c>
      <c r="L488" s="18">
        <f>IF(K488&gt;23500000,NA(),IF(C488&gt;=2026,IF(K488&lt;=4890000,1040000,IF(K488&lt;=6550000,670000,620000)),IF(K488&lt;=1320000,950000,IF(K488&lt;=3360000,880000,IF(K488&lt;=4890000,680000,IF(K488&lt;=6550000,630000,580000))))))</f>
        <v/>
      </c>
      <c r="M488" s="18">
        <f>MIN(100000,ROUNDDOWN(K488*0.05,0))</f>
        <v/>
      </c>
      <c r="N488" s="18">
        <f>MIN(2000000,MAX(0,D488-E488-M488))</f>
        <v/>
      </c>
      <c r="O488" s="18">
        <f>IF(G488="はい",MIN(88000,MAX(0,F488-12000)),0)</f>
        <v/>
      </c>
      <c r="P488" s="18">
        <f>MAX(0,ROUNDDOWN(K488-H488-L488-I488-0,-3))</f>
        <v/>
      </c>
      <c r="Q488" s="18">
        <f>MAX(0,ROUNDDOWN(K488-H488-L488-I488-N488,-3))</f>
        <v/>
      </c>
      <c r="R488" s="18">
        <f>MAX(0,ROUNDDOWN(K488-H488-L488-I488-O488,-3))</f>
        <v/>
      </c>
      <c r="S488" s="18">
        <f>IF(P488&lt;=0,0,ROUNDDOWN((P488*LOOKUP(P488,{0,1950001,3300001,6950001,9000001,18000001,40000001},{0.05,0.1,0.2,0.23,0.33,0.4,0.45})-LOOKUP(P488,{0,1950001,3300001,6950001,9000001,18000001,40000001},{0,97500,427500,636000,1536000,2796000,4796000}))*1.021,-2))</f>
        <v/>
      </c>
      <c r="T488" s="18">
        <f>IF(Q488&lt;=0,0,ROUNDDOWN((Q488*LOOKUP(Q488,{0,1950001,3300001,6950001,9000001,18000001,40000001},{0.05,0.1,0.2,0.23,0.33,0.4,0.45})-LOOKUP(Q488,{0,1950001,3300001,6950001,9000001,18000001,40000001},{0,97500,427500,636000,1536000,2796000,4796000}))*1.021,-2))</f>
        <v/>
      </c>
      <c r="U488" s="18">
        <f>IF(R488&lt;=0,0,ROUNDDOWN((R488*LOOKUP(R488,{0,1950001,3300001,6950001,9000001,18000001,40000001},{0.05,0.1,0.2,0.23,0.33,0.4,0.45})-LOOKUP(R488,{0,1950001,3300001,6950001,9000001,18000001,40000001},{0,97500,427500,636000,1536000,2796000,4796000}))*1.021,-2))</f>
        <v/>
      </c>
      <c r="V488" s="18">
        <f>MAX(0,ROUNDDOWN(K488-H488-430000-J488-0,-3))</f>
        <v/>
      </c>
      <c r="W488" s="18">
        <f>MAX(0,ROUNDDOWN(K488-H488-430000-J488-N488,-3))</f>
        <v/>
      </c>
      <c r="X488" s="18">
        <f>MAX(0,ROUNDDOWN(K488-H488-430000-J488-O488,-3))</f>
        <v/>
      </c>
      <c r="Y488" s="18">
        <f>IF(K488&lt;=450000,0,MAX(0,ROUNDDOWN(V488*0.06-MIN(50000,V488)*0.03,-2))+MAX(0,ROUNDDOWN(V488*0.04-MIN(50000,V488)*0.02,-2)))</f>
        <v/>
      </c>
      <c r="Z488" s="18">
        <f>IF(K488&lt;=450000,0,MAX(0,ROUNDDOWN(W488*0.06-MIN(50000,W488)*0.03,-2))+MAX(0,ROUNDDOWN(W488*0.04-MIN(50000,W488)*0.02,-2)))</f>
        <v/>
      </c>
      <c r="AA488" s="18">
        <f>IF(K488&lt;=450000,0,MAX(0,ROUNDDOWN(X488*0.06-MIN(50000,X488)*0.03,-2))+MAX(0,ROUNDDOWN(X488*0.04-MIN(50000,X488)*0.02,-2)))</f>
        <v/>
      </c>
      <c r="AB488" s="18">
        <f>AE488+Y488-Z488</f>
        <v/>
      </c>
      <c r="AC488" s="18">
        <f>AF488+Y488-AA488</f>
        <v/>
      </c>
      <c r="AD488" s="20">
        <f>AB488-AC488</f>
        <v/>
      </c>
      <c r="AE488" s="18">
        <f>S488-T488</f>
        <v/>
      </c>
      <c r="AF488" s="18">
        <f>S488-U488</f>
        <v/>
      </c>
      <c r="AG488" s="21">
        <f>IF(P488&lt;=0,0,LOOKUP(P488,{0,1950001,3300001,6950001,9000001,18000001,40000001},{0.05,0.1,0.2,0.23,0.33,0.4,0.45}))</f>
        <v/>
      </c>
    </row>
    <row r="489">
      <c r="A489" t="inlineStr">
        <is>
          <t>1万円刻み</t>
        </is>
      </c>
      <c r="B489" s="18">
        <f>'4_1万円刻み'!$A$129</f>
        <v/>
      </c>
      <c r="C489" s="19" t="n">
        <v>2025</v>
      </c>
      <c r="D489" s="18" t="n">
        <v>100000</v>
      </c>
      <c r="E489" s="18" t="n">
        <v>0</v>
      </c>
      <c r="F489" s="18" t="n">
        <v>100000</v>
      </c>
      <c r="G489" t="inlineStr">
        <is>
          <t>はい</t>
        </is>
      </c>
      <c r="H489" s="18">
        <f>ROUND(MIN(B489/12,650000)*12*0.0915+MIN(B489/12,1390000)*12*(0.0504+0)+B489*0.005,0)</f>
        <v/>
      </c>
      <c r="I489" s="18" t="n">
        <v>0</v>
      </c>
      <c r="J489" s="18" t="n">
        <v>0</v>
      </c>
      <c r="K489" s="18">
        <f>ROUND(IF(C489&gt;=2026,IF(B489&lt;741000,0,IF(B489&lt;2191000,B489-740000,IF(B489&lt;2193000,1451000,IF(B489&lt;2196000,1453000,IF(B489&lt;2200000,1456000,IF(B489&lt;3600000,ROUNDDOWN(B489/4,-3)*2.8-80000,IF(B489&lt;6600000,ROUNDDOWN(B489/4,-3)*3.2-440000,IF(B489&lt;8500000,ROUNDDOWN(B489*0.9,0)-1100000,B489-1950000)))))))),IF(B489&lt;651000,0,IF(B489&lt;1900000,B489-650000,IF(B489&lt;3600000,ROUNDDOWN(B489/4,-3)*2.8-80000,IF(B489&lt;6600000,ROUNDDOWN(B489/4,-3)*3.2-440000,IF(B489&lt;8500000,ROUNDDOWN(B489*0.9,0)-1100000,B489-1950000)))))),0)</f>
        <v/>
      </c>
      <c r="L489" s="18">
        <f>IF(K489&gt;23500000,NA(),IF(C489&gt;=2026,IF(K489&lt;=4890000,1040000,IF(K489&lt;=6550000,670000,620000)),IF(K489&lt;=1320000,950000,IF(K489&lt;=3360000,880000,IF(K489&lt;=4890000,680000,IF(K489&lt;=6550000,630000,580000))))))</f>
        <v/>
      </c>
      <c r="M489" s="18">
        <f>MIN(100000,ROUNDDOWN(K489*0.05,0))</f>
        <v/>
      </c>
      <c r="N489" s="18">
        <f>MIN(2000000,MAX(0,D489-E489-M489))</f>
        <v/>
      </c>
      <c r="O489" s="18">
        <f>IF(G489="はい",MIN(88000,MAX(0,F489-12000)),0)</f>
        <v/>
      </c>
      <c r="P489" s="18">
        <f>MAX(0,ROUNDDOWN(K489-H489-L489-I489-0,-3))</f>
        <v/>
      </c>
      <c r="Q489" s="18">
        <f>MAX(0,ROUNDDOWN(K489-H489-L489-I489-N489,-3))</f>
        <v/>
      </c>
      <c r="R489" s="18">
        <f>MAX(0,ROUNDDOWN(K489-H489-L489-I489-O489,-3))</f>
        <v/>
      </c>
      <c r="S489" s="18">
        <f>IF(P489&lt;=0,0,ROUNDDOWN((P489*LOOKUP(P489,{0,1950001,3300001,6950001,9000001,18000001,40000001},{0.05,0.1,0.2,0.23,0.33,0.4,0.45})-LOOKUP(P489,{0,1950001,3300001,6950001,9000001,18000001,40000001},{0,97500,427500,636000,1536000,2796000,4796000}))*1.021,-2))</f>
        <v/>
      </c>
      <c r="T489" s="18">
        <f>IF(Q489&lt;=0,0,ROUNDDOWN((Q489*LOOKUP(Q489,{0,1950001,3300001,6950001,9000001,18000001,40000001},{0.05,0.1,0.2,0.23,0.33,0.4,0.45})-LOOKUP(Q489,{0,1950001,3300001,6950001,9000001,18000001,40000001},{0,97500,427500,636000,1536000,2796000,4796000}))*1.021,-2))</f>
        <v/>
      </c>
      <c r="U489" s="18">
        <f>IF(R489&lt;=0,0,ROUNDDOWN((R489*LOOKUP(R489,{0,1950001,3300001,6950001,9000001,18000001,40000001},{0.05,0.1,0.2,0.23,0.33,0.4,0.45})-LOOKUP(R489,{0,1950001,3300001,6950001,9000001,18000001,40000001},{0,97500,427500,636000,1536000,2796000,4796000}))*1.021,-2))</f>
        <v/>
      </c>
      <c r="V489" s="18">
        <f>MAX(0,ROUNDDOWN(K489-H489-430000-J489-0,-3))</f>
        <v/>
      </c>
      <c r="W489" s="18">
        <f>MAX(0,ROUNDDOWN(K489-H489-430000-J489-N489,-3))</f>
        <v/>
      </c>
      <c r="X489" s="18">
        <f>MAX(0,ROUNDDOWN(K489-H489-430000-J489-O489,-3))</f>
        <v/>
      </c>
      <c r="Y489" s="18">
        <f>IF(K489&lt;=450000,0,MAX(0,ROUNDDOWN(V489*0.06-MIN(50000,V489)*0.03,-2))+MAX(0,ROUNDDOWN(V489*0.04-MIN(50000,V489)*0.02,-2)))</f>
        <v/>
      </c>
      <c r="Z489" s="18">
        <f>IF(K489&lt;=450000,0,MAX(0,ROUNDDOWN(W489*0.06-MIN(50000,W489)*0.03,-2))+MAX(0,ROUNDDOWN(W489*0.04-MIN(50000,W489)*0.02,-2)))</f>
        <v/>
      </c>
      <c r="AA489" s="18">
        <f>IF(K489&lt;=450000,0,MAX(0,ROUNDDOWN(X489*0.06-MIN(50000,X489)*0.03,-2))+MAX(0,ROUNDDOWN(X489*0.04-MIN(50000,X489)*0.02,-2)))</f>
        <v/>
      </c>
      <c r="AB489" s="18">
        <f>AE489+Y489-Z489</f>
        <v/>
      </c>
      <c r="AC489" s="18">
        <f>AF489+Y489-AA489</f>
        <v/>
      </c>
      <c r="AD489" s="20">
        <f>AB489-AC489</f>
        <v/>
      </c>
      <c r="AE489" s="18">
        <f>S489-T489</f>
        <v/>
      </c>
      <c r="AF489" s="18">
        <f>S489-U489</f>
        <v/>
      </c>
      <c r="AG489" s="21">
        <f>IF(P489&lt;=0,0,LOOKUP(P489,{0,1950001,3300001,6950001,9000001,18000001,40000001},{0.05,0.1,0.2,0.23,0.33,0.4,0.45}))</f>
        <v/>
      </c>
    </row>
    <row r="490">
      <c r="A490" t="inlineStr">
        <is>
          <t>1万円刻み</t>
        </is>
      </c>
      <c r="B490" s="18">
        <f>'4_1万円刻み'!$A$130</f>
        <v/>
      </c>
      <c r="C490" s="19" t="n">
        <v>2026</v>
      </c>
      <c r="D490" s="18" t="n">
        <v>100000</v>
      </c>
      <c r="E490" s="18" t="n">
        <v>0</v>
      </c>
      <c r="F490" s="18" t="n">
        <v>100000</v>
      </c>
      <c r="G490" t="inlineStr">
        <is>
          <t>はい</t>
        </is>
      </c>
      <c r="H490" s="18">
        <f>ROUND(MIN(B490/12,650000)*12*0.0915+MIN(B490/12,1390000)*12*(0.0504+0)+B490*0.005,0)</f>
        <v/>
      </c>
      <c r="I490" s="18" t="n">
        <v>0</v>
      </c>
      <c r="J490" s="18" t="n">
        <v>0</v>
      </c>
      <c r="K490" s="18">
        <f>ROUND(IF(C490&gt;=2026,IF(B490&lt;741000,0,IF(B490&lt;2191000,B490-740000,IF(B490&lt;2193000,1451000,IF(B490&lt;2196000,1453000,IF(B490&lt;2200000,1456000,IF(B490&lt;3600000,ROUNDDOWN(B490/4,-3)*2.8-80000,IF(B490&lt;6600000,ROUNDDOWN(B490/4,-3)*3.2-440000,IF(B490&lt;8500000,ROUNDDOWN(B490*0.9,0)-1100000,B490-1950000)))))))),IF(B490&lt;651000,0,IF(B490&lt;1900000,B490-650000,IF(B490&lt;3600000,ROUNDDOWN(B490/4,-3)*2.8-80000,IF(B490&lt;6600000,ROUNDDOWN(B490/4,-3)*3.2-440000,IF(B490&lt;8500000,ROUNDDOWN(B490*0.9,0)-1100000,B490-1950000)))))),0)</f>
        <v/>
      </c>
      <c r="L490" s="18">
        <f>IF(K490&gt;23500000,NA(),IF(C490&gt;=2026,IF(K490&lt;=4890000,1040000,IF(K490&lt;=6550000,670000,620000)),IF(K490&lt;=1320000,950000,IF(K490&lt;=3360000,880000,IF(K490&lt;=4890000,680000,IF(K490&lt;=6550000,630000,580000))))))</f>
        <v/>
      </c>
      <c r="M490" s="18">
        <f>MIN(100000,ROUNDDOWN(K490*0.05,0))</f>
        <v/>
      </c>
      <c r="N490" s="18">
        <f>MIN(2000000,MAX(0,D490-E490-M490))</f>
        <v/>
      </c>
      <c r="O490" s="18">
        <f>IF(G490="はい",MIN(88000,MAX(0,F490-12000)),0)</f>
        <v/>
      </c>
      <c r="P490" s="18">
        <f>MAX(0,ROUNDDOWN(K490-H490-L490-I490-0,-3))</f>
        <v/>
      </c>
      <c r="Q490" s="18">
        <f>MAX(0,ROUNDDOWN(K490-H490-L490-I490-N490,-3))</f>
        <v/>
      </c>
      <c r="R490" s="18">
        <f>MAX(0,ROUNDDOWN(K490-H490-L490-I490-O490,-3))</f>
        <v/>
      </c>
      <c r="S490" s="18">
        <f>IF(P490&lt;=0,0,ROUNDDOWN((P490*LOOKUP(P490,{0,1950001,3300001,6950001,9000001,18000001,40000001},{0.05,0.1,0.2,0.23,0.33,0.4,0.45})-LOOKUP(P490,{0,1950001,3300001,6950001,9000001,18000001,40000001},{0,97500,427500,636000,1536000,2796000,4796000}))*1.021,-2))</f>
        <v/>
      </c>
      <c r="T490" s="18">
        <f>IF(Q490&lt;=0,0,ROUNDDOWN((Q490*LOOKUP(Q490,{0,1950001,3300001,6950001,9000001,18000001,40000001},{0.05,0.1,0.2,0.23,0.33,0.4,0.45})-LOOKUP(Q490,{0,1950001,3300001,6950001,9000001,18000001,40000001},{0,97500,427500,636000,1536000,2796000,4796000}))*1.021,-2))</f>
        <v/>
      </c>
      <c r="U490" s="18">
        <f>IF(R490&lt;=0,0,ROUNDDOWN((R490*LOOKUP(R490,{0,1950001,3300001,6950001,9000001,18000001,40000001},{0.05,0.1,0.2,0.23,0.33,0.4,0.45})-LOOKUP(R490,{0,1950001,3300001,6950001,9000001,18000001,40000001},{0,97500,427500,636000,1536000,2796000,4796000}))*1.021,-2))</f>
        <v/>
      </c>
      <c r="V490" s="18">
        <f>MAX(0,ROUNDDOWN(K490-H490-430000-J490-0,-3))</f>
        <v/>
      </c>
      <c r="W490" s="18">
        <f>MAX(0,ROUNDDOWN(K490-H490-430000-J490-N490,-3))</f>
        <v/>
      </c>
      <c r="X490" s="18">
        <f>MAX(0,ROUNDDOWN(K490-H490-430000-J490-O490,-3))</f>
        <v/>
      </c>
      <c r="Y490" s="18">
        <f>IF(K490&lt;=450000,0,MAX(0,ROUNDDOWN(V490*0.06-MIN(50000,V490)*0.03,-2))+MAX(0,ROUNDDOWN(V490*0.04-MIN(50000,V490)*0.02,-2)))</f>
        <v/>
      </c>
      <c r="Z490" s="18">
        <f>IF(K490&lt;=450000,0,MAX(0,ROUNDDOWN(W490*0.06-MIN(50000,W490)*0.03,-2))+MAX(0,ROUNDDOWN(W490*0.04-MIN(50000,W490)*0.02,-2)))</f>
        <v/>
      </c>
      <c r="AA490" s="18">
        <f>IF(K490&lt;=450000,0,MAX(0,ROUNDDOWN(X490*0.06-MIN(50000,X490)*0.03,-2))+MAX(0,ROUNDDOWN(X490*0.04-MIN(50000,X490)*0.02,-2)))</f>
        <v/>
      </c>
      <c r="AB490" s="18">
        <f>AE490+Y490-Z490</f>
        <v/>
      </c>
      <c r="AC490" s="18">
        <f>AF490+Y490-AA490</f>
        <v/>
      </c>
      <c r="AD490" s="20">
        <f>AB490-AC490</f>
        <v/>
      </c>
      <c r="AE490" s="18">
        <f>S490-T490</f>
        <v/>
      </c>
      <c r="AF490" s="18">
        <f>S490-U490</f>
        <v/>
      </c>
      <c r="AG490" s="21">
        <f>IF(P490&lt;=0,0,LOOKUP(P490,{0,1950001,3300001,6950001,9000001,18000001,40000001},{0.05,0.1,0.2,0.23,0.33,0.4,0.45}))</f>
        <v/>
      </c>
    </row>
    <row r="491">
      <c r="A491" t="inlineStr">
        <is>
          <t>1万円刻み</t>
        </is>
      </c>
      <c r="B491" s="18">
        <f>'4_1万円刻み'!$A$130</f>
        <v/>
      </c>
      <c r="C491" s="19" t="n">
        <v>2025</v>
      </c>
      <c r="D491" s="18" t="n">
        <v>100000</v>
      </c>
      <c r="E491" s="18" t="n">
        <v>0</v>
      </c>
      <c r="F491" s="18" t="n">
        <v>100000</v>
      </c>
      <c r="G491" t="inlineStr">
        <is>
          <t>はい</t>
        </is>
      </c>
      <c r="H491" s="18">
        <f>ROUND(MIN(B491/12,650000)*12*0.0915+MIN(B491/12,1390000)*12*(0.0504+0)+B491*0.005,0)</f>
        <v/>
      </c>
      <c r="I491" s="18" t="n">
        <v>0</v>
      </c>
      <c r="J491" s="18" t="n">
        <v>0</v>
      </c>
      <c r="K491" s="18">
        <f>ROUND(IF(C491&gt;=2026,IF(B491&lt;741000,0,IF(B491&lt;2191000,B491-740000,IF(B491&lt;2193000,1451000,IF(B491&lt;2196000,1453000,IF(B491&lt;2200000,1456000,IF(B491&lt;3600000,ROUNDDOWN(B491/4,-3)*2.8-80000,IF(B491&lt;6600000,ROUNDDOWN(B491/4,-3)*3.2-440000,IF(B491&lt;8500000,ROUNDDOWN(B491*0.9,0)-1100000,B491-1950000)))))))),IF(B491&lt;651000,0,IF(B491&lt;1900000,B491-650000,IF(B491&lt;3600000,ROUNDDOWN(B491/4,-3)*2.8-80000,IF(B491&lt;6600000,ROUNDDOWN(B491/4,-3)*3.2-440000,IF(B491&lt;8500000,ROUNDDOWN(B491*0.9,0)-1100000,B491-1950000)))))),0)</f>
        <v/>
      </c>
      <c r="L491" s="18">
        <f>IF(K491&gt;23500000,NA(),IF(C491&gt;=2026,IF(K491&lt;=4890000,1040000,IF(K491&lt;=6550000,670000,620000)),IF(K491&lt;=1320000,950000,IF(K491&lt;=3360000,880000,IF(K491&lt;=4890000,680000,IF(K491&lt;=6550000,630000,580000))))))</f>
        <v/>
      </c>
      <c r="M491" s="18">
        <f>MIN(100000,ROUNDDOWN(K491*0.05,0))</f>
        <v/>
      </c>
      <c r="N491" s="18">
        <f>MIN(2000000,MAX(0,D491-E491-M491))</f>
        <v/>
      </c>
      <c r="O491" s="18">
        <f>IF(G491="はい",MIN(88000,MAX(0,F491-12000)),0)</f>
        <v/>
      </c>
      <c r="P491" s="18">
        <f>MAX(0,ROUNDDOWN(K491-H491-L491-I491-0,-3))</f>
        <v/>
      </c>
      <c r="Q491" s="18">
        <f>MAX(0,ROUNDDOWN(K491-H491-L491-I491-N491,-3))</f>
        <v/>
      </c>
      <c r="R491" s="18">
        <f>MAX(0,ROUNDDOWN(K491-H491-L491-I491-O491,-3))</f>
        <v/>
      </c>
      <c r="S491" s="18">
        <f>IF(P491&lt;=0,0,ROUNDDOWN((P491*LOOKUP(P491,{0,1950001,3300001,6950001,9000001,18000001,40000001},{0.05,0.1,0.2,0.23,0.33,0.4,0.45})-LOOKUP(P491,{0,1950001,3300001,6950001,9000001,18000001,40000001},{0,97500,427500,636000,1536000,2796000,4796000}))*1.021,-2))</f>
        <v/>
      </c>
      <c r="T491" s="18">
        <f>IF(Q491&lt;=0,0,ROUNDDOWN((Q491*LOOKUP(Q491,{0,1950001,3300001,6950001,9000001,18000001,40000001},{0.05,0.1,0.2,0.23,0.33,0.4,0.45})-LOOKUP(Q491,{0,1950001,3300001,6950001,9000001,18000001,40000001},{0,97500,427500,636000,1536000,2796000,4796000}))*1.021,-2))</f>
        <v/>
      </c>
      <c r="U491" s="18">
        <f>IF(R491&lt;=0,0,ROUNDDOWN((R491*LOOKUP(R491,{0,1950001,3300001,6950001,9000001,18000001,40000001},{0.05,0.1,0.2,0.23,0.33,0.4,0.45})-LOOKUP(R491,{0,1950001,3300001,6950001,9000001,18000001,40000001},{0,97500,427500,636000,1536000,2796000,4796000}))*1.021,-2))</f>
        <v/>
      </c>
      <c r="V491" s="18">
        <f>MAX(0,ROUNDDOWN(K491-H491-430000-J491-0,-3))</f>
        <v/>
      </c>
      <c r="W491" s="18">
        <f>MAX(0,ROUNDDOWN(K491-H491-430000-J491-N491,-3))</f>
        <v/>
      </c>
      <c r="X491" s="18">
        <f>MAX(0,ROUNDDOWN(K491-H491-430000-J491-O491,-3))</f>
        <v/>
      </c>
      <c r="Y491" s="18">
        <f>IF(K491&lt;=450000,0,MAX(0,ROUNDDOWN(V491*0.06-MIN(50000,V491)*0.03,-2))+MAX(0,ROUNDDOWN(V491*0.04-MIN(50000,V491)*0.02,-2)))</f>
        <v/>
      </c>
      <c r="Z491" s="18">
        <f>IF(K491&lt;=450000,0,MAX(0,ROUNDDOWN(W491*0.06-MIN(50000,W491)*0.03,-2))+MAX(0,ROUNDDOWN(W491*0.04-MIN(50000,W491)*0.02,-2)))</f>
        <v/>
      </c>
      <c r="AA491" s="18">
        <f>IF(K491&lt;=450000,0,MAX(0,ROUNDDOWN(X491*0.06-MIN(50000,X491)*0.03,-2))+MAX(0,ROUNDDOWN(X491*0.04-MIN(50000,X491)*0.02,-2)))</f>
        <v/>
      </c>
      <c r="AB491" s="18">
        <f>AE491+Y491-Z491</f>
        <v/>
      </c>
      <c r="AC491" s="18">
        <f>AF491+Y491-AA491</f>
        <v/>
      </c>
      <c r="AD491" s="20">
        <f>AB491-AC491</f>
        <v/>
      </c>
      <c r="AE491" s="18">
        <f>S491-T491</f>
        <v/>
      </c>
      <c r="AF491" s="18">
        <f>S491-U491</f>
        <v/>
      </c>
      <c r="AG491" s="21">
        <f>IF(P491&lt;=0,0,LOOKUP(P491,{0,1950001,3300001,6950001,9000001,18000001,40000001},{0.05,0.1,0.2,0.23,0.33,0.4,0.45}))</f>
        <v/>
      </c>
    </row>
    <row r="492">
      <c r="A492" t="inlineStr">
        <is>
          <t>1万円刻み</t>
        </is>
      </c>
      <c r="B492" s="18">
        <f>'4_1万円刻み'!$A$131</f>
        <v/>
      </c>
      <c r="C492" s="19" t="n">
        <v>2026</v>
      </c>
      <c r="D492" s="18" t="n">
        <v>100000</v>
      </c>
      <c r="E492" s="18" t="n">
        <v>0</v>
      </c>
      <c r="F492" s="18" t="n">
        <v>100000</v>
      </c>
      <c r="G492" t="inlineStr">
        <is>
          <t>はい</t>
        </is>
      </c>
      <c r="H492" s="18">
        <f>ROUND(MIN(B492/12,650000)*12*0.0915+MIN(B492/12,1390000)*12*(0.0504+0)+B492*0.005,0)</f>
        <v/>
      </c>
      <c r="I492" s="18" t="n">
        <v>0</v>
      </c>
      <c r="J492" s="18" t="n">
        <v>0</v>
      </c>
      <c r="K492" s="18">
        <f>ROUND(IF(C492&gt;=2026,IF(B492&lt;741000,0,IF(B492&lt;2191000,B492-740000,IF(B492&lt;2193000,1451000,IF(B492&lt;2196000,1453000,IF(B492&lt;2200000,1456000,IF(B492&lt;3600000,ROUNDDOWN(B492/4,-3)*2.8-80000,IF(B492&lt;6600000,ROUNDDOWN(B492/4,-3)*3.2-440000,IF(B492&lt;8500000,ROUNDDOWN(B492*0.9,0)-1100000,B492-1950000)))))))),IF(B492&lt;651000,0,IF(B492&lt;1900000,B492-650000,IF(B492&lt;3600000,ROUNDDOWN(B492/4,-3)*2.8-80000,IF(B492&lt;6600000,ROUNDDOWN(B492/4,-3)*3.2-440000,IF(B492&lt;8500000,ROUNDDOWN(B492*0.9,0)-1100000,B492-1950000)))))),0)</f>
        <v/>
      </c>
      <c r="L492" s="18">
        <f>IF(K492&gt;23500000,NA(),IF(C492&gt;=2026,IF(K492&lt;=4890000,1040000,IF(K492&lt;=6550000,670000,620000)),IF(K492&lt;=1320000,950000,IF(K492&lt;=3360000,880000,IF(K492&lt;=4890000,680000,IF(K492&lt;=6550000,630000,580000))))))</f>
        <v/>
      </c>
      <c r="M492" s="18">
        <f>MIN(100000,ROUNDDOWN(K492*0.05,0))</f>
        <v/>
      </c>
      <c r="N492" s="18">
        <f>MIN(2000000,MAX(0,D492-E492-M492))</f>
        <v/>
      </c>
      <c r="O492" s="18">
        <f>IF(G492="はい",MIN(88000,MAX(0,F492-12000)),0)</f>
        <v/>
      </c>
      <c r="P492" s="18">
        <f>MAX(0,ROUNDDOWN(K492-H492-L492-I492-0,-3))</f>
        <v/>
      </c>
      <c r="Q492" s="18">
        <f>MAX(0,ROUNDDOWN(K492-H492-L492-I492-N492,-3))</f>
        <v/>
      </c>
      <c r="R492" s="18">
        <f>MAX(0,ROUNDDOWN(K492-H492-L492-I492-O492,-3))</f>
        <v/>
      </c>
      <c r="S492" s="18">
        <f>IF(P492&lt;=0,0,ROUNDDOWN((P492*LOOKUP(P492,{0,1950001,3300001,6950001,9000001,18000001,40000001},{0.05,0.1,0.2,0.23,0.33,0.4,0.45})-LOOKUP(P492,{0,1950001,3300001,6950001,9000001,18000001,40000001},{0,97500,427500,636000,1536000,2796000,4796000}))*1.021,-2))</f>
        <v/>
      </c>
      <c r="T492" s="18">
        <f>IF(Q492&lt;=0,0,ROUNDDOWN((Q492*LOOKUP(Q492,{0,1950001,3300001,6950001,9000001,18000001,40000001},{0.05,0.1,0.2,0.23,0.33,0.4,0.45})-LOOKUP(Q492,{0,1950001,3300001,6950001,9000001,18000001,40000001},{0,97500,427500,636000,1536000,2796000,4796000}))*1.021,-2))</f>
        <v/>
      </c>
      <c r="U492" s="18">
        <f>IF(R492&lt;=0,0,ROUNDDOWN((R492*LOOKUP(R492,{0,1950001,3300001,6950001,9000001,18000001,40000001},{0.05,0.1,0.2,0.23,0.33,0.4,0.45})-LOOKUP(R492,{0,1950001,3300001,6950001,9000001,18000001,40000001},{0,97500,427500,636000,1536000,2796000,4796000}))*1.021,-2))</f>
        <v/>
      </c>
      <c r="V492" s="18">
        <f>MAX(0,ROUNDDOWN(K492-H492-430000-J492-0,-3))</f>
        <v/>
      </c>
      <c r="W492" s="18">
        <f>MAX(0,ROUNDDOWN(K492-H492-430000-J492-N492,-3))</f>
        <v/>
      </c>
      <c r="X492" s="18">
        <f>MAX(0,ROUNDDOWN(K492-H492-430000-J492-O492,-3))</f>
        <v/>
      </c>
      <c r="Y492" s="18">
        <f>IF(K492&lt;=450000,0,MAX(0,ROUNDDOWN(V492*0.06-MIN(50000,V492)*0.03,-2))+MAX(0,ROUNDDOWN(V492*0.04-MIN(50000,V492)*0.02,-2)))</f>
        <v/>
      </c>
      <c r="Z492" s="18">
        <f>IF(K492&lt;=450000,0,MAX(0,ROUNDDOWN(W492*0.06-MIN(50000,W492)*0.03,-2))+MAX(0,ROUNDDOWN(W492*0.04-MIN(50000,W492)*0.02,-2)))</f>
        <v/>
      </c>
      <c r="AA492" s="18">
        <f>IF(K492&lt;=450000,0,MAX(0,ROUNDDOWN(X492*0.06-MIN(50000,X492)*0.03,-2))+MAX(0,ROUNDDOWN(X492*0.04-MIN(50000,X492)*0.02,-2)))</f>
        <v/>
      </c>
      <c r="AB492" s="18">
        <f>AE492+Y492-Z492</f>
        <v/>
      </c>
      <c r="AC492" s="18">
        <f>AF492+Y492-AA492</f>
        <v/>
      </c>
      <c r="AD492" s="20">
        <f>AB492-AC492</f>
        <v/>
      </c>
      <c r="AE492" s="18">
        <f>S492-T492</f>
        <v/>
      </c>
      <c r="AF492" s="18">
        <f>S492-U492</f>
        <v/>
      </c>
      <c r="AG492" s="21">
        <f>IF(P492&lt;=0,0,LOOKUP(P492,{0,1950001,3300001,6950001,9000001,18000001,40000001},{0.05,0.1,0.2,0.23,0.33,0.4,0.45}))</f>
        <v/>
      </c>
    </row>
    <row r="493">
      <c r="A493" t="inlineStr">
        <is>
          <t>1万円刻み</t>
        </is>
      </c>
      <c r="B493" s="18">
        <f>'4_1万円刻み'!$A$131</f>
        <v/>
      </c>
      <c r="C493" s="19" t="n">
        <v>2025</v>
      </c>
      <c r="D493" s="18" t="n">
        <v>100000</v>
      </c>
      <c r="E493" s="18" t="n">
        <v>0</v>
      </c>
      <c r="F493" s="18" t="n">
        <v>100000</v>
      </c>
      <c r="G493" t="inlineStr">
        <is>
          <t>はい</t>
        </is>
      </c>
      <c r="H493" s="18">
        <f>ROUND(MIN(B493/12,650000)*12*0.0915+MIN(B493/12,1390000)*12*(0.0504+0)+B493*0.005,0)</f>
        <v/>
      </c>
      <c r="I493" s="18" t="n">
        <v>0</v>
      </c>
      <c r="J493" s="18" t="n">
        <v>0</v>
      </c>
      <c r="K493" s="18">
        <f>ROUND(IF(C493&gt;=2026,IF(B493&lt;741000,0,IF(B493&lt;2191000,B493-740000,IF(B493&lt;2193000,1451000,IF(B493&lt;2196000,1453000,IF(B493&lt;2200000,1456000,IF(B493&lt;3600000,ROUNDDOWN(B493/4,-3)*2.8-80000,IF(B493&lt;6600000,ROUNDDOWN(B493/4,-3)*3.2-440000,IF(B493&lt;8500000,ROUNDDOWN(B493*0.9,0)-1100000,B493-1950000)))))))),IF(B493&lt;651000,0,IF(B493&lt;1900000,B493-650000,IF(B493&lt;3600000,ROUNDDOWN(B493/4,-3)*2.8-80000,IF(B493&lt;6600000,ROUNDDOWN(B493/4,-3)*3.2-440000,IF(B493&lt;8500000,ROUNDDOWN(B493*0.9,0)-1100000,B493-1950000)))))),0)</f>
        <v/>
      </c>
      <c r="L493" s="18">
        <f>IF(K493&gt;23500000,NA(),IF(C493&gt;=2026,IF(K493&lt;=4890000,1040000,IF(K493&lt;=6550000,670000,620000)),IF(K493&lt;=1320000,950000,IF(K493&lt;=3360000,880000,IF(K493&lt;=4890000,680000,IF(K493&lt;=6550000,630000,580000))))))</f>
        <v/>
      </c>
      <c r="M493" s="18">
        <f>MIN(100000,ROUNDDOWN(K493*0.05,0))</f>
        <v/>
      </c>
      <c r="N493" s="18">
        <f>MIN(2000000,MAX(0,D493-E493-M493))</f>
        <v/>
      </c>
      <c r="O493" s="18">
        <f>IF(G493="はい",MIN(88000,MAX(0,F493-12000)),0)</f>
        <v/>
      </c>
      <c r="P493" s="18">
        <f>MAX(0,ROUNDDOWN(K493-H493-L493-I493-0,-3))</f>
        <v/>
      </c>
      <c r="Q493" s="18">
        <f>MAX(0,ROUNDDOWN(K493-H493-L493-I493-N493,-3))</f>
        <v/>
      </c>
      <c r="R493" s="18">
        <f>MAX(0,ROUNDDOWN(K493-H493-L493-I493-O493,-3))</f>
        <v/>
      </c>
      <c r="S493" s="18">
        <f>IF(P493&lt;=0,0,ROUNDDOWN((P493*LOOKUP(P493,{0,1950001,3300001,6950001,9000001,18000001,40000001},{0.05,0.1,0.2,0.23,0.33,0.4,0.45})-LOOKUP(P493,{0,1950001,3300001,6950001,9000001,18000001,40000001},{0,97500,427500,636000,1536000,2796000,4796000}))*1.021,-2))</f>
        <v/>
      </c>
      <c r="T493" s="18">
        <f>IF(Q493&lt;=0,0,ROUNDDOWN((Q493*LOOKUP(Q493,{0,1950001,3300001,6950001,9000001,18000001,40000001},{0.05,0.1,0.2,0.23,0.33,0.4,0.45})-LOOKUP(Q493,{0,1950001,3300001,6950001,9000001,18000001,40000001},{0,97500,427500,636000,1536000,2796000,4796000}))*1.021,-2))</f>
        <v/>
      </c>
      <c r="U493" s="18">
        <f>IF(R493&lt;=0,0,ROUNDDOWN((R493*LOOKUP(R493,{0,1950001,3300001,6950001,9000001,18000001,40000001},{0.05,0.1,0.2,0.23,0.33,0.4,0.45})-LOOKUP(R493,{0,1950001,3300001,6950001,9000001,18000001,40000001},{0,97500,427500,636000,1536000,2796000,4796000}))*1.021,-2))</f>
        <v/>
      </c>
      <c r="V493" s="18">
        <f>MAX(0,ROUNDDOWN(K493-H493-430000-J493-0,-3))</f>
        <v/>
      </c>
      <c r="W493" s="18">
        <f>MAX(0,ROUNDDOWN(K493-H493-430000-J493-N493,-3))</f>
        <v/>
      </c>
      <c r="X493" s="18">
        <f>MAX(0,ROUNDDOWN(K493-H493-430000-J493-O493,-3))</f>
        <v/>
      </c>
      <c r="Y493" s="18">
        <f>IF(K493&lt;=450000,0,MAX(0,ROUNDDOWN(V493*0.06-MIN(50000,V493)*0.03,-2))+MAX(0,ROUNDDOWN(V493*0.04-MIN(50000,V493)*0.02,-2)))</f>
        <v/>
      </c>
      <c r="Z493" s="18">
        <f>IF(K493&lt;=450000,0,MAX(0,ROUNDDOWN(W493*0.06-MIN(50000,W493)*0.03,-2))+MAX(0,ROUNDDOWN(W493*0.04-MIN(50000,W493)*0.02,-2)))</f>
        <v/>
      </c>
      <c r="AA493" s="18">
        <f>IF(K493&lt;=450000,0,MAX(0,ROUNDDOWN(X493*0.06-MIN(50000,X493)*0.03,-2))+MAX(0,ROUNDDOWN(X493*0.04-MIN(50000,X493)*0.02,-2)))</f>
        <v/>
      </c>
      <c r="AB493" s="18">
        <f>AE493+Y493-Z493</f>
        <v/>
      </c>
      <c r="AC493" s="18">
        <f>AF493+Y493-AA493</f>
        <v/>
      </c>
      <c r="AD493" s="20">
        <f>AB493-AC493</f>
        <v/>
      </c>
      <c r="AE493" s="18">
        <f>S493-T493</f>
        <v/>
      </c>
      <c r="AF493" s="18">
        <f>S493-U493</f>
        <v/>
      </c>
      <c r="AG493" s="21">
        <f>IF(P493&lt;=0,0,LOOKUP(P493,{0,1950001,3300001,6950001,9000001,18000001,40000001},{0.05,0.1,0.2,0.23,0.33,0.4,0.45}))</f>
        <v/>
      </c>
    </row>
    <row r="494">
      <c r="A494" t="inlineStr">
        <is>
          <t>1万円刻み</t>
        </is>
      </c>
      <c r="B494" s="18">
        <f>'4_1万円刻み'!$A$132</f>
        <v/>
      </c>
      <c r="C494" s="19" t="n">
        <v>2026</v>
      </c>
      <c r="D494" s="18" t="n">
        <v>100000</v>
      </c>
      <c r="E494" s="18" t="n">
        <v>0</v>
      </c>
      <c r="F494" s="18" t="n">
        <v>100000</v>
      </c>
      <c r="G494" t="inlineStr">
        <is>
          <t>はい</t>
        </is>
      </c>
      <c r="H494" s="18">
        <f>ROUND(MIN(B494/12,650000)*12*0.0915+MIN(B494/12,1390000)*12*(0.0504+0)+B494*0.005,0)</f>
        <v/>
      </c>
      <c r="I494" s="18" t="n">
        <v>0</v>
      </c>
      <c r="J494" s="18" t="n">
        <v>0</v>
      </c>
      <c r="K494" s="18">
        <f>ROUND(IF(C494&gt;=2026,IF(B494&lt;741000,0,IF(B494&lt;2191000,B494-740000,IF(B494&lt;2193000,1451000,IF(B494&lt;2196000,1453000,IF(B494&lt;2200000,1456000,IF(B494&lt;3600000,ROUNDDOWN(B494/4,-3)*2.8-80000,IF(B494&lt;6600000,ROUNDDOWN(B494/4,-3)*3.2-440000,IF(B494&lt;8500000,ROUNDDOWN(B494*0.9,0)-1100000,B494-1950000)))))))),IF(B494&lt;651000,0,IF(B494&lt;1900000,B494-650000,IF(B494&lt;3600000,ROUNDDOWN(B494/4,-3)*2.8-80000,IF(B494&lt;6600000,ROUNDDOWN(B494/4,-3)*3.2-440000,IF(B494&lt;8500000,ROUNDDOWN(B494*0.9,0)-1100000,B494-1950000)))))),0)</f>
        <v/>
      </c>
      <c r="L494" s="18">
        <f>IF(K494&gt;23500000,NA(),IF(C494&gt;=2026,IF(K494&lt;=4890000,1040000,IF(K494&lt;=6550000,670000,620000)),IF(K494&lt;=1320000,950000,IF(K494&lt;=3360000,880000,IF(K494&lt;=4890000,680000,IF(K494&lt;=6550000,630000,580000))))))</f>
        <v/>
      </c>
      <c r="M494" s="18">
        <f>MIN(100000,ROUNDDOWN(K494*0.05,0))</f>
        <v/>
      </c>
      <c r="N494" s="18">
        <f>MIN(2000000,MAX(0,D494-E494-M494))</f>
        <v/>
      </c>
      <c r="O494" s="18">
        <f>IF(G494="はい",MIN(88000,MAX(0,F494-12000)),0)</f>
        <v/>
      </c>
      <c r="P494" s="18">
        <f>MAX(0,ROUNDDOWN(K494-H494-L494-I494-0,-3))</f>
        <v/>
      </c>
      <c r="Q494" s="18">
        <f>MAX(0,ROUNDDOWN(K494-H494-L494-I494-N494,-3))</f>
        <v/>
      </c>
      <c r="R494" s="18">
        <f>MAX(0,ROUNDDOWN(K494-H494-L494-I494-O494,-3))</f>
        <v/>
      </c>
      <c r="S494" s="18">
        <f>IF(P494&lt;=0,0,ROUNDDOWN((P494*LOOKUP(P494,{0,1950001,3300001,6950001,9000001,18000001,40000001},{0.05,0.1,0.2,0.23,0.33,0.4,0.45})-LOOKUP(P494,{0,1950001,3300001,6950001,9000001,18000001,40000001},{0,97500,427500,636000,1536000,2796000,4796000}))*1.021,-2))</f>
        <v/>
      </c>
      <c r="T494" s="18">
        <f>IF(Q494&lt;=0,0,ROUNDDOWN((Q494*LOOKUP(Q494,{0,1950001,3300001,6950001,9000001,18000001,40000001},{0.05,0.1,0.2,0.23,0.33,0.4,0.45})-LOOKUP(Q494,{0,1950001,3300001,6950001,9000001,18000001,40000001},{0,97500,427500,636000,1536000,2796000,4796000}))*1.021,-2))</f>
        <v/>
      </c>
      <c r="U494" s="18">
        <f>IF(R494&lt;=0,0,ROUNDDOWN((R494*LOOKUP(R494,{0,1950001,3300001,6950001,9000001,18000001,40000001},{0.05,0.1,0.2,0.23,0.33,0.4,0.45})-LOOKUP(R494,{0,1950001,3300001,6950001,9000001,18000001,40000001},{0,97500,427500,636000,1536000,2796000,4796000}))*1.021,-2))</f>
        <v/>
      </c>
      <c r="V494" s="18">
        <f>MAX(0,ROUNDDOWN(K494-H494-430000-J494-0,-3))</f>
        <v/>
      </c>
      <c r="W494" s="18">
        <f>MAX(0,ROUNDDOWN(K494-H494-430000-J494-N494,-3))</f>
        <v/>
      </c>
      <c r="X494" s="18">
        <f>MAX(0,ROUNDDOWN(K494-H494-430000-J494-O494,-3))</f>
        <v/>
      </c>
      <c r="Y494" s="18">
        <f>IF(K494&lt;=450000,0,MAX(0,ROUNDDOWN(V494*0.06-MIN(50000,V494)*0.03,-2))+MAX(0,ROUNDDOWN(V494*0.04-MIN(50000,V494)*0.02,-2)))</f>
        <v/>
      </c>
      <c r="Z494" s="18">
        <f>IF(K494&lt;=450000,0,MAX(0,ROUNDDOWN(W494*0.06-MIN(50000,W494)*0.03,-2))+MAX(0,ROUNDDOWN(W494*0.04-MIN(50000,W494)*0.02,-2)))</f>
        <v/>
      </c>
      <c r="AA494" s="18">
        <f>IF(K494&lt;=450000,0,MAX(0,ROUNDDOWN(X494*0.06-MIN(50000,X494)*0.03,-2))+MAX(0,ROUNDDOWN(X494*0.04-MIN(50000,X494)*0.02,-2)))</f>
        <v/>
      </c>
      <c r="AB494" s="18">
        <f>AE494+Y494-Z494</f>
        <v/>
      </c>
      <c r="AC494" s="18">
        <f>AF494+Y494-AA494</f>
        <v/>
      </c>
      <c r="AD494" s="20">
        <f>AB494-AC494</f>
        <v/>
      </c>
      <c r="AE494" s="18">
        <f>S494-T494</f>
        <v/>
      </c>
      <c r="AF494" s="18">
        <f>S494-U494</f>
        <v/>
      </c>
      <c r="AG494" s="21">
        <f>IF(P494&lt;=0,0,LOOKUP(P494,{0,1950001,3300001,6950001,9000001,18000001,40000001},{0.05,0.1,0.2,0.23,0.33,0.4,0.45}))</f>
        <v/>
      </c>
    </row>
    <row r="495">
      <c r="A495" t="inlineStr">
        <is>
          <t>1万円刻み</t>
        </is>
      </c>
      <c r="B495" s="18">
        <f>'4_1万円刻み'!$A$132</f>
        <v/>
      </c>
      <c r="C495" s="19" t="n">
        <v>2025</v>
      </c>
      <c r="D495" s="18" t="n">
        <v>100000</v>
      </c>
      <c r="E495" s="18" t="n">
        <v>0</v>
      </c>
      <c r="F495" s="18" t="n">
        <v>100000</v>
      </c>
      <c r="G495" t="inlineStr">
        <is>
          <t>はい</t>
        </is>
      </c>
      <c r="H495" s="18">
        <f>ROUND(MIN(B495/12,650000)*12*0.0915+MIN(B495/12,1390000)*12*(0.0504+0)+B495*0.005,0)</f>
        <v/>
      </c>
      <c r="I495" s="18" t="n">
        <v>0</v>
      </c>
      <c r="J495" s="18" t="n">
        <v>0</v>
      </c>
      <c r="K495" s="18">
        <f>ROUND(IF(C495&gt;=2026,IF(B495&lt;741000,0,IF(B495&lt;2191000,B495-740000,IF(B495&lt;2193000,1451000,IF(B495&lt;2196000,1453000,IF(B495&lt;2200000,1456000,IF(B495&lt;3600000,ROUNDDOWN(B495/4,-3)*2.8-80000,IF(B495&lt;6600000,ROUNDDOWN(B495/4,-3)*3.2-440000,IF(B495&lt;8500000,ROUNDDOWN(B495*0.9,0)-1100000,B495-1950000)))))))),IF(B495&lt;651000,0,IF(B495&lt;1900000,B495-650000,IF(B495&lt;3600000,ROUNDDOWN(B495/4,-3)*2.8-80000,IF(B495&lt;6600000,ROUNDDOWN(B495/4,-3)*3.2-440000,IF(B495&lt;8500000,ROUNDDOWN(B495*0.9,0)-1100000,B495-1950000)))))),0)</f>
        <v/>
      </c>
      <c r="L495" s="18">
        <f>IF(K495&gt;23500000,NA(),IF(C495&gt;=2026,IF(K495&lt;=4890000,1040000,IF(K495&lt;=6550000,670000,620000)),IF(K495&lt;=1320000,950000,IF(K495&lt;=3360000,880000,IF(K495&lt;=4890000,680000,IF(K495&lt;=6550000,630000,580000))))))</f>
        <v/>
      </c>
      <c r="M495" s="18">
        <f>MIN(100000,ROUNDDOWN(K495*0.05,0))</f>
        <v/>
      </c>
      <c r="N495" s="18">
        <f>MIN(2000000,MAX(0,D495-E495-M495))</f>
        <v/>
      </c>
      <c r="O495" s="18">
        <f>IF(G495="はい",MIN(88000,MAX(0,F495-12000)),0)</f>
        <v/>
      </c>
      <c r="P495" s="18">
        <f>MAX(0,ROUNDDOWN(K495-H495-L495-I495-0,-3))</f>
        <v/>
      </c>
      <c r="Q495" s="18">
        <f>MAX(0,ROUNDDOWN(K495-H495-L495-I495-N495,-3))</f>
        <v/>
      </c>
      <c r="R495" s="18">
        <f>MAX(0,ROUNDDOWN(K495-H495-L495-I495-O495,-3))</f>
        <v/>
      </c>
      <c r="S495" s="18">
        <f>IF(P495&lt;=0,0,ROUNDDOWN((P495*LOOKUP(P495,{0,1950001,3300001,6950001,9000001,18000001,40000001},{0.05,0.1,0.2,0.23,0.33,0.4,0.45})-LOOKUP(P495,{0,1950001,3300001,6950001,9000001,18000001,40000001},{0,97500,427500,636000,1536000,2796000,4796000}))*1.021,-2))</f>
        <v/>
      </c>
      <c r="T495" s="18">
        <f>IF(Q495&lt;=0,0,ROUNDDOWN((Q495*LOOKUP(Q495,{0,1950001,3300001,6950001,9000001,18000001,40000001},{0.05,0.1,0.2,0.23,0.33,0.4,0.45})-LOOKUP(Q495,{0,1950001,3300001,6950001,9000001,18000001,40000001},{0,97500,427500,636000,1536000,2796000,4796000}))*1.021,-2))</f>
        <v/>
      </c>
      <c r="U495" s="18">
        <f>IF(R495&lt;=0,0,ROUNDDOWN((R495*LOOKUP(R495,{0,1950001,3300001,6950001,9000001,18000001,40000001},{0.05,0.1,0.2,0.23,0.33,0.4,0.45})-LOOKUP(R495,{0,1950001,3300001,6950001,9000001,18000001,40000001},{0,97500,427500,636000,1536000,2796000,4796000}))*1.021,-2))</f>
        <v/>
      </c>
      <c r="V495" s="18">
        <f>MAX(0,ROUNDDOWN(K495-H495-430000-J495-0,-3))</f>
        <v/>
      </c>
      <c r="W495" s="18">
        <f>MAX(0,ROUNDDOWN(K495-H495-430000-J495-N495,-3))</f>
        <v/>
      </c>
      <c r="X495" s="18">
        <f>MAX(0,ROUNDDOWN(K495-H495-430000-J495-O495,-3))</f>
        <v/>
      </c>
      <c r="Y495" s="18">
        <f>IF(K495&lt;=450000,0,MAX(0,ROUNDDOWN(V495*0.06-MIN(50000,V495)*0.03,-2))+MAX(0,ROUNDDOWN(V495*0.04-MIN(50000,V495)*0.02,-2)))</f>
        <v/>
      </c>
      <c r="Z495" s="18">
        <f>IF(K495&lt;=450000,0,MAX(0,ROUNDDOWN(W495*0.06-MIN(50000,W495)*0.03,-2))+MAX(0,ROUNDDOWN(W495*0.04-MIN(50000,W495)*0.02,-2)))</f>
        <v/>
      </c>
      <c r="AA495" s="18">
        <f>IF(K495&lt;=450000,0,MAX(0,ROUNDDOWN(X495*0.06-MIN(50000,X495)*0.03,-2))+MAX(0,ROUNDDOWN(X495*0.04-MIN(50000,X495)*0.02,-2)))</f>
        <v/>
      </c>
      <c r="AB495" s="18">
        <f>AE495+Y495-Z495</f>
        <v/>
      </c>
      <c r="AC495" s="18">
        <f>AF495+Y495-AA495</f>
        <v/>
      </c>
      <c r="AD495" s="20">
        <f>AB495-AC495</f>
        <v/>
      </c>
      <c r="AE495" s="18">
        <f>S495-T495</f>
        <v/>
      </c>
      <c r="AF495" s="18">
        <f>S495-U495</f>
        <v/>
      </c>
      <c r="AG495" s="21">
        <f>IF(P495&lt;=0,0,LOOKUP(P495,{0,1950001,3300001,6950001,9000001,18000001,40000001},{0.05,0.1,0.2,0.23,0.33,0.4,0.45}))</f>
        <v/>
      </c>
    </row>
    <row r="496">
      <c r="A496" t="inlineStr">
        <is>
          <t>1万円刻み</t>
        </is>
      </c>
      <c r="B496" s="18">
        <f>'4_1万円刻み'!$A$133</f>
        <v/>
      </c>
      <c r="C496" s="19" t="n">
        <v>2026</v>
      </c>
      <c r="D496" s="18" t="n">
        <v>100000</v>
      </c>
      <c r="E496" s="18" t="n">
        <v>0</v>
      </c>
      <c r="F496" s="18" t="n">
        <v>100000</v>
      </c>
      <c r="G496" t="inlineStr">
        <is>
          <t>はい</t>
        </is>
      </c>
      <c r="H496" s="18">
        <f>ROUND(MIN(B496/12,650000)*12*0.0915+MIN(B496/12,1390000)*12*(0.0504+0)+B496*0.005,0)</f>
        <v/>
      </c>
      <c r="I496" s="18" t="n">
        <v>0</v>
      </c>
      <c r="J496" s="18" t="n">
        <v>0</v>
      </c>
      <c r="K496" s="18">
        <f>ROUND(IF(C496&gt;=2026,IF(B496&lt;741000,0,IF(B496&lt;2191000,B496-740000,IF(B496&lt;2193000,1451000,IF(B496&lt;2196000,1453000,IF(B496&lt;2200000,1456000,IF(B496&lt;3600000,ROUNDDOWN(B496/4,-3)*2.8-80000,IF(B496&lt;6600000,ROUNDDOWN(B496/4,-3)*3.2-440000,IF(B496&lt;8500000,ROUNDDOWN(B496*0.9,0)-1100000,B496-1950000)))))))),IF(B496&lt;651000,0,IF(B496&lt;1900000,B496-650000,IF(B496&lt;3600000,ROUNDDOWN(B496/4,-3)*2.8-80000,IF(B496&lt;6600000,ROUNDDOWN(B496/4,-3)*3.2-440000,IF(B496&lt;8500000,ROUNDDOWN(B496*0.9,0)-1100000,B496-1950000)))))),0)</f>
        <v/>
      </c>
      <c r="L496" s="18">
        <f>IF(K496&gt;23500000,NA(),IF(C496&gt;=2026,IF(K496&lt;=4890000,1040000,IF(K496&lt;=6550000,670000,620000)),IF(K496&lt;=1320000,950000,IF(K496&lt;=3360000,880000,IF(K496&lt;=4890000,680000,IF(K496&lt;=6550000,630000,580000))))))</f>
        <v/>
      </c>
      <c r="M496" s="18">
        <f>MIN(100000,ROUNDDOWN(K496*0.05,0))</f>
        <v/>
      </c>
      <c r="N496" s="18">
        <f>MIN(2000000,MAX(0,D496-E496-M496))</f>
        <v/>
      </c>
      <c r="O496" s="18">
        <f>IF(G496="はい",MIN(88000,MAX(0,F496-12000)),0)</f>
        <v/>
      </c>
      <c r="P496" s="18">
        <f>MAX(0,ROUNDDOWN(K496-H496-L496-I496-0,-3))</f>
        <v/>
      </c>
      <c r="Q496" s="18">
        <f>MAX(0,ROUNDDOWN(K496-H496-L496-I496-N496,-3))</f>
        <v/>
      </c>
      <c r="R496" s="18">
        <f>MAX(0,ROUNDDOWN(K496-H496-L496-I496-O496,-3))</f>
        <v/>
      </c>
      <c r="S496" s="18">
        <f>IF(P496&lt;=0,0,ROUNDDOWN((P496*LOOKUP(P496,{0,1950001,3300001,6950001,9000001,18000001,40000001},{0.05,0.1,0.2,0.23,0.33,0.4,0.45})-LOOKUP(P496,{0,1950001,3300001,6950001,9000001,18000001,40000001},{0,97500,427500,636000,1536000,2796000,4796000}))*1.021,-2))</f>
        <v/>
      </c>
      <c r="T496" s="18">
        <f>IF(Q496&lt;=0,0,ROUNDDOWN((Q496*LOOKUP(Q496,{0,1950001,3300001,6950001,9000001,18000001,40000001},{0.05,0.1,0.2,0.23,0.33,0.4,0.45})-LOOKUP(Q496,{0,1950001,3300001,6950001,9000001,18000001,40000001},{0,97500,427500,636000,1536000,2796000,4796000}))*1.021,-2))</f>
        <v/>
      </c>
      <c r="U496" s="18">
        <f>IF(R496&lt;=0,0,ROUNDDOWN((R496*LOOKUP(R496,{0,1950001,3300001,6950001,9000001,18000001,40000001},{0.05,0.1,0.2,0.23,0.33,0.4,0.45})-LOOKUP(R496,{0,1950001,3300001,6950001,9000001,18000001,40000001},{0,97500,427500,636000,1536000,2796000,4796000}))*1.021,-2))</f>
        <v/>
      </c>
      <c r="V496" s="18">
        <f>MAX(0,ROUNDDOWN(K496-H496-430000-J496-0,-3))</f>
        <v/>
      </c>
      <c r="W496" s="18">
        <f>MAX(0,ROUNDDOWN(K496-H496-430000-J496-N496,-3))</f>
        <v/>
      </c>
      <c r="X496" s="18">
        <f>MAX(0,ROUNDDOWN(K496-H496-430000-J496-O496,-3))</f>
        <v/>
      </c>
      <c r="Y496" s="18">
        <f>IF(K496&lt;=450000,0,MAX(0,ROUNDDOWN(V496*0.06-MIN(50000,V496)*0.03,-2))+MAX(0,ROUNDDOWN(V496*0.04-MIN(50000,V496)*0.02,-2)))</f>
        <v/>
      </c>
      <c r="Z496" s="18">
        <f>IF(K496&lt;=450000,0,MAX(0,ROUNDDOWN(W496*0.06-MIN(50000,W496)*0.03,-2))+MAX(0,ROUNDDOWN(W496*0.04-MIN(50000,W496)*0.02,-2)))</f>
        <v/>
      </c>
      <c r="AA496" s="18">
        <f>IF(K496&lt;=450000,0,MAX(0,ROUNDDOWN(X496*0.06-MIN(50000,X496)*0.03,-2))+MAX(0,ROUNDDOWN(X496*0.04-MIN(50000,X496)*0.02,-2)))</f>
        <v/>
      </c>
      <c r="AB496" s="18">
        <f>AE496+Y496-Z496</f>
        <v/>
      </c>
      <c r="AC496" s="18">
        <f>AF496+Y496-AA496</f>
        <v/>
      </c>
      <c r="AD496" s="20">
        <f>AB496-AC496</f>
        <v/>
      </c>
      <c r="AE496" s="18">
        <f>S496-T496</f>
        <v/>
      </c>
      <c r="AF496" s="18">
        <f>S496-U496</f>
        <v/>
      </c>
      <c r="AG496" s="21">
        <f>IF(P496&lt;=0,0,LOOKUP(P496,{0,1950001,3300001,6950001,9000001,18000001,40000001},{0.05,0.1,0.2,0.23,0.33,0.4,0.45}))</f>
        <v/>
      </c>
    </row>
    <row r="497">
      <c r="A497" t="inlineStr">
        <is>
          <t>1万円刻み</t>
        </is>
      </c>
      <c r="B497" s="18">
        <f>'4_1万円刻み'!$A$133</f>
        <v/>
      </c>
      <c r="C497" s="19" t="n">
        <v>2025</v>
      </c>
      <c r="D497" s="18" t="n">
        <v>100000</v>
      </c>
      <c r="E497" s="18" t="n">
        <v>0</v>
      </c>
      <c r="F497" s="18" t="n">
        <v>100000</v>
      </c>
      <c r="G497" t="inlineStr">
        <is>
          <t>はい</t>
        </is>
      </c>
      <c r="H497" s="18">
        <f>ROUND(MIN(B497/12,650000)*12*0.0915+MIN(B497/12,1390000)*12*(0.0504+0)+B497*0.005,0)</f>
        <v/>
      </c>
      <c r="I497" s="18" t="n">
        <v>0</v>
      </c>
      <c r="J497" s="18" t="n">
        <v>0</v>
      </c>
      <c r="K497" s="18">
        <f>ROUND(IF(C497&gt;=2026,IF(B497&lt;741000,0,IF(B497&lt;2191000,B497-740000,IF(B497&lt;2193000,1451000,IF(B497&lt;2196000,1453000,IF(B497&lt;2200000,1456000,IF(B497&lt;3600000,ROUNDDOWN(B497/4,-3)*2.8-80000,IF(B497&lt;6600000,ROUNDDOWN(B497/4,-3)*3.2-440000,IF(B497&lt;8500000,ROUNDDOWN(B497*0.9,0)-1100000,B497-1950000)))))))),IF(B497&lt;651000,0,IF(B497&lt;1900000,B497-650000,IF(B497&lt;3600000,ROUNDDOWN(B497/4,-3)*2.8-80000,IF(B497&lt;6600000,ROUNDDOWN(B497/4,-3)*3.2-440000,IF(B497&lt;8500000,ROUNDDOWN(B497*0.9,0)-1100000,B497-1950000)))))),0)</f>
        <v/>
      </c>
      <c r="L497" s="18">
        <f>IF(K497&gt;23500000,NA(),IF(C497&gt;=2026,IF(K497&lt;=4890000,1040000,IF(K497&lt;=6550000,670000,620000)),IF(K497&lt;=1320000,950000,IF(K497&lt;=3360000,880000,IF(K497&lt;=4890000,680000,IF(K497&lt;=6550000,630000,580000))))))</f>
        <v/>
      </c>
      <c r="M497" s="18">
        <f>MIN(100000,ROUNDDOWN(K497*0.05,0))</f>
        <v/>
      </c>
      <c r="N497" s="18">
        <f>MIN(2000000,MAX(0,D497-E497-M497))</f>
        <v/>
      </c>
      <c r="O497" s="18">
        <f>IF(G497="はい",MIN(88000,MAX(0,F497-12000)),0)</f>
        <v/>
      </c>
      <c r="P497" s="18">
        <f>MAX(0,ROUNDDOWN(K497-H497-L497-I497-0,-3))</f>
        <v/>
      </c>
      <c r="Q497" s="18">
        <f>MAX(0,ROUNDDOWN(K497-H497-L497-I497-N497,-3))</f>
        <v/>
      </c>
      <c r="R497" s="18">
        <f>MAX(0,ROUNDDOWN(K497-H497-L497-I497-O497,-3))</f>
        <v/>
      </c>
      <c r="S497" s="18">
        <f>IF(P497&lt;=0,0,ROUNDDOWN((P497*LOOKUP(P497,{0,1950001,3300001,6950001,9000001,18000001,40000001},{0.05,0.1,0.2,0.23,0.33,0.4,0.45})-LOOKUP(P497,{0,1950001,3300001,6950001,9000001,18000001,40000001},{0,97500,427500,636000,1536000,2796000,4796000}))*1.021,-2))</f>
        <v/>
      </c>
      <c r="T497" s="18">
        <f>IF(Q497&lt;=0,0,ROUNDDOWN((Q497*LOOKUP(Q497,{0,1950001,3300001,6950001,9000001,18000001,40000001},{0.05,0.1,0.2,0.23,0.33,0.4,0.45})-LOOKUP(Q497,{0,1950001,3300001,6950001,9000001,18000001,40000001},{0,97500,427500,636000,1536000,2796000,4796000}))*1.021,-2))</f>
        <v/>
      </c>
      <c r="U497" s="18">
        <f>IF(R497&lt;=0,0,ROUNDDOWN((R497*LOOKUP(R497,{0,1950001,3300001,6950001,9000001,18000001,40000001},{0.05,0.1,0.2,0.23,0.33,0.4,0.45})-LOOKUP(R497,{0,1950001,3300001,6950001,9000001,18000001,40000001},{0,97500,427500,636000,1536000,2796000,4796000}))*1.021,-2))</f>
        <v/>
      </c>
      <c r="V497" s="18">
        <f>MAX(0,ROUNDDOWN(K497-H497-430000-J497-0,-3))</f>
        <v/>
      </c>
      <c r="W497" s="18">
        <f>MAX(0,ROUNDDOWN(K497-H497-430000-J497-N497,-3))</f>
        <v/>
      </c>
      <c r="X497" s="18">
        <f>MAX(0,ROUNDDOWN(K497-H497-430000-J497-O497,-3))</f>
        <v/>
      </c>
      <c r="Y497" s="18">
        <f>IF(K497&lt;=450000,0,MAX(0,ROUNDDOWN(V497*0.06-MIN(50000,V497)*0.03,-2))+MAX(0,ROUNDDOWN(V497*0.04-MIN(50000,V497)*0.02,-2)))</f>
        <v/>
      </c>
      <c r="Z497" s="18">
        <f>IF(K497&lt;=450000,0,MAX(0,ROUNDDOWN(W497*0.06-MIN(50000,W497)*0.03,-2))+MAX(0,ROUNDDOWN(W497*0.04-MIN(50000,W497)*0.02,-2)))</f>
        <v/>
      </c>
      <c r="AA497" s="18">
        <f>IF(K497&lt;=450000,0,MAX(0,ROUNDDOWN(X497*0.06-MIN(50000,X497)*0.03,-2))+MAX(0,ROUNDDOWN(X497*0.04-MIN(50000,X497)*0.02,-2)))</f>
        <v/>
      </c>
      <c r="AB497" s="18">
        <f>AE497+Y497-Z497</f>
        <v/>
      </c>
      <c r="AC497" s="18">
        <f>AF497+Y497-AA497</f>
        <v/>
      </c>
      <c r="AD497" s="20">
        <f>AB497-AC497</f>
        <v/>
      </c>
      <c r="AE497" s="18">
        <f>S497-T497</f>
        <v/>
      </c>
      <c r="AF497" s="18">
        <f>S497-U497</f>
        <v/>
      </c>
      <c r="AG497" s="21">
        <f>IF(P497&lt;=0,0,LOOKUP(P497,{0,1950001,3300001,6950001,9000001,18000001,40000001},{0.05,0.1,0.2,0.23,0.33,0.4,0.45}))</f>
        <v/>
      </c>
    </row>
    <row r="498">
      <c r="A498" t="inlineStr">
        <is>
          <t>1万円刻み</t>
        </is>
      </c>
      <c r="B498" s="18">
        <f>'4_1万円刻み'!$A$134</f>
        <v/>
      </c>
      <c r="C498" s="19" t="n">
        <v>2026</v>
      </c>
      <c r="D498" s="18" t="n">
        <v>100000</v>
      </c>
      <c r="E498" s="18" t="n">
        <v>0</v>
      </c>
      <c r="F498" s="18" t="n">
        <v>100000</v>
      </c>
      <c r="G498" t="inlineStr">
        <is>
          <t>はい</t>
        </is>
      </c>
      <c r="H498" s="18">
        <f>ROUND(MIN(B498/12,650000)*12*0.0915+MIN(B498/12,1390000)*12*(0.0504+0)+B498*0.005,0)</f>
        <v/>
      </c>
      <c r="I498" s="18" t="n">
        <v>0</v>
      </c>
      <c r="J498" s="18" t="n">
        <v>0</v>
      </c>
      <c r="K498" s="18">
        <f>ROUND(IF(C498&gt;=2026,IF(B498&lt;741000,0,IF(B498&lt;2191000,B498-740000,IF(B498&lt;2193000,1451000,IF(B498&lt;2196000,1453000,IF(B498&lt;2200000,1456000,IF(B498&lt;3600000,ROUNDDOWN(B498/4,-3)*2.8-80000,IF(B498&lt;6600000,ROUNDDOWN(B498/4,-3)*3.2-440000,IF(B498&lt;8500000,ROUNDDOWN(B498*0.9,0)-1100000,B498-1950000)))))))),IF(B498&lt;651000,0,IF(B498&lt;1900000,B498-650000,IF(B498&lt;3600000,ROUNDDOWN(B498/4,-3)*2.8-80000,IF(B498&lt;6600000,ROUNDDOWN(B498/4,-3)*3.2-440000,IF(B498&lt;8500000,ROUNDDOWN(B498*0.9,0)-1100000,B498-1950000)))))),0)</f>
        <v/>
      </c>
      <c r="L498" s="18">
        <f>IF(K498&gt;23500000,NA(),IF(C498&gt;=2026,IF(K498&lt;=4890000,1040000,IF(K498&lt;=6550000,670000,620000)),IF(K498&lt;=1320000,950000,IF(K498&lt;=3360000,880000,IF(K498&lt;=4890000,680000,IF(K498&lt;=6550000,630000,580000))))))</f>
        <v/>
      </c>
      <c r="M498" s="18">
        <f>MIN(100000,ROUNDDOWN(K498*0.05,0))</f>
        <v/>
      </c>
      <c r="N498" s="18">
        <f>MIN(2000000,MAX(0,D498-E498-M498))</f>
        <v/>
      </c>
      <c r="O498" s="18">
        <f>IF(G498="はい",MIN(88000,MAX(0,F498-12000)),0)</f>
        <v/>
      </c>
      <c r="P498" s="18">
        <f>MAX(0,ROUNDDOWN(K498-H498-L498-I498-0,-3))</f>
        <v/>
      </c>
      <c r="Q498" s="18">
        <f>MAX(0,ROUNDDOWN(K498-H498-L498-I498-N498,-3))</f>
        <v/>
      </c>
      <c r="R498" s="18">
        <f>MAX(0,ROUNDDOWN(K498-H498-L498-I498-O498,-3))</f>
        <v/>
      </c>
      <c r="S498" s="18">
        <f>IF(P498&lt;=0,0,ROUNDDOWN((P498*LOOKUP(P498,{0,1950001,3300001,6950001,9000001,18000001,40000001},{0.05,0.1,0.2,0.23,0.33,0.4,0.45})-LOOKUP(P498,{0,1950001,3300001,6950001,9000001,18000001,40000001},{0,97500,427500,636000,1536000,2796000,4796000}))*1.021,-2))</f>
        <v/>
      </c>
      <c r="T498" s="18">
        <f>IF(Q498&lt;=0,0,ROUNDDOWN((Q498*LOOKUP(Q498,{0,1950001,3300001,6950001,9000001,18000001,40000001},{0.05,0.1,0.2,0.23,0.33,0.4,0.45})-LOOKUP(Q498,{0,1950001,3300001,6950001,9000001,18000001,40000001},{0,97500,427500,636000,1536000,2796000,4796000}))*1.021,-2))</f>
        <v/>
      </c>
      <c r="U498" s="18">
        <f>IF(R498&lt;=0,0,ROUNDDOWN((R498*LOOKUP(R498,{0,1950001,3300001,6950001,9000001,18000001,40000001},{0.05,0.1,0.2,0.23,0.33,0.4,0.45})-LOOKUP(R498,{0,1950001,3300001,6950001,9000001,18000001,40000001},{0,97500,427500,636000,1536000,2796000,4796000}))*1.021,-2))</f>
        <v/>
      </c>
      <c r="V498" s="18">
        <f>MAX(0,ROUNDDOWN(K498-H498-430000-J498-0,-3))</f>
        <v/>
      </c>
      <c r="W498" s="18">
        <f>MAX(0,ROUNDDOWN(K498-H498-430000-J498-N498,-3))</f>
        <v/>
      </c>
      <c r="X498" s="18">
        <f>MAX(0,ROUNDDOWN(K498-H498-430000-J498-O498,-3))</f>
        <v/>
      </c>
      <c r="Y498" s="18">
        <f>IF(K498&lt;=450000,0,MAX(0,ROUNDDOWN(V498*0.06-MIN(50000,V498)*0.03,-2))+MAX(0,ROUNDDOWN(V498*0.04-MIN(50000,V498)*0.02,-2)))</f>
        <v/>
      </c>
      <c r="Z498" s="18">
        <f>IF(K498&lt;=450000,0,MAX(0,ROUNDDOWN(W498*0.06-MIN(50000,W498)*0.03,-2))+MAX(0,ROUNDDOWN(W498*0.04-MIN(50000,W498)*0.02,-2)))</f>
        <v/>
      </c>
      <c r="AA498" s="18">
        <f>IF(K498&lt;=450000,0,MAX(0,ROUNDDOWN(X498*0.06-MIN(50000,X498)*0.03,-2))+MAX(0,ROUNDDOWN(X498*0.04-MIN(50000,X498)*0.02,-2)))</f>
        <v/>
      </c>
      <c r="AB498" s="18">
        <f>AE498+Y498-Z498</f>
        <v/>
      </c>
      <c r="AC498" s="18">
        <f>AF498+Y498-AA498</f>
        <v/>
      </c>
      <c r="AD498" s="20">
        <f>AB498-AC498</f>
        <v/>
      </c>
      <c r="AE498" s="18">
        <f>S498-T498</f>
        <v/>
      </c>
      <c r="AF498" s="18">
        <f>S498-U498</f>
        <v/>
      </c>
      <c r="AG498" s="21">
        <f>IF(P498&lt;=0,0,LOOKUP(P498,{0,1950001,3300001,6950001,9000001,18000001,40000001},{0.05,0.1,0.2,0.23,0.33,0.4,0.45}))</f>
        <v/>
      </c>
    </row>
    <row r="499">
      <c r="A499" t="inlineStr">
        <is>
          <t>1万円刻み</t>
        </is>
      </c>
      <c r="B499" s="18">
        <f>'4_1万円刻み'!$A$134</f>
        <v/>
      </c>
      <c r="C499" s="19" t="n">
        <v>2025</v>
      </c>
      <c r="D499" s="18" t="n">
        <v>100000</v>
      </c>
      <c r="E499" s="18" t="n">
        <v>0</v>
      </c>
      <c r="F499" s="18" t="n">
        <v>100000</v>
      </c>
      <c r="G499" t="inlineStr">
        <is>
          <t>はい</t>
        </is>
      </c>
      <c r="H499" s="18">
        <f>ROUND(MIN(B499/12,650000)*12*0.0915+MIN(B499/12,1390000)*12*(0.0504+0)+B499*0.005,0)</f>
        <v/>
      </c>
      <c r="I499" s="18" t="n">
        <v>0</v>
      </c>
      <c r="J499" s="18" t="n">
        <v>0</v>
      </c>
      <c r="K499" s="18">
        <f>ROUND(IF(C499&gt;=2026,IF(B499&lt;741000,0,IF(B499&lt;2191000,B499-740000,IF(B499&lt;2193000,1451000,IF(B499&lt;2196000,1453000,IF(B499&lt;2200000,1456000,IF(B499&lt;3600000,ROUNDDOWN(B499/4,-3)*2.8-80000,IF(B499&lt;6600000,ROUNDDOWN(B499/4,-3)*3.2-440000,IF(B499&lt;8500000,ROUNDDOWN(B499*0.9,0)-1100000,B499-1950000)))))))),IF(B499&lt;651000,0,IF(B499&lt;1900000,B499-650000,IF(B499&lt;3600000,ROUNDDOWN(B499/4,-3)*2.8-80000,IF(B499&lt;6600000,ROUNDDOWN(B499/4,-3)*3.2-440000,IF(B499&lt;8500000,ROUNDDOWN(B499*0.9,0)-1100000,B499-1950000)))))),0)</f>
        <v/>
      </c>
      <c r="L499" s="18">
        <f>IF(K499&gt;23500000,NA(),IF(C499&gt;=2026,IF(K499&lt;=4890000,1040000,IF(K499&lt;=6550000,670000,620000)),IF(K499&lt;=1320000,950000,IF(K499&lt;=3360000,880000,IF(K499&lt;=4890000,680000,IF(K499&lt;=6550000,630000,580000))))))</f>
        <v/>
      </c>
      <c r="M499" s="18">
        <f>MIN(100000,ROUNDDOWN(K499*0.05,0))</f>
        <v/>
      </c>
      <c r="N499" s="18">
        <f>MIN(2000000,MAX(0,D499-E499-M499))</f>
        <v/>
      </c>
      <c r="O499" s="18">
        <f>IF(G499="はい",MIN(88000,MAX(0,F499-12000)),0)</f>
        <v/>
      </c>
      <c r="P499" s="18">
        <f>MAX(0,ROUNDDOWN(K499-H499-L499-I499-0,-3))</f>
        <v/>
      </c>
      <c r="Q499" s="18">
        <f>MAX(0,ROUNDDOWN(K499-H499-L499-I499-N499,-3))</f>
        <v/>
      </c>
      <c r="R499" s="18">
        <f>MAX(0,ROUNDDOWN(K499-H499-L499-I499-O499,-3))</f>
        <v/>
      </c>
      <c r="S499" s="18">
        <f>IF(P499&lt;=0,0,ROUNDDOWN((P499*LOOKUP(P499,{0,1950001,3300001,6950001,9000001,18000001,40000001},{0.05,0.1,0.2,0.23,0.33,0.4,0.45})-LOOKUP(P499,{0,1950001,3300001,6950001,9000001,18000001,40000001},{0,97500,427500,636000,1536000,2796000,4796000}))*1.021,-2))</f>
        <v/>
      </c>
      <c r="T499" s="18">
        <f>IF(Q499&lt;=0,0,ROUNDDOWN((Q499*LOOKUP(Q499,{0,1950001,3300001,6950001,9000001,18000001,40000001},{0.05,0.1,0.2,0.23,0.33,0.4,0.45})-LOOKUP(Q499,{0,1950001,3300001,6950001,9000001,18000001,40000001},{0,97500,427500,636000,1536000,2796000,4796000}))*1.021,-2))</f>
        <v/>
      </c>
      <c r="U499" s="18">
        <f>IF(R499&lt;=0,0,ROUNDDOWN((R499*LOOKUP(R499,{0,1950001,3300001,6950001,9000001,18000001,40000001},{0.05,0.1,0.2,0.23,0.33,0.4,0.45})-LOOKUP(R499,{0,1950001,3300001,6950001,9000001,18000001,40000001},{0,97500,427500,636000,1536000,2796000,4796000}))*1.021,-2))</f>
        <v/>
      </c>
      <c r="V499" s="18">
        <f>MAX(0,ROUNDDOWN(K499-H499-430000-J499-0,-3))</f>
        <v/>
      </c>
      <c r="W499" s="18">
        <f>MAX(0,ROUNDDOWN(K499-H499-430000-J499-N499,-3))</f>
        <v/>
      </c>
      <c r="X499" s="18">
        <f>MAX(0,ROUNDDOWN(K499-H499-430000-J499-O499,-3))</f>
        <v/>
      </c>
      <c r="Y499" s="18">
        <f>IF(K499&lt;=450000,0,MAX(0,ROUNDDOWN(V499*0.06-MIN(50000,V499)*0.03,-2))+MAX(0,ROUNDDOWN(V499*0.04-MIN(50000,V499)*0.02,-2)))</f>
        <v/>
      </c>
      <c r="Z499" s="18">
        <f>IF(K499&lt;=450000,0,MAX(0,ROUNDDOWN(W499*0.06-MIN(50000,W499)*0.03,-2))+MAX(0,ROUNDDOWN(W499*0.04-MIN(50000,W499)*0.02,-2)))</f>
        <v/>
      </c>
      <c r="AA499" s="18">
        <f>IF(K499&lt;=450000,0,MAX(0,ROUNDDOWN(X499*0.06-MIN(50000,X499)*0.03,-2))+MAX(0,ROUNDDOWN(X499*0.04-MIN(50000,X499)*0.02,-2)))</f>
        <v/>
      </c>
      <c r="AB499" s="18">
        <f>AE499+Y499-Z499</f>
        <v/>
      </c>
      <c r="AC499" s="18">
        <f>AF499+Y499-AA499</f>
        <v/>
      </c>
      <c r="AD499" s="20">
        <f>AB499-AC499</f>
        <v/>
      </c>
      <c r="AE499" s="18">
        <f>S499-T499</f>
        <v/>
      </c>
      <c r="AF499" s="18">
        <f>S499-U499</f>
        <v/>
      </c>
      <c r="AG499" s="21">
        <f>IF(P499&lt;=0,0,LOOKUP(P499,{0,1950001,3300001,6950001,9000001,18000001,40000001},{0.05,0.1,0.2,0.23,0.33,0.4,0.45}))</f>
        <v/>
      </c>
    </row>
    <row r="500">
      <c r="A500" t="inlineStr">
        <is>
          <t>1万円刻み</t>
        </is>
      </c>
      <c r="B500" s="18">
        <f>'4_1万円刻み'!$A$135</f>
        <v/>
      </c>
      <c r="C500" s="19" t="n">
        <v>2026</v>
      </c>
      <c r="D500" s="18" t="n">
        <v>100000</v>
      </c>
      <c r="E500" s="18" t="n">
        <v>0</v>
      </c>
      <c r="F500" s="18" t="n">
        <v>100000</v>
      </c>
      <c r="G500" t="inlineStr">
        <is>
          <t>はい</t>
        </is>
      </c>
      <c r="H500" s="18">
        <f>ROUND(MIN(B500/12,650000)*12*0.0915+MIN(B500/12,1390000)*12*(0.0504+0)+B500*0.005,0)</f>
        <v/>
      </c>
      <c r="I500" s="18" t="n">
        <v>0</v>
      </c>
      <c r="J500" s="18" t="n">
        <v>0</v>
      </c>
      <c r="K500" s="18">
        <f>ROUND(IF(C500&gt;=2026,IF(B500&lt;741000,0,IF(B500&lt;2191000,B500-740000,IF(B500&lt;2193000,1451000,IF(B500&lt;2196000,1453000,IF(B500&lt;2200000,1456000,IF(B500&lt;3600000,ROUNDDOWN(B500/4,-3)*2.8-80000,IF(B500&lt;6600000,ROUNDDOWN(B500/4,-3)*3.2-440000,IF(B500&lt;8500000,ROUNDDOWN(B500*0.9,0)-1100000,B500-1950000)))))))),IF(B500&lt;651000,0,IF(B500&lt;1900000,B500-650000,IF(B500&lt;3600000,ROUNDDOWN(B500/4,-3)*2.8-80000,IF(B500&lt;6600000,ROUNDDOWN(B500/4,-3)*3.2-440000,IF(B500&lt;8500000,ROUNDDOWN(B500*0.9,0)-1100000,B500-1950000)))))),0)</f>
        <v/>
      </c>
      <c r="L500" s="18">
        <f>IF(K500&gt;23500000,NA(),IF(C500&gt;=2026,IF(K500&lt;=4890000,1040000,IF(K500&lt;=6550000,670000,620000)),IF(K500&lt;=1320000,950000,IF(K500&lt;=3360000,880000,IF(K500&lt;=4890000,680000,IF(K500&lt;=6550000,630000,580000))))))</f>
        <v/>
      </c>
      <c r="M500" s="18">
        <f>MIN(100000,ROUNDDOWN(K500*0.05,0))</f>
        <v/>
      </c>
      <c r="N500" s="18">
        <f>MIN(2000000,MAX(0,D500-E500-M500))</f>
        <v/>
      </c>
      <c r="O500" s="18">
        <f>IF(G500="はい",MIN(88000,MAX(0,F500-12000)),0)</f>
        <v/>
      </c>
      <c r="P500" s="18">
        <f>MAX(0,ROUNDDOWN(K500-H500-L500-I500-0,-3))</f>
        <v/>
      </c>
      <c r="Q500" s="18">
        <f>MAX(0,ROUNDDOWN(K500-H500-L500-I500-N500,-3))</f>
        <v/>
      </c>
      <c r="R500" s="18">
        <f>MAX(0,ROUNDDOWN(K500-H500-L500-I500-O500,-3))</f>
        <v/>
      </c>
      <c r="S500" s="18">
        <f>IF(P500&lt;=0,0,ROUNDDOWN((P500*LOOKUP(P500,{0,1950001,3300001,6950001,9000001,18000001,40000001},{0.05,0.1,0.2,0.23,0.33,0.4,0.45})-LOOKUP(P500,{0,1950001,3300001,6950001,9000001,18000001,40000001},{0,97500,427500,636000,1536000,2796000,4796000}))*1.021,-2))</f>
        <v/>
      </c>
      <c r="T500" s="18">
        <f>IF(Q500&lt;=0,0,ROUNDDOWN((Q500*LOOKUP(Q500,{0,1950001,3300001,6950001,9000001,18000001,40000001},{0.05,0.1,0.2,0.23,0.33,0.4,0.45})-LOOKUP(Q500,{0,1950001,3300001,6950001,9000001,18000001,40000001},{0,97500,427500,636000,1536000,2796000,4796000}))*1.021,-2))</f>
        <v/>
      </c>
      <c r="U500" s="18">
        <f>IF(R500&lt;=0,0,ROUNDDOWN((R500*LOOKUP(R500,{0,1950001,3300001,6950001,9000001,18000001,40000001},{0.05,0.1,0.2,0.23,0.33,0.4,0.45})-LOOKUP(R500,{0,1950001,3300001,6950001,9000001,18000001,40000001},{0,97500,427500,636000,1536000,2796000,4796000}))*1.021,-2))</f>
        <v/>
      </c>
      <c r="V500" s="18">
        <f>MAX(0,ROUNDDOWN(K500-H500-430000-J500-0,-3))</f>
        <v/>
      </c>
      <c r="W500" s="18">
        <f>MAX(0,ROUNDDOWN(K500-H500-430000-J500-N500,-3))</f>
        <v/>
      </c>
      <c r="X500" s="18">
        <f>MAX(0,ROUNDDOWN(K500-H500-430000-J500-O500,-3))</f>
        <v/>
      </c>
      <c r="Y500" s="18">
        <f>IF(K500&lt;=450000,0,MAX(0,ROUNDDOWN(V500*0.06-MIN(50000,V500)*0.03,-2))+MAX(0,ROUNDDOWN(V500*0.04-MIN(50000,V500)*0.02,-2)))</f>
        <v/>
      </c>
      <c r="Z500" s="18">
        <f>IF(K500&lt;=450000,0,MAX(0,ROUNDDOWN(W500*0.06-MIN(50000,W500)*0.03,-2))+MAX(0,ROUNDDOWN(W500*0.04-MIN(50000,W500)*0.02,-2)))</f>
        <v/>
      </c>
      <c r="AA500" s="18">
        <f>IF(K500&lt;=450000,0,MAX(0,ROUNDDOWN(X500*0.06-MIN(50000,X500)*0.03,-2))+MAX(0,ROUNDDOWN(X500*0.04-MIN(50000,X500)*0.02,-2)))</f>
        <v/>
      </c>
      <c r="AB500" s="18">
        <f>AE500+Y500-Z500</f>
        <v/>
      </c>
      <c r="AC500" s="18">
        <f>AF500+Y500-AA500</f>
        <v/>
      </c>
      <c r="AD500" s="20">
        <f>AB500-AC500</f>
        <v/>
      </c>
      <c r="AE500" s="18">
        <f>S500-T500</f>
        <v/>
      </c>
      <c r="AF500" s="18">
        <f>S500-U500</f>
        <v/>
      </c>
      <c r="AG500" s="21">
        <f>IF(P500&lt;=0,0,LOOKUP(P500,{0,1950001,3300001,6950001,9000001,18000001,40000001},{0.05,0.1,0.2,0.23,0.33,0.4,0.45}))</f>
        <v/>
      </c>
    </row>
    <row r="501">
      <c r="A501" t="inlineStr">
        <is>
          <t>1万円刻み</t>
        </is>
      </c>
      <c r="B501" s="18">
        <f>'4_1万円刻み'!$A$135</f>
        <v/>
      </c>
      <c r="C501" s="19" t="n">
        <v>2025</v>
      </c>
      <c r="D501" s="18" t="n">
        <v>100000</v>
      </c>
      <c r="E501" s="18" t="n">
        <v>0</v>
      </c>
      <c r="F501" s="18" t="n">
        <v>100000</v>
      </c>
      <c r="G501" t="inlineStr">
        <is>
          <t>はい</t>
        </is>
      </c>
      <c r="H501" s="18">
        <f>ROUND(MIN(B501/12,650000)*12*0.0915+MIN(B501/12,1390000)*12*(0.0504+0)+B501*0.005,0)</f>
        <v/>
      </c>
      <c r="I501" s="18" t="n">
        <v>0</v>
      </c>
      <c r="J501" s="18" t="n">
        <v>0</v>
      </c>
      <c r="K501" s="18">
        <f>ROUND(IF(C501&gt;=2026,IF(B501&lt;741000,0,IF(B501&lt;2191000,B501-740000,IF(B501&lt;2193000,1451000,IF(B501&lt;2196000,1453000,IF(B501&lt;2200000,1456000,IF(B501&lt;3600000,ROUNDDOWN(B501/4,-3)*2.8-80000,IF(B501&lt;6600000,ROUNDDOWN(B501/4,-3)*3.2-440000,IF(B501&lt;8500000,ROUNDDOWN(B501*0.9,0)-1100000,B501-1950000)))))))),IF(B501&lt;651000,0,IF(B501&lt;1900000,B501-650000,IF(B501&lt;3600000,ROUNDDOWN(B501/4,-3)*2.8-80000,IF(B501&lt;6600000,ROUNDDOWN(B501/4,-3)*3.2-440000,IF(B501&lt;8500000,ROUNDDOWN(B501*0.9,0)-1100000,B501-1950000)))))),0)</f>
        <v/>
      </c>
      <c r="L501" s="18">
        <f>IF(K501&gt;23500000,NA(),IF(C501&gt;=2026,IF(K501&lt;=4890000,1040000,IF(K501&lt;=6550000,670000,620000)),IF(K501&lt;=1320000,950000,IF(K501&lt;=3360000,880000,IF(K501&lt;=4890000,680000,IF(K501&lt;=6550000,630000,580000))))))</f>
        <v/>
      </c>
      <c r="M501" s="18">
        <f>MIN(100000,ROUNDDOWN(K501*0.05,0))</f>
        <v/>
      </c>
      <c r="N501" s="18">
        <f>MIN(2000000,MAX(0,D501-E501-M501))</f>
        <v/>
      </c>
      <c r="O501" s="18">
        <f>IF(G501="はい",MIN(88000,MAX(0,F501-12000)),0)</f>
        <v/>
      </c>
      <c r="P501" s="18">
        <f>MAX(0,ROUNDDOWN(K501-H501-L501-I501-0,-3))</f>
        <v/>
      </c>
      <c r="Q501" s="18">
        <f>MAX(0,ROUNDDOWN(K501-H501-L501-I501-N501,-3))</f>
        <v/>
      </c>
      <c r="R501" s="18">
        <f>MAX(0,ROUNDDOWN(K501-H501-L501-I501-O501,-3))</f>
        <v/>
      </c>
      <c r="S501" s="18">
        <f>IF(P501&lt;=0,0,ROUNDDOWN((P501*LOOKUP(P501,{0,1950001,3300001,6950001,9000001,18000001,40000001},{0.05,0.1,0.2,0.23,0.33,0.4,0.45})-LOOKUP(P501,{0,1950001,3300001,6950001,9000001,18000001,40000001},{0,97500,427500,636000,1536000,2796000,4796000}))*1.021,-2))</f>
        <v/>
      </c>
      <c r="T501" s="18">
        <f>IF(Q501&lt;=0,0,ROUNDDOWN((Q501*LOOKUP(Q501,{0,1950001,3300001,6950001,9000001,18000001,40000001},{0.05,0.1,0.2,0.23,0.33,0.4,0.45})-LOOKUP(Q501,{0,1950001,3300001,6950001,9000001,18000001,40000001},{0,97500,427500,636000,1536000,2796000,4796000}))*1.021,-2))</f>
        <v/>
      </c>
      <c r="U501" s="18">
        <f>IF(R501&lt;=0,0,ROUNDDOWN((R501*LOOKUP(R501,{0,1950001,3300001,6950001,9000001,18000001,40000001},{0.05,0.1,0.2,0.23,0.33,0.4,0.45})-LOOKUP(R501,{0,1950001,3300001,6950001,9000001,18000001,40000001},{0,97500,427500,636000,1536000,2796000,4796000}))*1.021,-2))</f>
        <v/>
      </c>
      <c r="V501" s="18">
        <f>MAX(0,ROUNDDOWN(K501-H501-430000-J501-0,-3))</f>
        <v/>
      </c>
      <c r="W501" s="18">
        <f>MAX(0,ROUNDDOWN(K501-H501-430000-J501-N501,-3))</f>
        <v/>
      </c>
      <c r="X501" s="18">
        <f>MAX(0,ROUNDDOWN(K501-H501-430000-J501-O501,-3))</f>
        <v/>
      </c>
      <c r="Y501" s="18">
        <f>IF(K501&lt;=450000,0,MAX(0,ROUNDDOWN(V501*0.06-MIN(50000,V501)*0.03,-2))+MAX(0,ROUNDDOWN(V501*0.04-MIN(50000,V501)*0.02,-2)))</f>
        <v/>
      </c>
      <c r="Z501" s="18">
        <f>IF(K501&lt;=450000,0,MAX(0,ROUNDDOWN(W501*0.06-MIN(50000,W501)*0.03,-2))+MAX(0,ROUNDDOWN(W501*0.04-MIN(50000,W501)*0.02,-2)))</f>
        <v/>
      </c>
      <c r="AA501" s="18">
        <f>IF(K501&lt;=450000,0,MAX(0,ROUNDDOWN(X501*0.06-MIN(50000,X501)*0.03,-2))+MAX(0,ROUNDDOWN(X501*0.04-MIN(50000,X501)*0.02,-2)))</f>
        <v/>
      </c>
      <c r="AB501" s="18">
        <f>AE501+Y501-Z501</f>
        <v/>
      </c>
      <c r="AC501" s="18">
        <f>AF501+Y501-AA501</f>
        <v/>
      </c>
      <c r="AD501" s="20">
        <f>AB501-AC501</f>
        <v/>
      </c>
      <c r="AE501" s="18">
        <f>S501-T501</f>
        <v/>
      </c>
      <c r="AF501" s="18">
        <f>S501-U501</f>
        <v/>
      </c>
      <c r="AG501" s="21">
        <f>IF(P501&lt;=0,0,LOOKUP(P501,{0,1950001,3300001,6950001,9000001,18000001,40000001},{0.05,0.1,0.2,0.23,0.33,0.4,0.45}))</f>
        <v/>
      </c>
    </row>
    <row r="502">
      <c r="A502" t="inlineStr">
        <is>
          <t>1万円刻み</t>
        </is>
      </c>
      <c r="B502" s="18">
        <f>'4_1万円刻み'!$A$136</f>
        <v/>
      </c>
      <c r="C502" s="19" t="n">
        <v>2026</v>
      </c>
      <c r="D502" s="18" t="n">
        <v>100000</v>
      </c>
      <c r="E502" s="18" t="n">
        <v>0</v>
      </c>
      <c r="F502" s="18" t="n">
        <v>100000</v>
      </c>
      <c r="G502" t="inlineStr">
        <is>
          <t>はい</t>
        </is>
      </c>
      <c r="H502" s="18">
        <f>ROUND(MIN(B502/12,650000)*12*0.0915+MIN(B502/12,1390000)*12*(0.0504+0)+B502*0.005,0)</f>
        <v/>
      </c>
      <c r="I502" s="18" t="n">
        <v>0</v>
      </c>
      <c r="J502" s="18" t="n">
        <v>0</v>
      </c>
      <c r="K502" s="18">
        <f>ROUND(IF(C502&gt;=2026,IF(B502&lt;741000,0,IF(B502&lt;2191000,B502-740000,IF(B502&lt;2193000,1451000,IF(B502&lt;2196000,1453000,IF(B502&lt;2200000,1456000,IF(B502&lt;3600000,ROUNDDOWN(B502/4,-3)*2.8-80000,IF(B502&lt;6600000,ROUNDDOWN(B502/4,-3)*3.2-440000,IF(B502&lt;8500000,ROUNDDOWN(B502*0.9,0)-1100000,B502-1950000)))))))),IF(B502&lt;651000,0,IF(B502&lt;1900000,B502-650000,IF(B502&lt;3600000,ROUNDDOWN(B502/4,-3)*2.8-80000,IF(B502&lt;6600000,ROUNDDOWN(B502/4,-3)*3.2-440000,IF(B502&lt;8500000,ROUNDDOWN(B502*0.9,0)-1100000,B502-1950000)))))),0)</f>
        <v/>
      </c>
      <c r="L502" s="18">
        <f>IF(K502&gt;23500000,NA(),IF(C502&gt;=2026,IF(K502&lt;=4890000,1040000,IF(K502&lt;=6550000,670000,620000)),IF(K502&lt;=1320000,950000,IF(K502&lt;=3360000,880000,IF(K502&lt;=4890000,680000,IF(K502&lt;=6550000,630000,580000))))))</f>
        <v/>
      </c>
      <c r="M502" s="18">
        <f>MIN(100000,ROUNDDOWN(K502*0.05,0))</f>
        <v/>
      </c>
      <c r="N502" s="18">
        <f>MIN(2000000,MAX(0,D502-E502-M502))</f>
        <v/>
      </c>
      <c r="O502" s="18">
        <f>IF(G502="はい",MIN(88000,MAX(0,F502-12000)),0)</f>
        <v/>
      </c>
      <c r="P502" s="18">
        <f>MAX(0,ROUNDDOWN(K502-H502-L502-I502-0,-3))</f>
        <v/>
      </c>
      <c r="Q502" s="18">
        <f>MAX(0,ROUNDDOWN(K502-H502-L502-I502-N502,-3))</f>
        <v/>
      </c>
      <c r="R502" s="18">
        <f>MAX(0,ROUNDDOWN(K502-H502-L502-I502-O502,-3))</f>
        <v/>
      </c>
      <c r="S502" s="18">
        <f>IF(P502&lt;=0,0,ROUNDDOWN((P502*LOOKUP(P502,{0,1950001,3300001,6950001,9000001,18000001,40000001},{0.05,0.1,0.2,0.23,0.33,0.4,0.45})-LOOKUP(P502,{0,1950001,3300001,6950001,9000001,18000001,40000001},{0,97500,427500,636000,1536000,2796000,4796000}))*1.021,-2))</f>
        <v/>
      </c>
      <c r="T502" s="18">
        <f>IF(Q502&lt;=0,0,ROUNDDOWN((Q502*LOOKUP(Q502,{0,1950001,3300001,6950001,9000001,18000001,40000001},{0.05,0.1,0.2,0.23,0.33,0.4,0.45})-LOOKUP(Q502,{0,1950001,3300001,6950001,9000001,18000001,40000001},{0,97500,427500,636000,1536000,2796000,4796000}))*1.021,-2))</f>
        <v/>
      </c>
      <c r="U502" s="18">
        <f>IF(R502&lt;=0,0,ROUNDDOWN((R502*LOOKUP(R502,{0,1950001,3300001,6950001,9000001,18000001,40000001},{0.05,0.1,0.2,0.23,0.33,0.4,0.45})-LOOKUP(R502,{0,1950001,3300001,6950001,9000001,18000001,40000001},{0,97500,427500,636000,1536000,2796000,4796000}))*1.021,-2))</f>
        <v/>
      </c>
      <c r="V502" s="18">
        <f>MAX(0,ROUNDDOWN(K502-H502-430000-J502-0,-3))</f>
        <v/>
      </c>
      <c r="W502" s="18">
        <f>MAX(0,ROUNDDOWN(K502-H502-430000-J502-N502,-3))</f>
        <v/>
      </c>
      <c r="X502" s="18">
        <f>MAX(0,ROUNDDOWN(K502-H502-430000-J502-O502,-3))</f>
        <v/>
      </c>
      <c r="Y502" s="18">
        <f>IF(K502&lt;=450000,0,MAX(0,ROUNDDOWN(V502*0.06-MIN(50000,V502)*0.03,-2))+MAX(0,ROUNDDOWN(V502*0.04-MIN(50000,V502)*0.02,-2)))</f>
        <v/>
      </c>
      <c r="Z502" s="18">
        <f>IF(K502&lt;=450000,0,MAX(0,ROUNDDOWN(W502*0.06-MIN(50000,W502)*0.03,-2))+MAX(0,ROUNDDOWN(W502*0.04-MIN(50000,W502)*0.02,-2)))</f>
        <v/>
      </c>
      <c r="AA502" s="18">
        <f>IF(K502&lt;=450000,0,MAX(0,ROUNDDOWN(X502*0.06-MIN(50000,X502)*0.03,-2))+MAX(0,ROUNDDOWN(X502*0.04-MIN(50000,X502)*0.02,-2)))</f>
        <v/>
      </c>
      <c r="AB502" s="18">
        <f>AE502+Y502-Z502</f>
        <v/>
      </c>
      <c r="AC502" s="18">
        <f>AF502+Y502-AA502</f>
        <v/>
      </c>
      <c r="AD502" s="20">
        <f>AB502-AC502</f>
        <v/>
      </c>
      <c r="AE502" s="18">
        <f>S502-T502</f>
        <v/>
      </c>
      <c r="AF502" s="18">
        <f>S502-U502</f>
        <v/>
      </c>
      <c r="AG502" s="21">
        <f>IF(P502&lt;=0,0,LOOKUP(P502,{0,1950001,3300001,6950001,9000001,18000001,40000001},{0.05,0.1,0.2,0.23,0.33,0.4,0.45}))</f>
        <v/>
      </c>
    </row>
    <row r="503">
      <c r="A503" t="inlineStr">
        <is>
          <t>1万円刻み</t>
        </is>
      </c>
      <c r="B503" s="18">
        <f>'4_1万円刻み'!$A$136</f>
        <v/>
      </c>
      <c r="C503" s="19" t="n">
        <v>2025</v>
      </c>
      <c r="D503" s="18" t="n">
        <v>100000</v>
      </c>
      <c r="E503" s="18" t="n">
        <v>0</v>
      </c>
      <c r="F503" s="18" t="n">
        <v>100000</v>
      </c>
      <c r="G503" t="inlineStr">
        <is>
          <t>はい</t>
        </is>
      </c>
      <c r="H503" s="18">
        <f>ROUND(MIN(B503/12,650000)*12*0.0915+MIN(B503/12,1390000)*12*(0.0504+0)+B503*0.005,0)</f>
        <v/>
      </c>
      <c r="I503" s="18" t="n">
        <v>0</v>
      </c>
      <c r="J503" s="18" t="n">
        <v>0</v>
      </c>
      <c r="K503" s="18">
        <f>ROUND(IF(C503&gt;=2026,IF(B503&lt;741000,0,IF(B503&lt;2191000,B503-740000,IF(B503&lt;2193000,1451000,IF(B503&lt;2196000,1453000,IF(B503&lt;2200000,1456000,IF(B503&lt;3600000,ROUNDDOWN(B503/4,-3)*2.8-80000,IF(B503&lt;6600000,ROUNDDOWN(B503/4,-3)*3.2-440000,IF(B503&lt;8500000,ROUNDDOWN(B503*0.9,0)-1100000,B503-1950000)))))))),IF(B503&lt;651000,0,IF(B503&lt;1900000,B503-650000,IF(B503&lt;3600000,ROUNDDOWN(B503/4,-3)*2.8-80000,IF(B503&lt;6600000,ROUNDDOWN(B503/4,-3)*3.2-440000,IF(B503&lt;8500000,ROUNDDOWN(B503*0.9,0)-1100000,B503-1950000)))))),0)</f>
        <v/>
      </c>
      <c r="L503" s="18">
        <f>IF(K503&gt;23500000,NA(),IF(C503&gt;=2026,IF(K503&lt;=4890000,1040000,IF(K503&lt;=6550000,670000,620000)),IF(K503&lt;=1320000,950000,IF(K503&lt;=3360000,880000,IF(K503&lt;=4890000,680000,IF(K503&lt;=6550000,630000,580000))))))</f>
        <v/>
      </c>
      <c r="M503" s="18">
        <f>MIN(100000,ROUNDDOWN(K503*0.05,0))</f>
        <v/>
      </c>
      <c r="N503" s="18">
        <f>MIN(2000000,MAX(0,D503-E503-M503))</f>
        <v/>
      </c>
      <c r="O503" s="18">
        <f>IF(G503="はい",MIN(88000,MAX(0,F503-12000)),0)</f>
        <v/>
      </c>
      <c r="P503" s="18">
        <f>MAX(0,ROUNDDOWN(K503-H503-L503-I503-0,-3))</f>
        <v/>
      </c>
      <c r="Q503" s="18">
        <f>MAX(0,ROUNDDOWN(K503-H503-L503-I503-N503,-3))</f>
        <v/>
      </c>
      <c r="R503" s="18">
        <f>MAX(0,ROUNDDOWN(K503-H503-L503-I503-O503,-3))</f>
        <v/>
      </c>
      <c r="S503" s="18">
        <f>IF(P503&lt;=0,0,ROUNDDOWN((P503*LOOKUP(P503,{0,1950001,3300001,6950001,9000001,18000001,40000001},{0.05,0.1,0.2,0.23,0.33,0.4,0.45})-LOOKUP(P503,{0,1950001,3300001,6950001,9000001,18000001,40000001},{0,97500,427500,636000,1536000,2796000,4796000}))*1.021,-2))</f>
        <v/>
      </c>
      <c r="T503" s="18">
        <f>IF(Q503&lt;=0,0,ROUNDDOWN((Q503*LOOKUP(Q503,{0,1950001,3300001,6950001,9000001,18000001,40000001},{0.05,0.1,0.2,0.23,0.33,0.4,0.45})-LOOKUP(Q503,{0,1950001,3300001,6950001,9000001,18000001,40000001},{0,97500,427500,636000,1536000,2796000,4796000}))*1.021,-2))</f>
        <v/>
      </c>
      <c r="U503" s="18">
        <f>IF(R503&lt;=0,0,ROUNDDOWN((R503*LOOKUP(R503,{0,1950001,3300001,6950001,9000001,18000001,40000001},{0.05,0.1,0.2,0.23,0.33,0.4,0.45})-LOOKUP(R503,{0,1950001,3300001,6950001,9000001,18000001,40000001},{0,97500,427500,636000,1536000,2796000,4796000}))*1.021,-2))</f>
        <v/>
      </c>
      <c r="V503" s="18">
        <f>MAX(0,ROUNDDOWN(K503-H503-430000-J503-0,-3))</f>
        <v/>
      </c>
      <c r="W503" s="18">
        <f>MAX(0,ROUNDDOWN(K503-H503-430000-J503-N503,-3))</f>
        <v/>
      </c>
      <c r="X503" s="18">
        <f>MAX(0,ROUNDDOWN(K503-H503-430000-J503-O503,-3))</f>
        <v/>
      </c>
      <c r="Y503" s="18">
        <f>IF(K503&lt;=450000,0,MAX(0,ROUNDDOWN(V503*0.06-MIN(50000,V503)*0.03,-2))+MAX(0,ROUNDDOWN(V503*0.04-MIN(50000,V503)*0.02,-2)))</f>
        <v/>
      </c>
      <c r="Z503" s="18">
        <f>IF(K503&lt;=450000,0,MAX(0,ROUNDDOWN(W503*0.06-MIN(50000,W503)*0.03,-2))+MAX(0,ROUNDDOWN(W503*0.04-MIN(50000,W503)*0.02,-2)))</f>
        <v/>
      </c>
      <c r="AA503" s="18">
        <f>IF(K503&lt;=450000,0,MAX(0,ROUNDDOWN(X503*0.06-MIN(50000,X503)*0.03,-2))+MAX(0,ROUNDDOWN(X503*0.04-MIN(50000,X503)*0.02,-2)))</f>
        <v/>
      </c>
      <c r="AB503" s="18">
        <f>AE503+Y503-Z503</f>
        <v/>
      </c>
      <c r="AC503" s="18">
        <f>AF503+Y503-AA503</f>
        <v/>
      </c>
      <c r="AD503" s="20">
        <f>AB503-AC503</f>
        <v/>
      </c>
      <c r="AE503" s="18">
        <f>S503-T503</f>
        <v/>
      </c>
      <c r="AF503" s="18">
        <f>S503-U503</f>
        <v/>
      </c>
      <c r="AG503" s="21">
        <f>IF(P503&lt;=0,0,LOOKUP(P503,{0,1950001,3300001,6950001,9000001,18000001,40000001},{0.05,0.1,0.2,0.23,0.33,0.4,0.45}))</f>
        <v/>
      </c>
    </row>
    <row r="504">
      <c r="A504" t="inlineStr">
        <is>
          <t>1万円刻み</t>
        </is>
      </c>
      <c r="B504" s="18">
        <f>'4_1万円刻み'!$A$137</f>
        <v/>
      </c>
      <c r="C504" s="19" t="n">
        <v>2026</v>
      </c>
      <c r="D504" s="18" t="n">
        <v>100000</v>
      </c>
      <c r="E504" s="18" t="n">
        <v>0</v>
      </c>
      <c r="F504" s="18" t="n">
        <v>100000</v>
      </c>
      <c r="G504" t="inlineStr">
        <is>
          <t>はい</t>
        </is>
      </c>
      <c r="H504" s="18">
        <f>ROUND(MIN(B504/12,650000)*12*0.0915+MIN(B504/12,1390000)*12*(0.0504+0)+B504*0.005,0)</f>
        <v/>
      </c>
      <c r="I504" s="18" t="n">
        <v>0</v>
      </c>
      <c r="J504" s="18" t="n">
        <v>0</v>
      </c>
      <c r="K504" s="18">
        <f>ROUND(IF(C504&gt;=2026,IF(B504&lt;741000,0,IF(B504&lt;2191000,B504-740000,IF(B504&lt;2193000,1451000,IF(B504&lt;2196000,1453000,IF(B504&lt;2200000,1456000,IF(B504&lt;3600000,ROUNDDOWN(B504/4,-3)*2.8-80000,IF(B504&lt;6600000,ROUNDDOWN(B504/4,-3)*3.2-440000,IF(B504&lt;8500000,ROUNDDOWN(B504*0.9,0)-1100000,B504-1950000)))))))),IF(B504&lt;651000,0,IF(B504&lt;1900000,B504-650000,IF(B504&lt;3600000,ROUNDDOWN(B504/4,-3)*2.8-80000,IF(B504&lt;6600000,ROUNDDOWN(B504/4,-3)*3.2-440000,IF(B504&lt;8500000,ROUNDDOWN(B504*0.9,0)-1100000,B504-1950000)))))),0)</f>
        <v/>
      </c>
      <c r="L504" s="18">
        <f>IF(K504&gt;23500000,NA(),IF(C504&gt;=2026,IF(K504&lt;=4890000,1040000,IF(K504&lt;=6550000,670000,620000)),IF(K504&lt;=1320000,950000,IF(K504&lt;=3360000,880000,IF(K504&lt;=4890000,680000,IF(K504&lt;=6550000,630000,580000))))))</f>
        <v/>
      </c>
      <c r="M504" s="18">
        <f>MIN(100000,ROUNDDOWN(K504*0.05,0))</f>
        <v/>
      </c>
      <c r="N504" s="18">
        <f>MIN(2000000,MAX(0,D504-E504-M504))</f>
        <v/>
      </c>
      <c r="O504" s="18">
        <f>IF(G504="はい",MIN(88000,MAX(0,F504-12000)),0)</f>
        <v/>
      </c>
      <c r="P504" s="18">
        <f>MAX(0,ROUNDDOWN(K504-H504-L504-I504-0,-3))</f>
        <v/>
      </c>
      <c r="Q504" s="18">
        <f>MAX(0,ROUNDDOWN(K504-H504-L504-I504-N504,-3))</f>
        <v/>
      </c>
      <c r="R504" s="18">
        <f>MAX(0,ROUNDDOWN(K504-H504-L504-I504-O504,-3))</f>
        <v/>
      </c>
      <c r="S504" s="18">
        <f>IF(P504&lt;=0,0,ROUNDDOWN((P504*LOOKUP(P504,{0,1950001,3300001,6950001,9000001,18000001,40000001},{0.05,0.1,0.2,0.23,0.33,0.4,0.45})-LOOKUP(P504,{0,1950001,3300001,6950001,9000001,18000001,40000001},{0,97500,427500,636000,1536000,2796000,4796000}))*1.021,-2))</f>
        <v/>
      </c>
      <c r="T504" s="18">
        <f>IF(Q504&lt;=0,0,ROUNDDOWN((Q504*LOOKUP(Q504,{0,1950001,3300001,6950001,9000001,18000001,40000001},{0.05,0.1,0.2,0.23,0.33,0.4,0.45})-LOOKUP(Q504,{0,1950001,3300001,6950001,9000001,18000001,40000001},{0,97500,427500,636000,1536000,2796000,4796000}))*1.021,-2))</f>
        <v/>
      </c>
      <c r="U504" s="18">
        <f>IF(R504&lt;=0,0,ROUNDDOWN((R504*LOOKUP(R504,{0,1950001,3300001,6950001,9000001,18000001,40000001},{0.05,0.1,0.2,0.23,0.33,0.4,0.45})-LOOKUP(R504,{0,1950001,3300001,6950001,9000001,18000001,40000001},{0,97500,427500,636000,1536000,2796000,4796000}))*1.021,-2))</f>
        <v/>
      </c>
      <c r="V504" s="18">
        <f>MAX(0,ROUNDDOWN(K504-H504-430000-J504-0,-3))</f>
        <v/>
      </c>
      <c r="W504" s="18">
        <f>MAX(0,ROUNDDOWN(K504-H504-430000-J504-N504,-3))</f>
        <v/>
      </c>
      <c r="X504" s="18">
        <f>MAX(0,ROUNDDOWN(K504-H504-430000-J504-O504,-3))</f>
        <v/>
      </c>
      <c r="Y504" s="18">
        <f>IF(K504&lt;=450000,0,MAX(0,ROUNDDOWN(V504*0.06-MIN(50000,V504)*0.03,-2))+MAX(0,ROUNDDOWN(V504*0.04-MIN(50000,V504)*0.02,-2)))</f>
        <v/>
      </c>
      <c r="Z504" s="18">
        <f>IF(K504&lt;=450000,0,MAX(0,ROUNDDOWN(W504*0.06-MIN(50000,W504)*0.03,-2))+MAX(0,ROUNDDOWN(W504*0.04-MIN(50000,W504)*0.02,-2)))</f>
        <v/>
      </c>
      <c r="AA504" s="18">
        <f>IF(K504&lt;=450000,0,MAX(0,ROUNDDOWN(X504*0.06-MIN(50000,X504)*0.03,-2))+MAX(0,ROUNDDOWN(X504*0.04-MIN(50000,X504)*0.02,-2)))</f>
        <v/>
      </c>
      <c r="AB504" s="18">
        <f>AE504+Y504-Z504</f>
        <v/>
      </c>
      <c r="AC504" s="18">
        <f>AF504+Y504-AA504</f>
        <v/>
      </c>
      <c r="AD504" s="20">
        <f>AB504-AC504</f>
        <v/>
      </c>
      <c r="AE504" s="18">
        <f>S504-T504</f>
        <v/>
      </c>
      <c r="AF504" s="18">
        <f>S504-U504</f>
        <v/>
      </c>
      <c r="AG504" s="21">
        <f>IF(P504&lt;=0,0,LOOKUP(P504,{0,1950001,3300001,6950001,9000001,18000001,40000001},{0.05,0.1,0.2,0.23,0.33,0.4,0.45}))</f>
        <v/>
      </c>
    </row>
    <row r="505">
      <c r="A505" t="inlineStr">
        <is>
          <t>1万円刻み</t>
        </is>
      </c>
      <c r="B505" s="18">
        <f>'4_1万円刻み'!$A$137</f>
        <v/>
      </c>
      <c r="C505" s="19" t="n">
        <v>2025</v>
      </c>
      <c r="D505" s="18" t="n">
        <v>100000</v>
      </c>
      <c r="E505" s="18" t="n">
        <v>0</v>
      </c>
      <c r="F505" s="18" t="n">
        <v>100000</v>
      </c>
      <c r="G505" t="inlineStr">
        <is>
          <t>はい</t>
        </is>
      </c>
      <c r="H505" s="18">
        <f>ROUND(MIN(B505/12,650000)*12*0.0915+MIN(B505/12,1390000)*12*(0.0504+0)+B505*0.005,0)</f>
        <v/>
      </c>
      <c r="I505" s="18" t="n">
        <v>0</v>
      </c>
      <c r="J505" s="18" t="n">
        <v>0</v>
      </c>
      <c r="K505" s="18">
        <f>ROUND(IF(C505&gt;=2026,IF(B505&lt;741000,0,IF(B505&lt;2191000,B505-740000,IF(B505&lt;2193000,1451000,IF(B505&lt;2196000,1453000,IF(B505&lt;2200000,1456000,IF(B505&lt;3600000,ROUNDDOWN(B505/4,-3)*2.8-80000,IF(B505&lt;6600000,ROUNDDOWN(B505/4,-3)*3.2-440000,IF(B505&lt;8500000,ROUNDDOWN(B505*0.9,0)-1100000,B505-1950000)))))))),IF(B505&lt;651000,0,IF(B505&lt;1900000,B505-650000,IF(B505&lt;3600000,ROUNDDOWN(B505/4,-3)*2.8-80000,IF(B505&lt;6600000,ROUNDDOWN(B505/4,-3)*3.2-440000,IF(B505&lt;8500000,ROUNDDOWN(B505*0.9,0)-1100000,B505-1950000)))))),0)</f>
        <v/>
      </c>
      <c r="L505" s="18">
        <f>IF(K505&gt;23500000,NA(),IF(C505&gt;=2026,IF(K505&lt;=4890000,1040000,IF(K505&lt;=6550000,670000,620000)),IF(K505&lt;=1320000,950000,IF(K505&lt;=3360000,880000,IF(K505&lt;=4890000,680000,IF(K505&lt;=6550000,630000,580000))))))</f>
        <v/>
      </c>
      <c r="M505" s="18">
        <f>MIN(100000,ROUNDDOWN(K505*0.05,0))</f>
        <v/>
      </c>
      <c r="N505" s="18">
        <f>MIN(2000000,MAX(0,D505-E505-M505))</f>
        <v/>
      </c>
      <c r="O505" s="18">
        <f>IF(G505="はい",MIN(88000,MAX(0,F505-12000)),0)</f>
        <v/>
      </c>
      <c r="P505" s="18">
        <f>MAX(0,ROUNDDOWN(K505-H505-L505-I505-0,-3))</f>
        <v/>
      </c>
      <c r="Q505" s="18">
        <f>MAX(0,ROUNDDOWN(K505-H505-L505-I505-N505,-3))</f>
        <v/>
      </c>
      <c r="R505" s="18">
        <f>MAX(0,ROUNDDOWN(K505-H505-L505-I505-O505,-3))</f>
        <v/>
      </c>
      <c r="S505" s="18">
        <f>IF(P505&lt;=0,0,ROUNDDOWN((P505*LOOKUP(P505,{0,1950001,3300001,6950001,9000001,18000001,40000001},{0.05,0.1,0.2,0.23,0.33,0.4,0.45})-LOOKUP(P505,{0,1950001,3300001,6950001,9000001,18000001,40000001},{0,97500,427500,636000,1536000,2796000,4796000}))*1.021,-2))</f>
        <v/>
      </c>
      <c r="T505" s="18">
        <f>IF(Q505&lt;=0,0,ROUNDDOWN((Q505*LOOKUP(Q505,{0,1950001,3300001,6950001,9000001,18000001,40000001},{0.05,0.1,0.2,0.23,0.33,0.4,0.45})-LOOKUP(Q505,{0,1950001,3300001,6950001,9000001,18000001,40000001},{0,97500,427500,636000,1536000,2796000,4796000}))*1.021,-2))</f>
        <v/>
      </c>
      <c r="U505" s="18">
        <f>IF(R505&lt;=0,0,ROUNDDOWN((R505*LOOKUP(R505,{0,1950001,3300001,6950001,9000001,18000001,40000001},{0.05,0.1,0.2,0.23,0.33,0.4,0.45})-LOOKUP(R505,{0,1950001,3300001,6950001,9000001,18000001,40000001},{0,97500,427500,636000,1536000,2796000,4796000}))*1.021,-2))</f>
        <v/>
      </c>
      <c r="V505" s="18">
        <f>MAX(0,ROUNDDOWN(K505-H505-430000-J505-0,-3))</f>
        <v/>
      </c>
      <c r="W505" s="18">
        <f>MAX(0,ROUNDDOWN(K505-H505-430000-J505-N505,-3))</f>
        <v/>
      </c>
      <c r="X505" s="18">
        <f>MAX(0,ROUNDDOWN(K505-H505-430000-J505-O505,-3))</f>
        <v/>
      </c>
      <c r="Y505" s="18">
        <f>IF(K505&lt;=450000,0,MAX(0,ROUNDDOWN(V505*0.06-MIN(50000,V505)*0.03,-2))+MAX(0,ROUNDDOWN(V505*0.04-MIN(50000,V505)*0.02,-2)))</f>
        <v/>
      </c>
      <c r="Z505" s="18">
        <f>IF(K505&lt;=450000,0,MAX(0,ROUNDDOWN(W505*0.06-MIN(50000,W505)*0.03,-2))+MAX(0,ROUNDDOWN(W505*0.04-MIN(50000,W505)*0.02,-2)))</f>
        <v/>
      </c>
      <c r="AA505" s="18">
        <f>IF(K505&lt;=450000,0,MAX(0,ROUNDDOWN(X505*0.06-MIN(50000,X505)*0.03,-2))+MAX(0,ROUNDDOWN(X505*0.04-MIN(50000,X505)*0.02,-2)))</f>
        <v/>
      </c>
      <c r="AB505" s="18">
        <f>AE505+Y505-Z505</f>
        <v/>
      </c>
      <c r="AC505" s="18">
        <f>AF505+Y505-AA505</f>
        <v/>
      </c>
      <c r="AD505" s="20">
        <f>AB505-AC505</f>
        <v/>
      </c>
      <c r="AE505" s="18">
        <f>S505-T505</f>
        <v/>
      </c>
      <c r="AF505" s="18">
        <f>S505-U505</f>
        <v/>
      </c>
      <c r="AG505" s="21">
        <f>IF(P505&lt;=0,0,LOOKUP(P505,{0,1950001,3300001,6950001,9000001,18000001,40000001},{0.05,0.1,0.2,0.23,0.33,0.4,0.45}))</f>
        <v/>
      </c>
    </row>
    <row r="506">
      <c r="A506" t="inlineStr">
        <is>
          <t>1万円刻み</t>
        </is>
      </c>
      <c r="B506" s="18">
        <f>'4_1万円刻み'!$A$138</f>
        <v/>
      </c>
      <c r="C506" s="19" t="n">
        <v>2026</v>
      </c>
      <c r="D506" s="18" t="n">
        <v>100000</v>
      </c>
      <c r="E506" s="18" t="n">
        <v>0</v>
      </c>
      <c r="F506" s="18" t="n">
        <v>100000</v>
      </c>
      <c r="G506" t="inlineStr">
        <is>
          <t>はい</t>
        </is>
      </c>
      <c r="H506" s="18">
        <f>ROUND(MIN(B506/12,650000)*12*0.0915+MIN(B506/12,1390000)*12*(0.0504+0)+B506*0.005,0)</f>
        <v/>
      </c>
      <c r="I506" s="18" t="n">
        <v>0</v>
      </c>
      <c r="J506" s="18" t="n">
        <v>0</v>
      </c>
      <c r="K506" s="18">
        <f>ROUND(IF(C506&gt;=2026,IF(B506&lt;741000,0,IF(B506&lt;2191000,B506-740000,IF(B506&lt;2193000,1451000,IF(B506&lt;2196000,1453000,IF(B506&lt;2200000,1456000,IF(B506&lt;3600000,ROUNDDOWN(B506/4,-3)*2.8-80000,IF(B506&lt;6600000,ROUNDDOWN(B506/4,-3)*3.2-440000,IF(B506&lt;8500000,ROUNDDOWN(B506*0.9,0)-1100000,B506-1950000)))))))),IF(B506&lt;651000,0,IF(B506&lt;1900000,B506-650000,IF(B506&lt;3600000,ROUNDDOWN(B506/4,-3)*2.8-80000,IF(B506&lt;6600000,ROUNDDOWN(B506/4,-3)*3.2-440000,IF(B506&lt;8500000,ROUNDDOWN(B506*0.9,0)-1100000,B506-1950000)))))),0)</f>
        <v/>
      </c>
      <c r="L506" s="18">
        <f>IF(K506&gt;23500000,NA(),IF(C506&gt;=2026,IF(K506&lt;=4890000,1040000,IF(K506&lt;=6550000,670000,620000)),IF(K506&lt;=1320000,950000,IF(K506&lt;=3360000,880000,IF(K506&lt;=4890000,680000,IF(K506&lt;=6550000,630000,580000))))))</f>
        <v/>
      </c>
      <c r="M506" s="18">
        <f>MIN(100000,ROUNDDOWN(K506*0.05,0))</f>
        <v/>
      </c>
      <c r="N506" s="18">
        <f>MIN(2000000,MAX(0,D506-E506-M506))</f>
        <v/>
      </c>
      <c r="O506" s="18">
        <f>IF(G506="はい",MIN(88000,MAX(0,F506-12000)),0)</f>
        <v/>
      </c>
      <c r="P506" s="18">
        <f>MAX(0,ROUNDDOWN(K506-H506-L506-I506-0,-3))</f>
        <v/>
      </c>
      <c r="Q506" s="18">
        <f>MAX(0,ROUNDDOWN(K506-H506-L506-I506-N506,-3))</f>
        <v/>
      </c>
      <c r="R506" s="18">
        <f>MAX(0,ROUNDDOWN(K506-H506-L506-I506-O506,-3))</f>
        <v/>
      </c>
      <c r="S506" s="18">
        <f>IF(P506&lt;=0,0,ROUNDDOWN((P506*LOOKUP(P506,{0,1950001,3300001,6950001,9000001,18000001,40000001},{0.05,0.1,0.2,0.23,0.33,0.4,0.45})-LOOKUP(P506,{0,1950001,3300001,6950001,9000001,18000001,40000001},{0,97500,427500,636000,1536000,2796000,4796000}))*1.021,-2))</f>
        <v/>
      </c>
      <c r="T506" s="18">
        <f>IF(Q506&lt;=0,0,ROUNDDOWN((Q506*LOOKUP(Q506,{0,1950001,3300001,6950001,9000001,18000001,40000001},{0.05,0.1,0.2,0.23,0.33,0.4,0.45})-LOOKUP(Q506,{0,1950001,3300001,6950001,9000001,18000001,40000001},{0,97500,427500,636000,1536000,2796000,4796000}))*1.021,-2))</f>
        <v/>
      </c>
      <c r="U506" s="18">
        <f>IF(R506&lt;=0,0,ROUNDDOWN((R506*LOOKUP(R506,{0,1950001,3300001,6950001,9000001,18000001,40000001},{0.05,0.1,0.2,0.23,0.33,0.4,0.45})-LOOKUP(R506,{0,1950001,3300001,6950001,9000001,18000001,40000001},{0,97500,427500,636000,1536000,2796000,4796000}))*1.021,-2))</f>
        <v/>
      </c>
      <c r="V506" s="18">
        <f>MAX(0,ROUNDDOWN(K506-H506-430000-J506-0,-3))</f>
        <v/>
      </c>
      <c r="W506" s="18">
        <f>MAX(0,ROUNDDOWN(K506-H506-430000-J506-N506,-3))</f>
        <v/>
      </c>
      <c r="X506" s="18">
        <f>MAX(0,ROUNDDOWN(K506-H506-430000-J506-O506,-3))</f>
        <v/>
      </c>
      <c r="Y506" s="18">
        <f>IF(K506&lt;=450000,0,MAX(0,ROUNDDOWN(V506*0.06-MIN(50000,V506)*0.03,-2))+MAX(0,ROUNDDOWN(V506*0.04-MIN(50000,V506)*0.02,-2)))</f>
        <v/>
      </c>
      <c r="Z506" s="18">
        <f>IF(K506&lt;=450000,0,MAX(0,ROUNDDOWN(W506*0.06-MIN(50000,W506)*0.03,-2))+MAX(0,ROUNDDOWN(W506*0.04-MIN(50000,W506)*0.02,-2)))</f>
        <v/>
      </c>
      <c r="AA506" s="18">
        <f>IF(K506&lt;=450000,0,MAX(0,ROUNDDOWN(X506*0.06-MIN(50000,X506)*0.03,-2))+MAX(0,ROUNDDOWN(X506*0.04-MIN(50000,X506)*0.02,-2)))</f>
        <v/>
      </c>
      <c r="AB506" s="18">
        <f>AE506+Y506-Z506</f>
        <v/>
      </c>
      <c r="AC506" s="18">
        <f>AF506+Y506-AA506</f>
        <v/>
      </c>
      <c r="AD506" s="20">
        <f>AB506-AC506</f>
        <v/>
      </c>
      <c r="AE506" s="18">
        <f>S506-T506</f>
        <v/>
      </c>
      <c r="AF506" s="18">
        <f>S506-U506</f>
        <v/>
      </c>
      <c r="AG506" s="21">
        <f>IF(P506&lt;=0,0,LOOKUP(P506,{0,1950001,3300001,6950001,9000001,18000001,40000001},{0.05,0.1,0.2,0.23,0.33,0.4,0.45}))</f>
        <v/>
      </c>
    </row>
    <row r="507">
      <c r="A507" t="inlineStr">
        <is>
          <t>1万円刻み</t>
        </is>
      </c>
      <c r="B507" s="18">
        <f>'4_1万円刻み'!$A$138</f>
        <v/>
      </c>
      <c r="C507" s="19" t="n">
        <v>2025</v>
      </c>
      <c r="D507" s="18" t="n">
        <v>100000</v>
      </c>
      <c r="E507" s="18" t="n">
        <v>0</v>
      </c>
      <c r="F507" s="18" t="n">
        <v>100000</v>
      </c>
      <c r="G507" t="inlineStr">
        <is>
          <t>はい</t>
        </is>
      </c>
      <c r="H507" s="18">
        <f>ROUND(MIN(B507/12,650000)*12*0.0915+MIN(B507/12,1390000)*12*(0.0504+0)+B507*0.005,0)</f>
        <v/>
      </c>
      <c r="I507" s="18" t="n">
        <v>0</v>
      </c>
      <c r="J507" s="18" t="n">
        <v>0</v>
      </c>
      <c r="K507" s="18">
        <f>ROUND(IF(C507&gt;=2026,IF(B507&lt;741000,0,IF(B507&lt;2191000,B507-740000,IF(B507&lt;2193000,1451000,IF(B507&lt;2196000,1453000,IF(B507&lt;2200000,1456000,IF(B507&lt;3600000,ROUNDDOWN(B507/4,-3)*2.8-80000,IF(B507&lt;6600000,ROUNDDOWN(B507/4,-3)*3.2-440000,IF(B507&lt;8500000,ROUNDDOWN(B507*0.9,0)-1100000,B507-1950000)))))))),IF(B507&lt;651000,0,IF(B507&lt;1900000,B507-650000,IF(B507&lt;3600000,ROUNDDOWN(B507/4,-3)*2.8-80000,IF(B507&lt;6600000,ROUNDDOWN(B507/4,-3)*3.2-440000,IF(B507&lt;8500000,ROUNDDOWN(B507*0.9,0)-1100000,B507-1950000)))))),0)</f>
        <v/>
      </c>
      <c r="L507" s="18">
        <f>IF(K507&gt;23500000,NA(),IF(C507&gt;=2026,IF(K507&lt;=4890000,1040000,IF(K507&lt;=6550000,670000,620000)),IF(K507&lt;=1320000,950000,IF(K507&lt;=3360000,880000,IF(K507&lt;=4890000,680000,IF(K507&lt;=6550000,630000,580000))))))</f>
        <v/>
      </c>
      <c r="M507" s="18">
        <f>MIN(100000,ROUNDDOWN(K507*0.05,0))</f>
        <v/>
      </c>
      <c r="N507" s="18">
        <f>MIN(2000000,MAX(0,D507-E507-M507))</f>
        <v/>
      </c>
      <c r="O507" s="18">
        <f>IF(G507="はい",MIN(88000,MAX(0,F507-12000)),0)</f>
        <v/>
      </c>
      <c r="P507" s="18">
        <f>MAX(0,ROUNDDOWN(K507-H507-L507-I507-0,-3))</f>
        <v/>
      </c>
      <c r="Q507" s="18">
        <f>MAX(0,ROUNDDOWN(K507-H507-L507-I507-N507,-3))</f>
        <v/>
      </c>
      <c r="R507" s="18">
        <f>MAX(0,ROUNDDOWN(K507-H507-L507-I507-O507,-3))</f>
        <v/>
      </c>
      <c r="S507" s="18">
        <f>IF(P507&lt;=0,0,ROUNDDOWN((P507*LOOKUP(P507,{0,1950001,3300001,6950001,9000001,18000001,40000001},{0.05,0.1,0.2,0.23,0.33,0.4,0.45})-LOOKUP(P507,{0,1950001,3300001,6950001,9000001,18000001,40000001},{0,97500,427500,636000,1536000,2796000,4796000}))*1.021,-2))</f>
        <v/>
      </c>
      <c r="T507" s="18">
        <f>IF(Q507&lt;=0,0,ROUNDDOWN((Q507*LOOKUP(Q507,{0,1950001,3300001,6950001,9000001,18000001,40000001},{0.05,0.1,0.2,0.23,0.33,0.4,0.45})-LOOKUP(Q507,{0,1950001,3300001,6950001,9000001,18000001,40000001},{0,97500,427500,636000,1536000,2796000,4796000}))*1.021,-2))</f>
        <v/>
      </c>
      <c r="U507" s="18">
        <f>IF(R507&lt;=0,0,ROUNDDOWN((R507*LOOKUP(R507,{0,1950001,3300001,6950001,9000001,18000001,40000001},{0.05,0.1,0.2,0.23,0.33,0.4,0.45})-LOOKUP(R507,{0,1950001,3300001,6950001,9000001,18000001,40000001},{0,97500,427500,636000,1536000,2796000,4796000}))*1.021,-2))</f>
        <v/>
      </c>
      <c r="V507" s="18">
        <f>MAX(0,ROUNDDOWN(K507-H507-430000-J507-0,-3))</f>
        <v/>
      </c>
      <c r="W507" s="18">
        <f>MAX(0,ROUNDDOWN(K507-H507-430000-J507-N507,-3))</f>
        <v/>
      </c>
      <c r="X507" s="18">
        <f>MAX(0,ROUNDDOWN(K507-H507-430000-J507-O507,-3))</f>
        <v/>
      </c>
      <c r="Y507" s="18">
        <f>IF(K507&lt;=450000,0,MAX(0,ROUNDDOWN(V507*0.06-MIN(50000,V507)*0.03,-2))+MAX(0,ROUNDDOWN(V507*0.04-MIN(50000,V507)*0.02,-2)))</f>
        <v/>
      </c>
      <c r="Z507" s="18">
        <f>IF(K507&lt;=450000,0,MAX(0,ROUNDDOWN(W507*0.06-MIN(50000,W507)*0.03,-2))+MAX(0,ROUNDDOWN(W507*0.04-MIN(50000,W507)*0.02,-2)))</f>
        <v/>
      </c>
      <c r="AA507" s="18">
        <f>IF(K507&lt;=450000,0,MAX(0,ROUNDDOWN(X507*0.06-MIN(50000,X507)*0.03,-2))+MAX(0,ROUNDDOWN(X507*0.04-MIN(50000,X507)*0.02,-2)))</f>
        <v/>
      </c>
      <c r="AB507" s="18">
        <f>AE507+Y507-Z507</f>
        <v/>
      </c>
      <c r="AC507" s="18">
        <f>AF507+Y507-AA507</f>
        <v/>
      </c>
      <c r="AD507" s="20">
        <f>AB507-AC507</f>
        <v/>
      </c>
      <c r="AE507" s="18">
        <f>S507-T507</f>
        <v/>
      </c>
      <c r="AF507" s="18">
        <f>S507-U507</f>
        <v/>
      </c>
      <c r="AG507" s="21">
        <f>IF(P507&lt;=0,0,LOOKUP(P507,{0,1950001,3300001,6950001,9000001,18000001,40000001},{0.05,0.1,0.2,0.23,0.33,0.4,0.45}))</f>
        <v/>
      </c>
    </row>
    <row r="508">
      <c r="A508" t="inlineStr">
        <is>
          <t>1万円刻み</t>
        </is>
      </c>
      <c r="B508" s="18">
        <f>'4_1万円刻み'!$A$139</f>
        <v/>
      </c>
      <c r="C508" s="19" t="n">
        <v>2026</v>
      </c>
      <c r="D508" s="18" t="n">
        <v>100000</v>
      </c>
      <c r="E508" s="18" t="n">
        <v>0</v>
      </c>
      <c r="F508" s="18" t="n">
        <v>100000</v>
      </c>
      <c r="G508" t="inlineStr">
        <is>
          <t>はい</t>
        </is>
      </c>
      <c r="H508" s="18">
        <f>ROUND(MIN(B508/12,650000)*12*0.0915+MIN(B508/12,1390000)*12*(0.0504+0)+B508*0.005,0)</f>
        <v/>
      </c>
      <c r="I508" s="18" t="n">
        <v>0</v>
      </c>
      <c r="J508" s="18" t="n">
        <v>0</v>
      </c>
      <c r="K508" s="18">
        <f>ROUND(IF(C508&gt;=2026,IF(B508&lt;741000,0,IF(B508&lt;2191000,B508-740000,IF(B508&lt;2193000,1451000,IF(B508&lt;2196000,1453000,IF(B508&lt;2200000,1456000,IF(B508&lt;3600000,ROUNDDOWN(B508/4,-3)*2.8-80000,IF(B508&lt;6600000,ROUNDDOWN(B508/4,-3)*3.2-440000,IF(B508&lt;8500000,ROUNDDOWN(B508*0.9,0)-1100000,B508-1950000)))))))),IF(B508&lt;651000,0,IF(B508&lt;1900000,B508-650000,IF(B508&lt;3600000,ROUNDDOWN(B508/4,-3)*2.8-80000,IF(B508&lt;6600000,ROUNDDOWN(B508/4,-3)*3.2-440000,IF(B508&lt;8500000,ROUNDDOWN(B508*0.9,0)-1100000,B508-1950000)))))),0)</f>
        <v/>
      </c>
      <c r="L508" s="18">
        <f>IF(K508&gt;23500000,NA(),IF(C508&gt;=2026,IF(K508&lt;=4890000,1040000,IF(K508&lt;=6550000,670000,620000)),IF(K508&lt;=1320000,950000,IF(K508&lt;=3360000,880000,IF(K508&lt;=4890000,680000,IF(K508&lt;=6550000,630000,580000))))))</f>
        <v/>
      </c>
      <c r="M508" s="18">
        <f>MIN(100000,ROUNDDOWN(K508*0.05,0))</f>
        <v/>
      </c>
      <c r="N508" s="18">
        <f>MIN(2000000,MAX(0,D508-E508-M508))</f>
        <v/>
      </c>
      <c r="O508" s="18">
        <f>IF(G508="はい",MIN(88000,MAX(0,F508-12000)),0)</f>
        <v/>
      </c>
      <c r="P508" s="18">
        <f>MAX(0,ROUNDDOWN(K508-H508-L508-I508-0,-3))</f>
        <v/>
      </c>
      <c r="Q508" s="18">
        <f>MAX(0,ROUNDDOWN(K508-H508-L508-I508-N508,-3))</f>
        <v/>
      </c>
      <c r="R508" s="18">
        <f>MAX(0,ROUNDDOWN(K508-H508-L508-I508-O508,-3))</f>
        <v/>
      </c>
      <c r="S508" s="18">
        <f>IF(P508&lt;=0,0,ROUNDDOWN((P508*LOOKUP(P508,{0,1950001,3300001,6950001,9000001,18000001,40000001},{0.05,0.1,0.2,0.23,0.33,0.4,0.45})-LOOKUP(P508,{0,1950001,3300001,6950001,9000001,18000001,40000001},{0,97500,427500,636000,1536000,2796000,4796000}))*1.021,-2))</f>
        <v/>
      </c>
      <c r="T508" s="18">
        <f>IF(Q508&lt;=0,0,ROUNDDOWN((Q508*LOOKUP(Q508,{0,1950001,3300001,6950001,9000001,18000001,40000001},{0.05,0.1,0.2,0.23,0.33,0.4,0.45})-LOOKUP(Q508,{0,1950001,3300001,6950001,9000001,18000001,40000001},{0,97500,427500,636000,1536000,2796000,4796000}))*1.021,-2))</f>
        <v/>
      </c>
      <c r="U508" s="18">
        <f>IF(R508&lt;=0,0,ROUNDDOWN((R508*LOOKUP(R508,{0,1950001,3300001,6950001,9000001,18000001,40000001},{0.05,0.1,0.2,0.23,0.33,0.4,0.45})-LOOKUP(R508,{0,1950001,3300001,6950001,9000001,18000001,40000001},{0,97500,427500,636000,1536000,2796000,4796000}))*1.021,-2))</f>
        <v/>
      </c>
      <c r="V508" s="18">
        <f>MAX(0,ROUNDDOWN(K508-H508-430000-J508-0,-3))</f>
        <v/>
      </c>
      <c r="W508" s="18">
        <f>MAX(0,ROUNDDOWN(K508-H508-430000-J508-N508,-3))</f>
        <v/>
      </c>
      <c r="X508" s="18">
        <f>MAX(0,ROUNDDOWN(K508-H508-430000-J508-O508,-3))</f>
        <v/>
      </c>
      <c r="Y508" s="18">
        <f>IF(K508&lt;=450000,0,MAX(0,ROUNDDOWN(V508*0.06-MIN(50000,V508)*0.03,-2))+MAX(0,ROUNDDOWN(V508*0.04-MIN(50000,V508)*0.02,-2)))</f>
        <v/>
      </c>
      <c r="Z508" s="18">
        <f>IF(K508&lt;=450000,0,MAX(0,ROUNDDOWN(W508*0.06-MIN(50000,W508)*0.03,-2))+MAX(0,ROUNDDOWN(W508*0.04-MIN(50000,W508)*0.02,-2)))</f>
        <v/>
      </c>
      <c r="AA508" s="18">
        <f>IF(K508&lt;=450000,0,MAX(0,ROUNDDOWN(X508*0.06-MIN(50000,X508)*0.03,-2))+MAX(0,ROUNDDOWN(X508*0.04-MIN(50000,X508)*0.02,-2)))</f>
        <v/>
      </c>
      <c r="AB508" s="18">
        <f>AE508+Y508-Z508</f>
        <v/>
      </c>
      <c r="AC508" s="18">
        <f>AF508+Y508-AA508</f>
        <v/>
      </c>
      <c r="AD508" s="20">
        <f>AB508-AC508</f>
        <v/>
      </c>
      <c r="AE508" s="18">
        <f>S508-T508</f>
        <v/>
      </c>
      <c r="AF508" s="18">
        <f>S508-U508</f>
        <v/>
      </c>
      <c r="AG508" s="21">
        <f>IF(P508&lt;=0,0,LOOKUP(P508,{0,1950001,3300001,6950001,9000001,18000001,40000001},{0.05,0.1,0.2,0.23,0.33,0.4,0.45}))</f>
        <v/>
      </c>
    </row>
    <row r="509">
      <c r="A509" t="inlineStr">
        <is>
          <t>1万円刻み</t>
        </is>
      </c>
      <c r="B509" s="18">
        <f>'4_1万円刻み'!$A$139</f>
        <v/>
      </c>
      <c r="C509" s="19" t="n">
        <v>2025</v>
      </c>
      <c r="D509" s="18" t="n">
        <v>100000</v>
      </c>
      <c r="E509" s="18" t="n">
        <v>0</v>
      </c>
      <c r="F509" s="18" t="n">
        <v>100000</v>
      </c>
      <c r="G509" t="inlineStr">
        <is>
          <t>はい</t>
        </is>
      </c>
      <c r="H509" s="18">
        <f>ROUND(MIN(B509/12,650000)*12*0.0915+MIN(B509/12,1390000)*12*(0.0504+0)+B509*0.005,0)</f>
        <v/>
      </c>
      <c r="I509" s="18" t="n">
        <v>0</v>
      </c>
      <c r="J509" s="18" t="n">
        <v>0</v>
      </c>
      <c r="K509" s="18">
        <f>ROUND(IF(C509&gt;=2026,IF(B509&lt;741000,0,IF(B509&lt;2191000,B509-740000,IF(B509&lt;2193000,1451000,IF(B509&lt;2196000,1453000,IF(B509&lt;2200000,1456000,IF(B509&lt;3600000,ROUNDDOWN(B509/4,-3)*2.8-80000,IF(B509&lt;6600000,ROUNDDOWN(B509/4,-3)*3.2-440000,IF(B509&lt;8500000,ROUNDDOWN(B509*0.9,0)-1100000,B509-1950000)))))))),IF(B509&lt;651000,0,IF(B509&lt;1900000,B509-650000,IF(B509&lt;3600000,ROUNDDOWN(B509/4,-3)*2.8-80000,IF(B509&lt;6600000,ROUNDDOWN(B509/4,-3)*3.2-440000,IF(B509&lt;8500000,ROUNDDOWN(B509*0.9,0)-1100000,B509-1950000)))))),0)</f>
        <v/>
      </c>
      <c r="L509" s="18">
        <f>IF(K509&gt;23500000,NA(),IF(C509&gt;=2026,IF(K509&lt;=4890000,1040000,IF(K509&lt;=6550000,670000,620000)),IF(K509&lt;=1320000,950000,IF(K509&lt;=3360000,880000,IF(K509&lt;=4890000,680000,IF(K509&lt;=6550000,630000,580000))))))</f>
        <v/>
      </c>
      <c r="M509" s="18">
        <f>MIN(100000,ROUNDDOWN(K509*0.05,0))</f>
        <v/>
      </c>
      <c r="N509" s="18">
        <f>MIN(2000000,MAX(0,D509-E509-M509))</f>
        <v/>
      </c>
      <c r="O509" s="18">
        <f>IF(G509="はい",MIN(88000,MAX(0,F509-12000)),0)</f>
        <v/>
      </c>
      <c r="P509" s="18">
        <f>MAX(0,ROUNDDOWN(K509-H509-L509-I509-0,-3))</f>
        <v/>
      </c>
      <c r="Q509" s="18">
        <f>MAX(0,ROUNDDOWN(K509-H509-L509-I509-N509,-3))</f>
        <v/>
      </c>
      <c r="R509" s="18">
        <f>MAX(0,ROUNDDOWN(K509-H509-L509-I509-O509,-3))</f>
        <v/>
      </c>
      <c r="S509" s="18">
        <f>IF(P509&lt;=0,0,ROUNDDOWN((P509*LOOKUP(P509,{0,1950001,3300001,6950001,9000001,18000001,40000001},{0.05,0.1,0.2,0.23,0.33,0.4,0.45})-LOOKUP(P509,{0,1950001,3300001,6950001,9000001,18000001,40000001},{0,97500,427500,636000,1536000,2796000,4796000}))*1.021,-2))</f>
        <v/>
      </c>
      <c r="T509" s="18">
        <f>IF(Q509&lt;=0,0,ROUNDDOWN((Q509*LOOKUP(Q509,{0,1950001,3300001,6950001,9000001,18000001,40000001},{0.05,0.1,0.2,0.23,0.33,0.4,0.45})-LOOKUP(Q509,{0,1950001,3300001,6950001,9000001,18000001,40000001},{0,97500,427500,636000,1536000,2796000,4796000}))*1.021,-2))</f>
        <v/>
      </c>
      <c r="U509" s="18">
        <f>IF(R509&lt;=0,0,ROUNDDOWN((R509*LOOKUP(R509,{0,1950001,3300001,6950001,9000001,18000001,40000001},{0.05,0.1,0.2,0.23,0.33,0.4,0.45})-LOOKUP(R509,{0,1950001,3300001,6950001,9000001,18000001,40000001},{0,97500,427500,636000,1536000,2796000,4796000}))*1.021,-2))</f>
        <v/>
      </c>
      <c r="V509" s="18">
        <f>MAX(0,ROUNDDOWN(K509-H509-430000-J509-0,-3))</f>
        <v/>
      </c>
      <c r="W509" s="18">
        <f>MAX(0,ROUNDDOWN(K509-H509-430000-J509-N509,-3))</f>
        <v/>
      </c>
      <c r="X509" s="18">
        <f>MAX(0,ROUNDDOWN(K509-H509-430000-J509-O509,-3))</f>
        <v/>
      </c>
      <c r="Y509" s="18">
        <f>IF(K509&lt;=450000,0,MAX(0,ROUNDDOWN(V509*0.06-MIN(50000,V509)*0.03,-2))+MAX(0,ROUNDDOWN(V509*0.04-MIN(50000,V509)*0.02,-2)))</f>
        <v/>
      </c>
      <c r="Z509" s="18">
        <f>IF(K509&lt;=450000,0,MAX(0,ROUNDDOWN(W509*0.06-MIN(50000,W509)*0.03,-2))+MAX(0,ROUNDDOWN(W509*0.04-MIN(50000,W509)*0.02,-2)))</f>
        <v/>
      </c>
      <c r="AA509" s="18">
        <f>IF(K509&lt;=450000,0,MAX(0,ROUNDDOWN(X509*0.06-MIN(50000,X509)*0.03,-2))+MAX(0,ROUNDDOWN(X509*0.04-MIN(50000,X509)*0.02,-2)))</f>
        <v/>
      </c>
      <c r="AB509" s="18">
        <f>AE509+Y509-Z509</f>
        <v/>
      </c>
      <c r="AC509" s="18">
        <f>AF509+Y509-AA509</f>
        <v/>
      </c>
      <c r="AD509" s="20">
        <f>AB509-AC509</f>
        <v/>
      </c>
      <c r="AE509" s="18">
        <f>S509-T509</f>
        <v/>
      </c>
      <c r="AF509" s="18">
        <f>S509-U509</f>
        <v/>
      </c>
      <c r="AG509" s="21">
        <f>IF(P509&lt;=0,0,LOOKUP(P509,{0,1950001,3300001,6950001,9000001,18000001,40000001},{0.05,0.1,0.2,0.23,0.33,0.4,0.45}))</f>
        <v/>
      </c>
    </row>
    <row r="510">
      <c r="A510" t="inlineStr">
        <is>
          <t>1万円刻み</t>
        </is>
      </c>
      <c r="B510" s="18">
        <f>'4_1万円刻み'!$A$140</f>
        <v/>
      </c>
      <c r="C510" s="19" t="n">
        <v>2026</v>
      </c>
      <c r="D510" s="18" t="n">
        <v>100000</v>
      </c>
      <c r="E510" s="18" t="n">
        <v>0</v>
      </c>
      <c r="F510" s="18" t="n">
        <v>100000</v>
      </c>
      <c r="G510" t="inlineStr">
        <is>
          <t>はい</t>
        </is>
      </c>
      <c r="H510" s="18">
        <f>ROUND(MIN(B510/12,650000)*12*0.0915+MIN(B510/12,1390000)*12*(0.0504+0)+B510*0.005,0)</f>
        <v/>
      </c>
      <c r="I510" s="18" t="n">
        <v>0</v>
      </c>
      <c r="J510" s="18" t="n">
        <v>0</v>
      </c>
      <c r="K510" s="18">
        <f>ROUND(IF(C510&gt;=2026,IF(B510&lt;741000,0,IF(B510&lt;2191000,B510-740000,IF(B510&lt;2193000,1451000,IF(B510&lt;2196000,1453000,IF(B510&lt;2200000,1456000,IF(B510&lt;3600000,ROUNDDOWN(B510/4,-3)*2.8-80000,IF(B510&lt;6600000,ROUNDDOWN(B510/4,-3)*3.2-440000,IF(B510&lt;8500000,ROUNDDOWN(B510*0.9,0)-1100000,B510-1950000)))))))),IF(B510&lt;651000,0,IF(B510&lt;1900000,B510-650000,IF(B510&lt;3600000,ROUNDDOWN(B510/4,-3)*2.8-80000,IF(B510&lt;6600000,ROUNDDOWN(B510/4,-3)*3.2-440000,IF(B510&lt;8500000,ROUNDDOWN(B510*0.9,0)-1100000,B510-1950000)))))),0)</f>
        <v/>
      </c>
      <c r="L510" s="18">
        <f>IF(K510&gt;23500000,NA(),IF(C510&gt;=2026,IF(K510&lt;=4890000,1040000,IF(K510&lt;=6550000,670000,620000)),IF(K510&lt;=1320000,950000,IF(K510&lt;=3360000,880000,IF(K510&lt;=4890000,680000,IF(K510&lt;=6550000,630000,580000))))))</f>
        <v/>
      </c>
      <c r="M510" s="18">
        <f>MIN(100000,ROUNDDOWN(K510*0.05,0))</f>
        <v/>
      </c>
      <c r="N510" s="18">
        <f>MIN(2000000,MAX(0,D510-E510-M510))</f>
        <v/>
      </c>
      <c r="O510" s="18">
        <f>IF(G510="はい",MIN(88000,MAX(0,F510-12000)),0)</f>
        <v/>
      </c>
      <c r="P510" s="18">
        <f>MAX(0,ROUNDDOWN(K510-H510-L510-I510-0,-3))</f>
        <v/>
      </c>
      <c r="Q510" s="18">
        <f>MAX(0,ROUNDDOWN(K510-H510-L510-I510-N510,-3))</f>
        <v/>
      </c>
      <c r="R510" s="18">
        <f>MAX(0,ROUNDDOWN(K510-H510-L510-I510-O510,-3))</f>
        <v/>
      </c>
      <c r="S510" s="18">
        <f>IF(P510&lt;=0,0,ROUNDDOWN((P510*LOOKUP(P510,{0,1950001,3300001,6950001,9000001,18000001,40000001},{0.05,0.1,0.2,0.23,0.33,0.4,0.45})-LOOKUP(P510,{0,1950001,3300001,6950001,9000001,18000001,40000001},{0,97500,427500,636000,1536000,2796000,4796000}))*1.021,-2))</f>
        <v/>
      </c>
      <c r="T510" s="18">
        <f>IF(Q510&lt;=0,0,ROUNDDOWN((Q510*LOOKUP(Q510,{0,1950001,3300001,6950001,9000001,18000001,40000001},{0.05,0.1,0.2,0.23,0.33,0.4,0.45})-LOOKUP(Q510,{0,1950001,3300001,6950001,9000001,18000001,40000001},{0,97500,427500,636000,1536000,2796000,4796000}))*1.021,-2))</f>
        <v/>
      </c>
      <c r="U510" s="18">
        <f>IF(R510&lt;=0,0,ROUNDDOWN((R510*LOOKUP(R510,{0,1950001,3300001,6950001,9000001,18000001,40000001},{0.05,0.1,0.2,0.23,0.33,0.4,0.45})-LOOKUP(R510,{0,1950001,3300001,6950001,9000001,18000001,40000001},{0,97500,427500,636000,1536000,2796000,4796000}))*1.021,-2))</f>
        <v/>
      </c>
      <c r="V510" s="18">
        <f>MAX(0,ROUNDDOWN(K510-H510-430000-J510-0,-3))</f>
        <v/>
      </c>
      <c r="W510" s="18">
        <f>MAX(0,ROUNDDOWN(K510-H510-430000-J510-N510,-3))</f>
        <v/>
      </c>
      <c r="X510" s="18">
        <f>MAX(0,ROUNDDOWN(K510-H510-430000-J510-O510,-3))</f>
        <v/>
      </c>
      <c r="Y510" s="18">
        <f>IF(K510&lt;=450000,0,MAX(0,ROUNDDOWN(V510*0.06-MIN(50000,V510)*0.03,-2))+MAX(0,ROUNDDOWN(V510*0.04-MIN(50000,V510)*0.02,-2)))</f>
        <v/>
      </c>
      <c r="Z510" s="18">
        <f>IF(K510&lt;=450000,0,MAX(0,ROUNDDOWN(W510*0.06-MIN(50000,W510)*0.03,-2))+MAX(0,ROUNDDOWN(W510*0.04-MIN(50000,W510)*0.02,-2)))</f>
        <v/>
      </c>
      <c r="AA510" s="18">
        <f>IF(K510&lt;=450000,0,MAX(0,ROUNDDOWN(X510*0.06-MIN(50000,X510)*0.03,-2))+MAX(0,ROUNDDOWN(X510*0.04-MIN(50000,X510)*0.02,-2)))</f>
        <v/>
      </c>
      <c r="AB510" s="18">
        <f>AE510+Y510-Z510</f>
        <v/>
      </c>
      <c r="AC510" s="18">
        <f>AF510+Y510-AA510</f>
        <v/>
      </c>
      <c r="AD510" s="20">
        <f>AB510-AC510</f>
        <v/>
      </c>
      <c r="AE510" s="18">
        <f>S510-T510</f>
        <v/>
      </c>
      <c r="AF510" s="18">
        <f>S510-U510</f>
        <v/>
      </c>
      <c r="AG510" s="21">
        <f>IF(P510&lt;=0,0,LOOKUP(P510,{0,1950001,3300001,6950001,9000001,18000001,40000001},{0.05,0.1,0.2,0.23,0.33,0.4,0.45}))</f>
        <v/>
      </c>
    </row>
    <row r="511">
      <c r="A511" t="inlineStr">
        <is>
          <t>1万円刻み</t>
        </is>
      </c>
      <c r="B511" s="18">
        <f>'4_1万円刻み'!$A$140</f>
        <v/>
      </c>
      <c r="C511" s="19" t="n">
        <v>2025</v>
      </c>
      <c r="D511" s="18" t="n">
        <v>100000</v>
      </c>
      <c r="E511" s="18" t="n">
        <v>0</v>
      </c>
      <c r="F511" s="18" t="n">
        <v>100000</v>
      </c>
      <c r="G511" t="inlineStr">
        <is>
          <t>はい</t>
        </is>
      </c>
      <c r="H511" s="18">
        <f>ROUND(MIN(B511/12,650000)*12*0.0915+MIN(B511/12,1390000)*12*(0.0504+0)+B511*0.005,0)</f>
        <v/>
      </c>
      <c r="I511" s="18" t="n">
        <v>0</v>
      </c>
      <c r="J511" s="18" t="n">
        <v>0</v>
      </c>
      <c r="K511" s="18">
        <f>ROUND(IF(C511&gt;=2026,IF(B511&lt;741000,0,IF(B511&lt;2191000,B511-740000,IF(B511&lt;2193000,1451000,IF(B511&lt;2196000,1453000,IF(B511&lt;2200000,1456000,IF(B511&lt;3600000,ROUNDDOWN(B511/4,-3)*2.8-80000,IF(B511&lt;6600000,ROUNDDOWN(B511/4,-3)*3.2-440000,IF(B511&lt;8500000,ROUNDDOWN(B511*0.9,0)-1100000,B511-1950000)))))))),IF(B511&lt;651000,0,IF(B511&lt;1900000,B511-650000,IF(B511&lt;3600000,ROUNDDOWN(B511/4,-3)*2.8-80000,IF(B511&lt;6600000,ROUNDDOWN(B511/4,-3)*3.2-440000,IF(B511&lt;8500000,ROUNDDOWN(B511*0.9,0)-1100000,B511-1950000)))))),0)</f>
        <v/>
      </c>
      <c r="L511" s="18">
        <f>IF(K511&gt;23500000,NA(),IF(C511&gt;=2026,IF(K511&lt;=4890000,1040000,IF(K511&lt;=6550000,670000,620000)),IF(K511&lt;=1320000,950000,IF(K511&lt;=3360000,880000,IF(K511&lt;=4890000,680000,IF(K511&lt;=6550000,630000,580000))))))</f>
        <v/>
      </c>
      <c r="M511" s="18">
        <f>MIN(100000,ROUNDDOWN(K511*0.05,0))</f>
        <v/>
      </c>
      <c r="N511" s="18">
        <f>MIN(2000000,MAX(0,D511-E511-M511))</f>
        <v/>
      </c>
      <c r="O511" s="18">
        <f>IF(G511="はい",MIN(88000,MAX(0,F511-12000)),0)</f>
        <v/>
      </c>
      <c r="P511" s="18">
        <f>MAX(0,ROUNDDOWN(K511-H511-L511-I511-0,-3))</f>
        <v/>
      </c>
      <c r="Q511" s="18">
        <f>MAX(0,ROUNDDOWN(K511-H511-L511-I511-N511,-3))</f>
        <v/>
      </c>
      <c r="R511" s="18">
        <f>MAX(0,ROUNDDOWN(K511-H511-L511-I511-O511,-3))</f>
        <v/>
      </c>
      <c r="S511" s="18">
        <f>IF(P511&lt;=0,0,ROUNDDOWN((P511*LOOKUP(P511,{0,1950001,3300001,6950001,9000001,18000001,40000001},{0.05,0.1,0.2,0.23,0.33,0.4,0.45})-LOOKUP(P511,{0,1950001,3300001,6950001,9000001,18000001,40000001},{0,97500,427500,636000,1536000,2796000,4796000}))*1.021,-2))</f>
        <v/>
      </c>
      <c r="T511" s="18">
        <f>IF(Q511&lt;=0,0,ROUNDDOWN((Q511*LOOKUP(Q511,{0,1950001,3300001,6950001,9000001,18000001,40000001},{0.05,0.1,0.2,0.23,0.33,0.4,0.45})-LOOKUP(Q511,{0,1950001,3300001,6950001,9000001,18000001,40000001},{0,97500,427500,636000,1536000,2796000,4796000}))*1.021,-2))</f>
        <v/>
      </c>
      <c r="U511" s="18">
        <f>IF(R511&lt;=0,0,ROUNDDOWN((R511*LOOKUP(R511,{0,1950001,3300001,6950001,9000001,18000001,40000001},{0.05,0.1,0.2,0.23,0.33,0.4,0.45})-LOOKUP(R511,{0,1950001,3300001,6950001,9000001,18000001,40000001},{0,97500,427500,636000,1536000,2796000,4796000}))*1.021,-2))</f>
        <v/>
      </c>
      <c r="V511" s="18">
        <f>MAX(0,ROUNDDOWN(K511-H511-430000-J511-0,-3))</f>
        <v/>
      </c>
      <c r="W511" s="18">
        <f>MAX(0,ROUNDDOWN(K511-H511-430000-J511-N511,-3))</f>
        <v/>
      </c>
      <c r="X511" s="18">
        <f>MAX(0,ROUNDDOWN(K511-H511-430000-J511-O511,-3))</f>
        <v/>
      </c>
      <c r="Y511" s="18">
        <f>IF(K511&lt;=450000,0,MAX(0,ROUNDDOWN(V511*0.06-MIN(50000,V511)*0.03,-2))+MAX(0,ROUNDDOWN(V511*0.04-MIN(50000,V511)*0.02,-2)))</f>
        <v/>
      </c>
      <c r="Z511" s="18">
        <f>IF(K511&lt;=450000,0,MAX(0,ROUNDDOWN(W511*0.06-MIN(50000,W511)*0.03,-2))+MAX(0,ROUNDDOWN(W511*0.04-MIN(50000,W511)*0.02,-2)))</f>
        <v/>
      </c>
      <c r="AA511" s="18">
        <f>IF(K511&lt;=450000,0,MAX(0,ROUNDDOWN(X511*0.06-MIN(50000,X511)*0.03,-2))+MAX(0,ROUNDDOWN(X511*0.04-MIN(50000,X511)*0.02,-2)))</f>
        <v/>
      </c>
      <c r="AB511" s="18">
        <f>AE511+Y511-Z511</f>
        <v/>
      </c>
      <c r="AC511" s="18">
        <f>AF511+Y511-AA511</f>
        <v/>
      </c>
      <c r="AD511" s="20">
        <f>AB511-AC511</f>
        <v/>
      </c>
      <c r="AE511" s="18">
        <f>S511-T511</f>
        <v/>
      </c>
      <c r="AF511" s="18">
        <f>S511-U511</f>
        <v/>
      </c>
      <c r="AG511" s="21">
        <f>IF(P511&lt;=0,0,LOOKUP(P511,{0,1950001,3300001,6950001,9000001,18000001,40000001},{0.05,0.1,0.2,0.23,0.33,0.4,0.45}))</f>
        <v/>
      </c>
    </row>
    <row r="512">
      <c r="A512" t="inlineStr">
        <is>
          <t>1万円刻み</t>
        </is>
      </c>
      <c r="B512" s="18">
        <f>'4_1万円刻み'!$A$141</f>
        <v/>
      </c>
      <c r="C512" s="19" t="n">
        <v>2026</v>
      </c>
      <c r="D512" s="18" t="n">
        <v>100000</v>
      </c>
      <c r="E512" s="18" t="n">
        <v>0</v>
      </c>
      <c r="F512" s="18" t="n">
        <v>100000</v>
      </c>
      <c r="G512" t="inlineStr">
        <is>
          <t>はい</t>
        </is>
      </c>
      <c r="H512" s="18">
        <f>ROUND(MIN(B512/12,650000)*12*0.0915+MIN(B512/12,1390000)*12*(0.0504+0)+B512*0.005,0)</f>
        <v/>
      </c>
      <c r="I512" s="18" t="n">
        <v>0</v>
      </c>
      <c r="J512" s="18" t="n">
        <v>0</v>
      </c>
      <c r="K512" s="18">
        <f>ROUND(IF(C512&gt;=2026,IF(B512&lt;741000,0,IF(B512&lt;2191000,B512-740000,IF(B512&lt;2193000,1451000,IF(B512&lt;2196000,1453000,IF(B512&lt;2200000,1456000,IF(B512&lt;3600000,ROUNDDOWN(B512/4,-3)*2.8-80000,IF(B512&lt;6600000,ROUNDDOWN(B512/4,-3)*3.2-440000,IF(B512&lt;8500000,ROUNDDOWN(B512*0.9,0)-1100000,B512-1950000)))))))),IF(B512&lt;651000,0,IF(B512&lt;1900000,B512-650000,IF(B512&lt;3600000,ROUNDDOWN(B512/4,-3)*2.8-80000,IF(B512&lt;6600000,ROUNDDOWN(B512/4,-3)*3.2-440000,IF(B512&lt;8500000,ROUNDDOWN(B512*0.9,0)-1100000,B512-1950000)))))),0)</f>
        <v/>
      </c>
      <c r="L512" s="18">
        <f>IF(K512&gt;23500000,NA(),IF(C512&gt;=2026,IF(K512&lt;=4890000,1040000,IF(K512&lt;=6550000,670000,620000)),IF(K512&lt;=1320000,950000,IF(K512&lt;=3360000,880000,IF(K512&lt;=4890000,680000,IF(K512&lt;=6550000,630000,580000))))))</f>
        <v/>
      </c>
      <c r="M512" s="18">
        <f>MIN(100000,ROUNDDOWN(K512*0.05,0))</f>
        <v/>
      </c>
      <c r="N512" s="18">
        <f>MIN(2000000,MAX(0,D512-E512-M512))</f>
        <v/>
      </c>
      <c r="O512" s="18">
        <f>IF(G512="はい",MIN(88000,MAX(0,F512-12000)),0)</f>
        <v/>
      </c>
      <c r="P512" s="18">
        <f>MAX(0,ROUNDDOWN(K512-H512-L512-I512-0,-3))</f>
        <v/>
      </c>
      <c r="Q512" s="18">
        <f>MAX(0,ROUNDDOWN(K512-H512-L512-I512-N512,-3))</f>
        <v/>
      </c>
      <c r="R512" s="18">
        <f>MAX(0,ROUNDDOWN(K512-H512-L512-I512-O512,-3))</f>
        <v/>
      </c>
      <c r="S512" s="18">
        <f>IF(P512&lt;=0,0,ROUNDDOWN((P512*LOOKUP(P512,{0,1950001,3300001,6950001,9000001,18000001,40000001},{0.05,0.1,0.2,0.23,0.33,0.4,0.45})-LOOKUP(P512,{0,1950001,3300001,6950001,9000001,18000001,40000001},{0,97500,427500,636000,1536000,2796000,4796000}))*1.021,-2))</f>
        <v/>
      </c>
      <c r="T512" s="18">
        <f>IF(Q512&lt;=0,0,ROUNDDOWN((Q512*LOOKUP(Q512,{0,1950001,3300001,6950001,9000001,18000001,40000001},{0.05,0.1,0.2,0.23,0.33,0.4,0.45})-LOOKUP(Q512,{0,1950001,3300001,6950001,9000001,18000001,40000001},{0,97500,427500,636000,1536000,2796000,4796000}))*1.021,-2))</f>
        <v/>
      </c>
      <c r="U512" s="18">
        <f>IF(R512&lt;=0,0,ROUNDDOWN((R512*LOOKUP(R512,{0,1950001,3300001,6950001,9000001,18000001,40000001},{0.05,0.1,0.2,0.23,0.33,0.4,0.45})-LOOKUP(R512,{0,1950001,3300001,6950001,9000001,18000001,40000001},{0,97500,427500,636000,1536000,2796000,4796000}))*1.021,-2))</f>
        <v/>
      </c>
      <c r="V512" s="18">
        <f>MAX(0,ROUNDDOWN(K512-H512-430000-J512-0,-3))</f>
        <v/>
      </c>
      <c r="W512" s="18">
        <f>MAX(0,ROUNDDOWN(K512-H512-430000-J512-N512,-3))</f>
        <v/>
      </c>
      <c r="X512" s="18">
        <f>MAX(0,ROUNDDOWN(K512-H512-430000-J512-O512,-3))</f>
        <v/>
      </c>
      <c r="Y512" s="18">
        <f>IF(K512&lt;=450000,0,MAX(0,ROUNDDOWN(V512*0.06-MIN(50000,V512)*0.03,-2))+MAX(0,ROUNDDOWN(V512*0.04-MIN(50000,V512)*0.02,-2)))</f>
        <v/>
      </c>
      <c r="Z512" s="18">
        <f>IF(K512&lt;=450000,0,MAX(0,ROUNDDOWN(W512*0.06-MIN(50000,W512)*0.03,-2))+MAX(0,ROUNDDOWN(W512*0.04-MIN(50000,W512)*0.02,-2)))</f>
        <v/>
      </c>
      <c r="AA512" s="18">
        <f>IF(K512&lt;=450000,0,MAX(0,ROUNDDOWN(X512*0.06-MIN(50000,X512)*0.03,-2))+MAX(0,ROUNDDOWN(X512*0.04-MIN(50000,X512)*0.02,-2)))</f>
        <v/>
      </c>
      <c r="AB512" s="18">
        <f>AE512+Y512-Z512</f>
        <v/>
      </c>
      <c r="AC512" s="18">
        <f>AF512+Y512-AA512</f>
        <v/>
      </c>
      <c r="AD512" s="20">
        <f>AB512-AC512</f>
        <v/>
      </c>
      <c r="AE512" s="18">
        <f>S512-T512</f>
        <v/>
      </c>
      <c r="AF512" s="18">
        <f>S512-U512</f>
        <v/>
      </c>
      <c r="AG512" s="21">
        <f>IF(P512&lt;=0,0,LOOKUP(P512,{0,1950001,3300001,6950001,9000001,18000001,40000001},{0.05,0.1,0.2,0.23,0.33,0.4,0.45}))</f>
        <v/>
      </c>
    </row>
    <row r="513">
      <c r="A513" t="inlineStr">
        <is>
          <t>1万円刻み</t>
        </is>
      </c>
      <c r="B513" s="18">
        <f>'4_1万円刻み'!$A$141</f>
        <v/>
      </c>
      <c r="C513" s="19" t="n">
        <v>2025</v>
      </c>
      <c r="D513" s="18" t="n">
        <v>100000</v>
      </c>
      <c r="E513" s="18" t="n">
        <v>0</v>
      </c>
      <c r="F513" s="18" t="n">
        <v>100000</v>
      </c>
      <c r="G513" t="inlineStr">
        <is>
          <t>はい</t>
        </is>
      </c>
      <c r="H513" s="18">
        <f>ROUND(MIN(B513/12,650000)*12*0.0915+MIN(B513/12,1390000)*12*(0.0504+0)+B513*0.005,0)</f>
        <v/>
      </c>
      <c r="I513" s="18" t="n">
        <v>0</v>
      </c>
      <c r="J513" s="18" t="n">
        <v>0</v>
      </c>
      <c r="K513" s="18">
        <f>ROUND(IF(C513&gt;=2026,IF(B513&lt;741000,0,IF(B513&lt;2191000,B513-740000,IF(B513&lt;2193000,1451000,IF(B513&lt;2196000,1453000,IF(B513&lt;2200000,1456000,IF(B513&lt;3600000,ROUNDDOWN(B513/4,-3)*2.8-80000,IF(B513&lt;6600000,ROUNDDOWN(B513/4,-3)*3.2-440000,IF(B513&lt;8500000,ROUNDDOWN(B513*0.9,0)-1100000,B513-1950000)))))))),IF(B513&lt;651000,0,IF(B513&lt;1900000,B513-650000,IF(B513&lt;3600000,ROUNDDOWN(B513/4,-3)*2.8-80000,IF(B513&lt;6600000,ROUNDDOWN(B513/4,-3)*3.2-440000,IF(B513&lt;8500000,ROUNDDOWN(B513*0.9,0)-1100000,B513-1950000)))))),0)</f>
        <v/>
      </c>
      <c r="L513" s="18">
        <f>IF(K513&gt;23500000,NA(),IF(C513&gt;=2026,IF(K513&lt;=4890000,1040000,IF(K513&lt;=6550000,670000,620000)),IF(K513&lt;=1320000,950000,IF(K513&lt;=3360000,880000,IF(K513&lt;=4890000,680000,IF(K513&lt;=6550000,630000,580000))))))</f>
        <v/>
      </c>
      <c r="M513" s="18">
        <f>MIN(100000,ROUNDDOWN(K513*0.05,0))</f>
        <v/>
      </c>
      <c r="N513" s="18">
        <f>MIN(2000000,MAX(0,D513-E513-M513))</f>
        <v/>
      </c>
      <c r="O513" s="18">
        <f>IF(G513="はい",MIN(88000,MAX(0,F513-12000)),0)</f>
        <v/>
      </c>
      <c r="P513" s="18">
        <f>MAX(0,ROUNDDOWN(K513-H513-L513-I513-0,-3))</f>
        <v/>
      </c>
      <c r="Q513" s="18">
        <f>MAX(0,ROUNDDOWN(K513-H513-L513-I513-N513,-3))</f>
        <v/>
      </c>
      <c r="R513" s="18">
        <f>MAX(0,ROUNDDOWN(K513-H513-L513-I513-O513,-3))</f>
        <v/>
      </c>
      <c r="S513" s="18">
        <f>IF(P513&lt;=0,0,ROUNDDOWN((P513*LOOKUP(P513,{0,1950001,3300001,6950001,9000001,18000001,40000001},{0.05,0.1,0.2,0.23,0.33,0.4,0.45})-LOOKUP(P513,{0,1950001,3300001,6950001,9000001,18000001,40000001},{0,97500,427500,636000,1536000,2796000,4796000}))*1.021,-2))</f>
        <v/>
      </c>
      <c r="T513" s="18">
        <f>IF(Q513&lt;=0,0,ROUNDDOWN((Q513*LOOKUP(Q513,{0,1950001,3300001,6950001,9000001,18000001,40000001},{0.05,0.1,0.2,0.23,0.33,0.4,0.45})-LOOKUP(Q513,{0,1950001,3300001,6950001,9000001,18000001,40000001},{0,97500,427500,636000,1536000,2796000,4796000}))*1.021,-2))</f>
        <v/>
      </c>
      <c r="U513" s="18">
        <f>IF(R513&lt;=0,0,ROUNDDOWN((R513*LOOKUP(R513,{0,1950001,3300001,6950001,9000001,18000001,40000001},{0.05,0.1,0.2,0.23,0.33,0.4,0.45})-LOOKUP(R513,{0,1950001,3300001,6950001,9000001,18000001,40000001},{0,97500,427500,636000,1536000,2796000,4796000}))*1.021,-2))</f>
        <v/>
      </c>
      <c r="V513" s="18">
        <f>MAX(0,ROUNDDOWN(K513-H513-430000-J513-0,-3))</f>
        <v/>
      </c>
      <c r="W513" s="18">
        <f>MAX(0,ROUNDDOWN(K513-H513-430000-J513-N513,-3))</f>
        <v/>
      </c>
      <c r="X513" s="18">
        <f>MAX(0,ROUNDDOWN(K513-H513-430000-J513-O513,-3))</f>
        <v/>
      </c>
      <c r="Y513" s="18">
        <f>IF(K513&lt;=450000,0,MAX(0,ROUNDDOWN(V513*0.06-MIN(50000,V513)*0.03,-2))+MAX(0,ROUNDDOWN(V513*0.04-MIN(50000,V513)*0.02,-2)))</f>
        <v/>
      </c>
      <c r="Z513" s="18">
        <f>IF(K513&lt;=450000,0,MAX(0,ROUNDDOWN(W513*0.06-MIN(50000,W513)*0.03,-2))+MAX(0,ROUNDDOWN(W513*0.04-MIN(50000,W513)*0.02,-2)))</f>
        <v/>
      </c>
      <c r="AA513" s="18">
        <f>IF(K513&lt;=450000,0,MAX(0,ROUNDDOWN(X513*0.06-MIN(50000,X513)*0.03,-2))+MAX(0,ROUNDDOWN(X513*0.04-MIN(50000,X513)*0.02,-2)))</f>
        <v/>
      </c>
      <c r="AB513" s="18">
        <f>AE513+Y513-Z513</f>
        <v/>
      </c>
      <c r="AC513" s="18">
        <f>AF513+Y513-AA513</f>
        <v/>
      </c>
      <c r="AD513" s="20">
        <f>AB513-AC513</f>
        <v/>
      </c>
      <c r="AE513" s="18">
        <f>S513-T513</f>
        <v/>
      </c>
      <c r="AF513" s="18">
        <f>S513-U513</f>
        <v/>
      </c>
      <c r="AG513" s="21">
        <f>IF(P513&lt;=0,0,LOOKUP(P513,{0,1950001,3300001,6950001,9000001,18000001,40000001},{0.05,0.1,0.2,0.23,0.33,0.4,0.45}))</f>
        <v/>
      </c>
    </row>
    <row r="514">
      <c r="A514" t="inlineStr">
        <is>
          <t>1万円刻み</t>
        </is>
      </c>
      <c r="B514" s="18">
        <f>'4_1万円刻み'!$A$142</f>
        <v/>
      </c>
      <c r="C514" s="19" t="n">
        <v>2026</v>
      </c>
      <c r="D514" s="18" t="n">
        <v>100000</v>
      </c>
      <c r="E514" s="18" t="n">
        <v>0</v>
      </c>
      <c r="F514" s="18" t="n">
        <v>100000</v>
      </c>
      <c r="G514" t="inlineStr">
        <is>
          <t>はい</t>
        </is>
      </c>
      <c r="H514" s="18">
        <f>ROUND(MIN(B514/12,650000)*12*0.0915+MIN(B514/12,1390000)*12*(0.0504+0)+B514*0.005,0)</f>
        <v/>
      </c>
      <c r="I514" s="18" t="n">
        <v>0</v>
      </c>
      <c r="J514" s="18" t="n">
        <v>0</v>
      </c>
      <c r="K514" s="18">
        <f>ROUND(IF(C514&gt;=2026,IF(B514&lt;741000,0,IF(B514&lt;2191000,B514-740000,IF(B514&lt;2193000,1451000,IF(B514&lt;2196000,1453000,IF(B514&lt;2200000,1456000,IF(B514&lt;3600000,ROUNDDOWN(B514/4,-3)*2.8-80000,IF(B514&lt;6600000,ROUNDDOWN(B514/4,-3)*3.2-440000,IF(B514&lt;8500000,ROUNDDOWN(B514*0.9,0)-1100000,B514-1950000)))))))),IF(B514&lt;651000,0,IF(B514&lt;1900000,B514-650000,IF(B514&lt;3600000,ROUNDDOWN(B514/4,-3)*2.8-80000,IF(B514&lt;6600000,ROUNDDOWN(B514/4,-3)*3.2-440000,IF(B514&lt;8500000,ROUNDDOWN(B514*0.9,0)-1100000,B514-1950000)))))),0)</f>
        <v/>
      </c>
      <c r="L514" s="18">
        <f>IF(K514&gt;23500000,NA(),IF(C514&gt;=2026,IF(K514&lt;=4890000,1040000,IF(K514&lt;=6550000,670000,620000)),IF(K514&lt;=1320000,950000,IF(K514&lt;=3360000,880000,IF(K514&lt;=4890000,680000,IF(K514&lt;=6550000,630000,580000))))))</f>
        <v/>
      </c>
      <c r="M514" s="18">
        <f>MIN(100000,ROUNDDOWN(K514*0.05,0))</f>
        <v/>
      </c>
      <c r="N514" s="18">
        <f>MIN(2000000,MAX(0,D514-E514-M514))</f>
        <v/>
      </c>
      <c r="O514" s="18">
        <f>IF(G514="はい",MIN(88000,MAX(0,F514-12000)),0)</f>
        <v/>
      </c>
      <c r="P514" s="18">
        <f>MAX(0,ROUNDDOWN(K514-H514-L514-I514-0,-3))</f>
        <v/>
      </c>
      <c r="Q514" s="18">
        <f>MAX(0,ROUNDDOWN(K514-H514-L514-I514-N514,-3))</f>
        <v/>
      </c>
      <c r="R514" s="18">
        <f>MAX(0,ROUNDDOWN(K514-H514-L514-I514-O514,-3))</f>
        <v/>
      </c>
      <c r="S514" s="18">
        <f>IF(P514&lt;=0,0,ROUNDDOWN((P514*LOOKUP(P514,{0,1950001,3300001,6950001,9000001,18000001,40000001},{0.05,0.1,0.2,0.23,0.33,0.4,0.45})-LOOKUP(P514,{0,1950001,3300001,6950001,9000001,18000001,40000001},{0,97500,427500,636000,1536000,2796000,4796000}))*1.021,-2))</f>
        <v/>
      </c>
      <c r="T514" s="18">
        <f>IF(Q514&lt;=0,0,ROUNDDOWN((Q514*LOOKUP(Q514,{0,1950001,3300001,6950001,9000001,18000001,40000001},{0.05,0.1,0.2,0.23,0.33,0.4,0.45})-LOOKUP(Q514,{0,1950001,3300001,6950001,9000001,18000001,40000001},{0,97500,427500,636000,1536000,2796000,4796000}))*1.021,-2))</f>
        <v/>
      </c>
      <c r="U514" s="18">
        <f>IF(R514&lt;=0,0,ROUNDDOWN((R514*LOOKUP(R514,{0,1950001,3300001,6950001,9000001,18000001,40000001},{0.05,0.1,0.2,0.23,0.33,0.4,0.45})-LOOKUP(R514,{0,1950001,3300001,6950001,9000001,18000001,40000001},{0,97500,427500,636000,1536000,2796000,4796000}))*1.021,-2))</f>
        <v/>
      </c>
      <c r="V514" s="18">
        <f>MAX(0,ROUNDDOWN(K514-H514-430000-J514-0,-3))</f>
        <v/>
      </c>
      <c r="W514" s="18">
        <f>MAX(0,ROUNDDOWN(K514-H514-430000-J514-N514,-3))</f>
        <v/>
      </c>
      <c r="X514" s="18">
        <f>MAX(0,ROUNDDOWN(K514-H514-430000-J514-O514,-3))</f>
        <v/>
      </c>
      <c r="Y514" s="18">
        <f>IF(K514&lt;=450000,0,MAX(0,ROUNDDOWN(V514*0.06-MIN(50000,V514)*0.03,-2))+MAX(0,ROUNDDOWN(V514*0.04-MIN(50000,V514)*0.02,-2)))</f>
        <v/>
      </c>
      <c r="Z514" s="18">
        <f>IF(K514&lt;=450000,0,MAX(0,ROUNDDOWN(W514*0.06-MIN(50000,W514)*0.03,-2))+MAX(0,ROUNDDOWN(W514*0.04-MIN(50000,W514)*0.02,-2)))</f>
        <v/>
      </c>
      <c r="AA514" s="18">
        <f>IF(K514&lt;=450000,0,MAX(0,ROUNDDOWN(X514*0.06-MIN(50000,X514)*0.03,-2))+MAX(0,ROUNDDOWN(X514*0.04-MIN(50000,X514)*0.02,-2)))</f>
        <v/>
      </c>
      <c r="AB514" s="18">
        <f>AE514+Y514-Z514</f>
        <v/>
      </c>
      <c r="AC514" s="18">
        <f>AF514+Y514-AA514</f>
        <v/>
      </c>
      <c r="AD514" s="20">
        <f>AB514-AC514</f>
        <v/>
      </c>
      <c r="AE514" s="18">
        <f>S514-T514</f>
        <v/>
      </c>
      <c r="AF514" s="18">
        <f>S514-U514</f>
        <v/>
      </c>
      <c r="AG514" s="21">
        <f>IF(P514&lt;=0,0,LOOKUP(P514,{0,1950001,3300001,6950001,9000001,18000001,40000001},{0.05,0.1,0.2,0.23,0.33,0.4,0.45}))</f>
        <v/>
      </c>
    </row>
    <row r="515">
      <c r="A515" t="inlineStr">
        <is>
          <t>1万円刻み</t>
        </is>
      </c>
      <c r="B515" s="18">
        <f>'4_1万円刻み'!$A$142</f>
        <v/>
      </c>
      <c r="C515" s="19" t="n">
        <v>2025</v>
      </c>
      <c r="D515" s="18" t="n">
        <v>100000</v>
      </c>
      <c r="E515" s="18" t="n">
        <v>0</v>
      </c>
      <c r="F515" s="18" t="n">
        <v>100000</v>
      </c>
      <c r="G515" t="inlineStr">
        <is>
          <t>はい</t>
        </is>
      </c>
      <c r="H515" s="18">
        <f>ROUND(MIN(B515/12,650000)*12*0.0915+MIN(B515/12,1390000)*12*(0.0504+0)+B515*0.005,0)</f>
        <v/>
      </c>
      <c r="I515" s="18" t="n">
        <v>0</v>
      </c>
      <c r="J515" s="18" t="n">
        <v>0</v>
      </c>
      <c r="K515" s="18">
        <f>ROUND(IF(C515&gt;=2026,IF(B515&lt;741000,0,IF(B515&lt;2191000,B515-740000,IF(B515&lt;2193000,1451000,IF(B515&lt;2196000,1453000,IF(B515&lt;2200000,1456000,IF(B515&lt;3600000,ROUNDDOWN(B515/4,-3)*2.8-80000,IF(B515&lt;6600000,ROUNDDOWN(B515/4,-3)*3.2-440000,IF(B515&lt;8500000,ROUNDDOWN(B515*0.9,0)-1100000,B515-1950000)))))))),IF(B515&lt;651000,0,IF(B515&lt;1900000,B515-650000,IF(B515&lt;3600000,ROUNDDOWN(B515/4,-3)*2.8-80000,IF(B515&lt;6600000,ROUNDDOWN(B515/4,-3)*3.2-440000,IF(B515&lt;8500000,ROUNDDOWN(B515*0.9,0)-1100000,B515-1950000)))))),0)</f>
        <v/>
      </c>
      <c r="L515" s="18">
        <f>IF(K515&gt;23500000,NA(),IF(C515&gt;=2026,IF(K515&lt;=4890000,1040000,IF(K515&lt;=6550000,670000,620000)),IF(K515&lt;=1320000,950000,IF(K515&lt;=3360000,880000,IF(K515&lt;=4890000,680000,IF(K515&lt;=6550000,630000,580000))))))</f>
        <v/>
      </c>
      <c r="M515" s="18">
        <f>MIN(100000,ROUNDDOWN(K515*0.05,0))</f>
        <v/>
      </c>
      <c r="N515" s="18">
        <f>MIN(2000000,MAX(0,D515-E515-M515))</f>
        <v/>
      </c>
      <c r="O515" s="18">
        <f>IF(G515="はい",MIN(88000,MAX(0,F515-12000)),0)</f>
        <v/>
      </c>
      <c r="P515" s="18">
        <f>MAX(0,ROUNDDOWN(K515-H515-L515-I515-0,-3))</f>
        <v/>
      </c>
      <c r="Q515" s="18">
        <f>MAX(0,ROUNDDOWN(K515-H515-L515-I515-N515,-3))</f>
        <v/>
      </c>
      <c r="R515" s="18">
        <f>MAX(0,ROUNDDOWN(K515-H515-L515-I515-O515,-3))</f>
        <v/>
      </c>
      <c r="S515" s="18">
        <f>IF(P515&lt;=0,0,ROUNDDOWN((P515*LOOKUP(P515,{0,1950001,3300001,6950001,9000001,18000001,40000001},{0.05,0.1,0.2,0.23,0.33,0.4,0.45})-LOOKUP(P515,{0,1950001,3300001,6950001,9000001,18000001,40000001},{0,97500,427500,636000,1536000,2796000,4796000}))*1.021,-2))</f>
        <v/>
      </c>
      <c r="T515" s="18">
        <f>IF(Q515&lt;=0,0,ROUNDDOWN((Q515*LOOKUP(Q515,{0,1950001,3300001,6950001,9000001,18000001,40000001},{0.05,0.1,0.2,0.23,0.33,0.4,0.45})-LOOKUP(Q515,{0,1950001,3300001,6950001,9000001,18000001,40000001},{0,97500,427500,636000,1536000,2796000,4796000}))*1.021,-2))</f>
        <v/>
      </c>
      <c r="U515" s="18">
        <f>IF(R515&lt;=0,0,ROUNDDOWN((R515*LOOKUP(R515,{0,1950001,3300001,6950001,9000001,18000001,40000001},{0.05,0.1,0.2,0.23,0.33,0.4,0.45})-LOOKUP(R515,{0,1950001,3300001,6950001,9000001,18000001,40000001},{0,97500,427500,636000,1536000,2796000,4796000}))*1.021,-2))</f>
        <v/>
      </c>
      <c r="V515" s="18">
        <f>MAX(0,ROUNDDOWN(K515-H515-430000-J515-0,-3))</f>
        <v/>
      </c>
      <c r="W515" s="18">
        <f>MAX(0,ROUNDDOWN(K515-H515-430000-J515-N515,-3))</f>
        <v/>
      </c>
      <c r="X515" s="18">
        <f>MAX(0,ROUNDDOWN(K515-H515-430000-J515-O515,-3))</f>
        <v/>
      </c>
      <c r="Y515" s="18">
        <f>IF(K515&lt;=450000,0,MAX(0,ROUNDDOWN(V515*0.06-MIN(50000,V515)*0.03,-2))+MAX(0,ROUNDDOWN(V515*0.04-MIN(50000,V515)*0.02,-2)))</f>
        <v/>
      </c>
      <c r="Z515" s="18">
        <f>IF(K515&lt;=450000,0,MAX(0,ROUNDDOWN(W515*0.06-MIN(50000,W515)*0.03,-2))+MAX(0,ROUNDDOWN(W515*0.04-MIN(50000,W515)*0.02,-2)))</f>
        <v/>
      </c>
      <c r="AA515" s="18">
        <f>IF(K515&lt;=450000,0,MAX(0,ROUNDDOWN(X515*0.06-MIN(50000,X515)*0.03,-2))+MAX(0,ROUNDDOWN(X515*0.04-MIN(50000,X515)*0.02,-2)))</f>
        <v/>
      </c>
      <c r="AB515" s="18">
        <f>AE515+Y515-Z515</f>
        <v/>
      </c>
      <c r="AC515" s="18">
        <f>AF515+Y515-AA515</f>
        <v/>
      </c>
      <c r="AD515" s="20">
        <f>AB515-AC515</f>
        <v/>
      </c>
      <c r="AE515" s="18">
        <f>S515-T515</f>
        <v/>
      </c>
      <c r="AF515" s="18">
        <f>S515-U515</f>
        <v/>
      </c>
      <c r="AG515" s="21">
        <f>IF(P515&lt;=0,0,LOOKUP(P515,{0,1950001,3300001,6950001,9000001,18000001,40000001},{0.05,0.1,0.2,0.23,0.33,0.4,0.45}))</f>
        <v/>
      </c>
    </row>
    <row r="516">
      <c r="A516" t="inlineStr">
        <is>
          <t>1万円刻み</t>
        </is>
      </c>
      <c r="B516" s="18">
        <f>'4_1万円刻み'!$A$143</f>
        <v/>
      </c>
      <c r="C516" s="19" t="n">
        <v>2026</v>
      </c>
      <c r="D516" s="18" t="n">
        <v>100000</v>
      </c>
      <c r="E516" s="18" t="n">
        <v>0</v>
      </c>
      <c r="F516" s="18" t="n">
        <v>100000</v>
      </c>
      <c r="G516" t="inlineStr">
        <is>
          <t>はい</t>
        </is>
      </c>
      <c r="H516" s="18">
        <f>ROUND(MIN(B516/12,650000)*12*0.0915+MIN(B516/12,1390000)*12*(0.0504+0)+B516*0.005,0)</f>
        <v/>
      </c>
      <c r="I516" s="18" t="n">
        <v>0</v>
      </c>
      <c r="J516" s="18" t="n">
        <v>0</v>
      </c>
      <c r="K516" s="18">
        <f>ROUND(IF(C516&gt;=2026,IF(B516&lt;741000,0,IF(B516&lt;2191000,B516-740000,IF(B516&lt;2193000,1451000,IF(B516&lt;2196000,1453000,IF(B516&lt;2200000,1456000,IF(B516&lt;3600000,ROUNDDOWN(B516/4,-3)*2.8-80000,IF(B516&lt;6600000,ROUNDDOWN(B516/4,-3)*3.2-440000,IF(B516&lt;8500000,ROUNDDOWN(B516*0.9,0)-1100000,B516-1950000)))))))),IF(B516&lt;651000,0,IF(B516&lt;1900000,B516-650000,IF(B516&lt;3600000,ROUNDDOWN(B516/4,-3)*2.8-80000,IF(B516&lt;6600000,ROUNDDOWN(B516/4,-3)*3.2-440000,IF(B516&lt;8500000,ROUNDDOWN(B516*0.9,0)-1100000,B516-1950000)))))),0)</f>
        <v/>
      </c>
      <c r="L516" s="18">
        <f>IF(K516&gt;23500000,NA(),IF(C516&gt;=2026,IF(K516&lt;=4890000,1040000,IF(K516&lt;=6550000,670000,620000)),IF(K516&lt;=1320000,950000,IF(K516&lt;=3360000,880000,IF(K516&lt;=4890000,680000,IF(K516&lt;=6550000,630000,580000))))))</f>
        <v/>
      </c>
      <c r="M516" s="18">
        <f>MIN(100000,ROUNDDOWN(K516*0.05,0))</f>
        <v/>
      </c>
      <c r="N516" s="18">
        <f>MIN(2000000,MAX(0,D516-E516-M516))</f>
        <v/>
      </c>
      <c r="O516" s="18">
        <f>IF(G516="はい",MIN(88000,MAX(0,F516-12000)),0)</f>
        <v/>
      </c>
      <c r="P516" s="18">
        <f>MAX(0,ROUNDDOWN(K516-H516-L516-I516-0,-3))</f>
        <v/>
      </c>
      <c r="Q516" s="18">
        <f>MAX(0,ROUNDDOWN(K516-H516-L516-I516-N516,-3))</f>
        <v/>
      </c>
      <c r="R516" s="18">
        <f>MAX(0,ROUNDDOWN(K516-H516-L516-I516-O516,-3))</f>
        <v/>
      </c>
      <c r="S516" s="18">
        <f>IF(P516&lt;=0,0,ROUNDDOWN((P516*LOOKUP(P516,{0,1950001,3300001,6950001,9000001,18000001,40000001},{0.05,0.1,0.2,0.23,0.33,0.4,0.45})-LOOKUP(P516,{0,1950001,3300001,6950001,9000001,18000001,40000001},{0,97500,427500,636000,1536000,2796000,4796000}))*1.021,-2))</f>
        <v/>
      </c>
      <c r="T516" s="18">
        <f>IF(Q516&lt;=0,0,ROUNDDOWN((Q516*LOOKUP(Q516,{0,1950001,3300001,6950001,9000001,18000001,40000001},{0.05,0.1,0.2,0.23,0.33,0.4,0.45})-LOOKUP(Q516,{0,1950001,3300001,6950001,9000001,18000001,40000001},{0,97500,427500,636000,1536000,2796000,4796000}))*1.021,-2))</f>
        <v/>
      </c>
      <c r="U516" s="18">
        <f>IF(R516&lt;=0,0,ROUNDDOWN((R516*LOOKUP(R516,{0,1950001,3300001,6950001,9000001,18000001,40000001},{0.05,0.1,0.2,0.23,0.33,0.4,0.45})-LOOKUP(R516,{0,1950001,3300001,6950001,9000001,18000001,40000001},{0,97500,427500,636000,1536000,2796000,4796000}))*1.021,-2))</f>
        <v/>
      </c>
      <c r="V516" s="18">
        <f>MAX(0,ROUNDDOWN(K516-H516-430000-J516-0,-3))</f>
        <v/>
      </c>
      <c r="W516" s="18">
        <f>MAX(0,ROUNDDOWN(K516-H516-430000-J516-N516,-3))</f>
        <v/>
      </c>
      <c r="X516" s="18">
        <f>MAX(0,ROUNDDOWN(K516-H516-430000-J516-O516,-3))</f>
        <v/>
      </c>
      <c r="Y516" s="18">
        <f>IF(K516&lt;=450000,0,MAX(0,ROUNDDOWN(V516*0.06-MIN(50000,V516)*0.03,-2))+MAX(0,ROUNDDOWN(V516*0.04-MIN(50000,V516)*0.02,-2)))</f>
        <v/>
      </c>
      <c r="Z516" s="18">
        <f>IF(K516&lt;=450000,0,MAX(0,ROUNDDOWN(W516*0.06-MIN(50000,W516)*0.03,-2))+MAX(0,ROUNDDOWN(W516*0.04-MIN(50000,W516)*0.02,-2)))</f>
        <v/>
      </c>
      <c r="AA516" s="18">
        <f>IF(K516&lt;=450000,0,MAX(0,ROUNDDOWN(X516*0.06-MIN(50000,X516)*0.03,-2))+MAX(0,ROUNDDOWN(X516*0.04-MIN(50000,X516)*0.02,-2)))</f>
        <v/>
      </c>
      <c r="AB516" s="18">
        <f>AE516+Y516-Z516</f>
        <v/>
      </c>
      <c r="AC516" s="18">
        <f>AF516+Y516-AA516</f>
        <v/>
      </c>
      <c r="AD516" s="20">
        <f>AB516-AC516</f>
        <v/>
      </c>
      <c r="AE516" s="18">
        <f>S516-T516</f>
        <v/>
      </c>
      <c r="AF516" s="18">
        <f>S516-U516</f>
        <v/>
      </c>
      <c r="AG516" s="21">
        <f>IF(P516&lt;=0,0,LOOKUP(P516,{0,1950001,3300001,6950001,9000001,18000001,40000001},{0.05,0.1,0.2,0.23,0.33,0.4,0.45}))</f>
        <v/>
      </c>
    </row>
    <row r="517">
      <c r="A517" t="inlineStr">
        <is>
          <t>1万円刻み</t>
        </is>
      </c>
      <c r="B517" s="18">
        <f>'4_1万円刻み'!$A$143</f>
        <v/>
      </c>
      <c r="C517" s="19" t="n">
        <v>2025</v>
      </c>
      <c r="D517" s="18" t="n">
        <v>100000</v>
      </c>
      <c r="E517" s="18" t="n">
        <v>0</v>
      </c>
      <c r="F517" s="18" t="n">
        <v>100000</v>
      </c>
      <c r="G517" t="inlineStr">
        <is>
          <t>はい</t>
        </is>
      </c>
      <c r="H517" s="18">
        <f>ROUND(MIN(B517/12,650000)*12*0.0915+MIN(B517/12,1390000)*12*(0.0504+0)+B517*0.005,0)</f>
        <v/>
      </c>
      <c r="I517" s="18" t="n">
        <v>0</v>
      </c>
      <c r="J517" s="18" t="n">
        <v>0</v>
      </c>
      <c r="K517" s="18">
        <f>ROUND(IF(C517&gt;=2026,IF(B517&lt;741000,0,IF(B517&lt;2191000,B517-740000,IF(B517&lt;2193000,1451000,IF(B517&lt;2196000,1453000,IF(B517&lt;2200000,1456000,IF(B517&lt;3600000,ROUNDDOWN(B517/4,-3)*2.8-80000,IF(B517&lt;6600000,ROUNDDOWN(B517/4,-3)*3.2-440000,IF(B517&lt;8500000,ROUNDDOWN(B517*0.9,0)-1100000,B517-1950000)))))))),IF(B517&lt;651000,0,IF(B517&lt;1900000,B517-650000,IF(B517&lt;3600000,ROUNDDOWN(B517/4,-3)*2.8-80000,IF(B517&lt;6600000,ROUNDDOWN(B517/4,-3)*3.2-440000,IF(B517&lt;8500000,ROUNDDOWN(B517*0.9,0)-1100000,B517-1950000)))))),0)</f>
        <v/>
      </c>
      <c r="L517" s="18">
        <f>IF(K517&gt;23500000,NA(),IF(C517&gt;=2026,IF(K517&lt;=4890000,1040000,IF(K517&lt;=6550000,670000,620000)),IF(K517&lt;=1320000,950000,IF(K517&lt;=3360000,880000,IF(K517&lt;=4890000,680000,IF(K517&lt;=6550000,630000,580000))))))</f>
        <v/>
      </c>
      <c r="M517" s="18">
        <f>MIN(100000,ROUNDDOWN(K517*0.05,0))</f>
        <v/>
      </c>
      <c r="N517" s="18">
        <f>MIN(2000000,MAX(0,D517-E517-M517))</f>
        <v/>
      </c>
      <c r="O517" s="18">
        <f>IF(G517="はい",MIN(88000,MAX(0,F517-12000)),0)</f>
        <v/>
      </c>
      <c r="P517" s="18">
        <f>MAX(0,ROUNDDOWN(K517-H517-L517-I517-0,-3))</f>
        <v/>
      </c>
      <c r="Q517" s="18">
        <f>MAX(0,ROUNDDOWN(K517-H517-L517-I517-N517,-3))</f>
        <v/>
      </c>
      <c r="R517" s="18">
        <f>MAX(0,ROUNDDOWN(K517-H517-L517-I517-O517,-3))</f>
        <v/>
      </c>
      <c r="S517" s="18">
        <f>IF(P517&lt;=0,0,ROUNDDOWN((P517*LOOKUP(P517,{0,1950001,3300001,6950001,9000001,18000001,40000001},{0.05,0.1,0.2,0.23,0.33,0.4,0.45})-LOOKUP(P517,{0,1950001,3300001,6950001,9000001,18000001,40000001},{0,97500,427500,636000,1536000,2796000,4796000}))*1.021,-2))</f>
        <v/>
      </c>
      <c r="T517" s="18">
        <f>IF(Q517&lt;=0,0,ROUNDDOWN((Q517*LOOKUP(Q517,{0,1950001,3300001,6950001,9000001,18000001,40000001},{0.05,0.1,0.2,0.23,0.33,0.4,0.45})-LOOKUP(Q517,{0,1950001,3300001,6950001,9000001,18000001,40000001},{0,97500,427500,636000,1536000,2796000,4796000}))*1.021,-2))</f>
        <v/>
      </c>
      <c r="U517" s="18">
        <f>IF(R517&lt;=0,0,ROUNDDOWN((R517*LOOKUP(R517,{0,1950001,3300001,6950001,9000001,18000001,40000001},{0.05,0.1,0.2,0.23,0.33,0.4,0.45})-LOOKUP(R517,{0,1950001,3300001,6950001,9000001,18000001,40000001},{0,97500,427500,636000,1536000,2796000,4796000}))*1.021,-2))</f>
        <v/>
      </c>
      <c r="V517" s="18">
        <f>MAX(0,ROUNDDOWN(K517-H517-430000-J517-0,-3))</f>
        <v/>
      </c>
      <c r="W517" s="18">
        <f>MAX(0,ROUNDDOWN(K517-H517-430000-J517-N517,-3))</f>
        <v/>
      </c>
      <c r="X517" s="18">
        <f>MAX(0,ROUNDDOWN(K517-H517-430000-J517-O517,-3))</f>
        <v/>
      </c>
      <c r="Y517" s="18">
        <f>IF(K517&lt;=450000,0,MAX(0,ROUNDDOWN(V517*0.06-MIN(50000,V517)*0.03,-2))+MAX(0,ROUNDDOWN(V517*0.04-MIN(50000,V517)*0.02,-2)))</f>
        <v/>
      </c>
      <c r="Z517" s="18">
        <f>IF(K517&lt;=450000,0,MAX(0,ROUNDDOWN(W517*0.06-MIN(50000,W517)*0.03,-2))+MAX(0,ROUNDDOWN(W517*0.04-MIN(50000,W517)*0.02,-2)))</f>
        <v/>
      </c>
      <c r="AA517" s="18">
        <f>IF(K517&lt;=450000,0,MAX(0,ROUNDDOWN(X517*0.06-MIN(50000,X517)*0.03,-2))+MAX(0,ROUNDDOWN(X517*0.04-MIN(50000,X517)*0.02,-2)))</f>
        <v/>
      </c>
      <c r="AB517" s="18">
        <f>AE517+Y517-Z517</f>
        <v/>
      </c>
      <c r="AC517" s="18">
        <f>AF517+Y517-AA517</f>
        <v/>
      </c>
      <c r="AD517" s="20">
        <f>AB517-AC517</f>
        <v/>
      </c>
      <c r="AE517" s="18">
        <f>S517-T517</f>
        <v/>
      </c>
      <c r="AF517" s="18">
        <f>S517-U517</f>
        <v/>
      </c>
      <c r="AG517" s="21">
        <f>IF(P517&lt;=0,0,LOOKUP(P517,{0,1950001,3300001,6950001,9000001,18000001,40000001},{0.05,0.1,0.2,0.23,0.33,0.4,0.45}))</f>
        <v/>
      </c>
    </row>
    <row r="518">
      <c r="A518" t="inlineStr">
        <is>
          <t>1万円刻み</t>
        </is>
      </c>
      <c r="B518" s="18">
        <f>'4_1万円刻み'!$A$144</f>
        <v/>
      </c>
      <c r="C518" s="19" t="n">
        <v>2026</v>
      </c>
      <c r="D518" s="18" t="n">
        <v>100000</v>
      </c>
      <c r="E518" s="18" t="n">
        <v>0</v>
      </c>
      <c r="F518" s="18" t="n">
        <v>100000</v>
      </c>
      <c r="G518" t="inlineStr">
        <is>
          <t>はい</t>
        </is>
      </c>
      <c r="H518" s="18">
        <f>ROUND(MIN(B518/12,650000)*12*0.0915+MIN(B518/12,1390000)*12*(0.0504+0)+B518*0.005,0)</f>
        <v/>
      </c>
      <c r="I518" s="18" t="n">
        <v>0</v>
      </c>
      <c r="J518" s="18" t="n">
        <v>0</v>
      </c>
      <c r="K518" s="18">
        <f>ROUND(IF(C518&gt;=2026,IF(B518&lt;741000,0,IF(B518&lt;2191000,B518-740000,IF(B518&lt;2193000,1451000,IF(B518&lt;2196000,1453000,IF(B518&lt;2200000,1456000,IF(B518&lt;3600000,ROUNDDOWN(B518/4,-3)*2.8-80000,IF(B518&lt;6600000,ROUNDDOWN(B518/4,-3)*3.2-440000,IF(B518&lt;8500000,ROUNDDOWN(B518*0.9,0)-1100000,B518-1950000)))))))),IF(B518&lt;651000,0,IF(B518&lt;1900000,B518-650000,IF(B518&lt;3600000,ROUNDDOWN(B518/4,-3)*2.8-80000,IF(B518&lt;6600000,ROUNDDOWN(B518/4,-3)*3.2-440000,IF(B518&lt;8500000,ROUNDDOWN(B518*0.9,0)-1100000,B518-1950000)))))),0)</f>
        <v/>
      </c>
      <c r="L518" s="18">
        <f>IF(K518&gt;23500000,NA(),IF(C518&gt;=2026,IF(K518&lt;=4890000,1040000,IF(K518&lt;=6550000,670000,620000)),IF(K518&lt;=1320000,950000,IF(K518&lt;=3360000,880000,IF(K518&lt;=4890000,680000,IF(K518&lt;=6550000,630000,580000))))))</f>
        <v/>
      </c>
      <c r="M518" s="18">
        <f>MIN(100000,ROUNDDOWN(K518*0.05,0))</f>
        <v/>
      </c>
      <c r="N518" s="18">
        <f>MIN(2000000,MAX(0,D518-E518-M518))</f>
        <v/>
      </c>
      <c r="O518" s="18">
        <f>IF(G518="はい",MIN(88000,MAX(0,F518-12000)),0)</f>
        <v/>
      </c>
      <c r="P518" s="18">
        <f>MAX(0,ROUNDDOWN(K518-H518-L518-I518-0,-3))</f>
        <v/>
      </c>
      <c r="Q518" s="18">
        <f>MAX(0,ROUNDDOWN(K518-H518-L518-I518-N518,-3))</f>
        <v/>
      </c>
      <c r="R518" s="18">
        <f>MAX(0,ROUNDDOWN(K518-H518-L518-I518-O518,-3))</f>
        <v/>
      </c>
      <c r="S518" s="18">
        <f>IF(P518&lt;=0,0,ROUNDDOWN((P518*LOOKUP(P518,{0,1950001,3300001,6950001,9000001,18000001,40000001},{0.05,0.1,0.2,0.23,0.33,0.4,0.45})-LOOKUP(P518,{0,1950001,3300001,6950001,9000001,18000001,40000001},{0,97500,427500,636000,1536000,2796000,4796000}))*1.021,-2))</f>
        <v/>
      </c>
      <c r="T518" s="18">
        <f>IF(Q518&lt;=0,0,ROUNDDOWN((Q518*LOOKUP(Q518,{0,1950001,3300001,6950001,9000001,18000001,40000001},{0.05,0.1,0.2,0.23,0.33,0.4,0.45})-LOOKUP(Q518,{0,1950001,3300001,6950001,9000001,18000001,40000001},{0,97500,427500,636000,1536000,2796000,4796000}))*1.021,-2))</f>
        <v/>
      </c>
      <c r="U518" s="18">
        <f>IF(R518&lt;=0,0,ROUNDDOWN((R518*LOOKUP(R518,{0,1950001,3300001,6950001,9000001,18000001,40000001},{0.05,0.1,0.2,0.23,0.33,0.4,0.45})-LOOKUP(R518,{0,1950001,3300001,6950001,9000001,18000001,40000001},{0,97500,427500,636000,1536000,2796000,4796000}))*1.021,-2))</f>
        <v/>
      </c>
      <c r="V518" s="18">
        <f>MAX(0,ROUNDDOWN(K518-H518-430000-J518-0,-3))</f>
        <v/>
      </c>
      <c r="W518" s="18">
        <f>MAX(0,ROUNDDOWN(K518-H518-430000-J518-N518,-3))</f>
        <v/>
      </c>
      <c r="X518" s="18">
        <f>MAX(0,ROUNDDOWN(K518-H518-430000-J518-O518,-3))</f>
        <v/>
      </c>
      <c r="Y518" s="18">
        <f>IF(K518&lt;=450000,0,MAX(0,ROUNDDOWN(V518*0.06-MIN(50000,V518)*0.03,-2))+MAX(0,ROUNDDOWN(V518*0.04-MIN(50000,V518)*0.02,-2)))</f>
        <v/>
      </c>
      <c r="Z518" s="18">
        <f>IF(K518&lt;=450000,0,MAX(0,ROUNDDOWN(W518*0.06-MIN(50000,W518)*0.03,-2))+MAX(0,ROUNDDOWN(W518*0.04-MIN(50000,W518)*0.02,-2)))</f>
        <v/>
      </c>
      <c r="AA518" s="18">
        <f>IF(K518&lt;=450000,0,MAX(0,ROUNDDOWN(X518*0.06-MIN(50000,X518)*0.03,-2))+MAX(0,ROUNDDOWN(X518*0.04-MIN(50000,X518)*0.02,-2)))</f>
        <v/>
      </c>
      <c r="AB518" s="18">
        <f>AE518+Y518-Z518</f>
        <v/>
      </c>
      <c r="AC518" s="18">
        <f>AF518+Y518-AA518</f>
        <v/>
      </c>
      <c r="AD518" s="20">
        <f>AB518-AC518</f>
        <v/>
      </c>
      <c r="AE518" s="18">
        <f>S518-T518</f>
        <v/>
      </c>
      <c r="AF518" s="18">
        <f>S518-U518</f>
        <v/>
      </c>
      <c r="AG518" s="21">
        <f>IF(P518&lt;=0,0,LOOKUP(P518,{0,1950001,3300001,6950001,9000001,18000001,40000001},{0.05,0.1,0.2,0.23,0.33,0.4,0.45}))</f>
        <v/>
      </c>
    </row>
    <row r="519">
      <c r="A519" t="inlineStr">
        <is>
          <t>1万円刻み</t>
        </is>
      </c>
      <c r="B519" s="18">
        <f>'4_1万円刻み'!$A$144</f>
        <v/>
      </c>
      <c r="C519" s="19" t="n">
        <v>2025</v>
      </c>
      <c r="D519" s="18" t="n">
        <v>100000</v>
      </c>
      <c r="E519" s="18" t="n">
        <v>0</v>
      </c>
      <c r="F519" s="18" t="n">
        <v>100000</v>
      </c>
      <c r="G519" t="inlineStr">
        <is>
          <t>はい</t>
        </is>
      </c>
      <c r="H519" s="18">
        <f>ROUND(MIN(B519/12,650000)*12*0.0915+MIN(B519/12,1390000)*12*(0.0504+0)+B519*0.005,0)</f>
        <v/>
      </c>
      <c r="I519" s="18" t="n">
        <v>0</v>
      </c>
      <c r="J519" s="18" t="n">
        <v>0</v>
      </c>
      <c r="K519" s="18">
        <f>ROUND(IF(C519&gt;=2026,IF(B519&lt;741000,0,IF(B519&lt;2191000,B519-740000,IF(B519&lt;2193000,1451000,IF(B519&lt;2196000,1453000,IF(B519&lt;2200000,1456000,IF(B519&lt;3600000,ROUNDDOWN(B519/4,-3)*2.8-80000,IF(B519&lt;6600000,ROUNDDOWN(B519/4,-3)*3.2-440000,IF(B519&lt;8500000,ROUNDDOWN(B519*0.9,0)-1100000,B519-1950000)))))))),IF(B519&lt;651000,0,IF(B519&lt;1900000,B519-650000,IF(B519&lt;3600000,ROUNDDOWN(B519/4,-3)*2.8-80000,IF(B519&lt;6600000,ROUNDDOWN(B519/4,-3)*3.2-440000,IF(B519&lt;8500000,ROUNDDOWN(B519*0.9,0)-1100000,B519-1950000)))))),0)</f>
        <v/>
      </c>
      <c r="L519" s="18">
        <f>IF(K519&gt;23500000,NA(),IF(C519&gt;=2026,IF(K519&lt;=4890000,1040000,IF(K519&lt;=6550000,670000,620000)),IF(K519&lt;=1320000,950000,IF(K519&lt;=3360000,880000,IF(K519&lt;=4890000,680000,IF(K519&lt;=6550000,630000,580000))))))</f>
        <v/>
      </c>
      <c r="M519" s="18">
        <f>MIN(100000,ROUNDDOWN(K519*0.05,0))</f>
        <v/>
      </c>
      <c r="N519" s="18">
        <f>MIN(2000000,MAX(0,D519-E519-M519))</f>
        <v/>
      </c>
      <c r="O519" s="18">
        <f>IF(G519="はい",MIN(88000,MAX(0,F519-12000)),0)</f>
        <v/>
      </c>
      <c r="P519" s="18">
        <f>MAX(0,ROUNDDOWN(K519-H519-L519-I519-0,-3))</f>
        <v/>
      </c>
      <c r="Q519" s="18">
        <f>MAX(0,ROUNDDOWN(K519-H519-L519-I519-N519,-3))</f>
        <v/>
      </c>
      <c r="R519" s="18">
        <f>MAX(0,ROUNDDOWN(K519-H519-L519-I519-O519,-3))</f>
        <v/>
      </c>
      <c r="S519" s="18">
        <f>IF(P519&lt;=0,0,ROUNDDOWN((P519*LOOKUP(P519,{0,1950001,3300001,6950001,9000001,18000001,40000001},{0.05,0.1,0.2,0.23,0.33,0.4,0.45})-LOOKUP(P519,{0,1950001,3300001,6950001,9000001,18000001,40000001},{0,97500,427500,636000,1536000,2796000,4796000}))*1.021,-2))</f>
        <v/>
      </c>
      <c r="T519" s="18">
        <f>IF(Q519&lt;=0,0,ROUNDDOWN((Q519*LOOKUP(Q519,{0,1950001,3300001,6950001,9000001,18000001,40000001},{0.05,0.1,0.2,0.23,0.33,0.4,0.45})-LOOKUP(Q519,{0,1950001,3300001,6950001,9000001,18000001,40000001},{0,97500,427500,636000,1536000,2796000,4796000}))*1.021,-2))</f>
        <v/>
      </c>
      <c r="U519" s="18">
        <f>IF(R519&lt;=0,0,ROUNDDOWN((R519*LOOKUP(R519,{0,1950001,3300001,6950001,9000001,18000001,40000001},{0.05,0.1,0.2,0.23,0.33,0.4,0.45})-LOOKUP(R519,{0,1950001,3300001,6950001,9000001,18000001,40000001},{0,97500,427500,636000,1536000,2796000,4796000}))*1.021,-2))</f>
        <v/>
      </c>
      <c r="V519" s="18">
        <f>MAX(0,ROUNDDOWN(K519-H519-430000-J519-0,-3))</f>
        <v/>
      </c>
      <c r="W519" s="18">
        <f>MAX(0,ROUNDDOWN(K519-H519-430000-J519-N519,-3))</f>
        <v/>
      </c>
      <c r="X519" s="18">
        <f>MAX(0,ROUNDDOWN(K519-H519-430000-J519-O519,-3))</f>
        <v/>
      </c>
      <c r="Y519" s="18">
        <f>IF(K519&lt;=450000,0,MAX(0,ROUNDDOWN(V519*0.06-MIN(50000,V519)*0.03,-2))+MAX(0,ROUNDDOWN(V519*0.04-MIN(50000,V519)*0.02,-2)))</f>
        <v/>
      </c>
      <c r="Z519" s="18">
        <f>IF(K519&lt;=450000,0,MAX(0,ROUNDDOWN(W519*0.06-MIN(50000,W519)*0.03,-2))+MAX(0,ROUNDDOWN(W519*0.04-MIN(50000,W519)*0.02,-2)))</f>
        <v/>
      </c>
      <c r="AA519" s="18">
        <f>IF(K519&lt;=450000,0,MAX(0,ROUNDDOWN(X519*0.06-MIN(50000,X519)*0.03,-2))+MAX(0,ROUNDDOWN(X519*0.04-MIN(50000,X519)*0.02,-2)))</f>
        <v/>
      </c>
      <c r="AB519" s="18">
        <f>AE519+Y519-Z519</f>
        <v/>
      </c>
      <c r="AC519" s="18">
        <f>AF519+Y519-AA519</f>
        <v/>
      </c>
      <c r="AD519" s="20">
        <f>AB519-AC519</f>
        <v/>
      </c>
      <c r="AE519" s="18">
        <f>S519-T519</f>
        <v/>
      </c>
      <c r="AF519" s="18">
        <f>S519-U519</f>
        <v/>
      </c>
      <c r="AG519" s="21">
        <f>IF(P519&lt;=0,0,LOOKUP(P519,{0,1950001,3300001,6950001,9000001,18000001,40000001},{0.05,0.1,0.2,0.23,0.33,0.4,0.45}))</f>
        <v/>
      </c>
    </row>
    <row r="520">
      <c r="A520" t="inlineStr">
        <is>
          <t>1万円刻み</t>
        </is>
      </c>
      <c r="B520" s="18">
        <f>'4_1万円刻み'!$A$145</f>
        <v/>
      </c>
      <c r="C520" s="19" t="n">
        <v>2026</v>
      </c>
      <c r="D520" s="18" t="n">
        <v>100000</v>
      </c>
      <c r="E520" s="18" t="n">
        <v>0</v>
      </c>
      <c r="F520" s="18" t="n">
        <v>100000</v>
      </c>
      <c r="G520" t="inlineStr">
        <is>
          <t>はい</t>
        </is>
      </c>
      <c r="H520" s="18">
        <f>ROUND(MIN(B520/12,650000)*12*0.0915+MIN(B520/12,1390000)*12*(0.0504+0)+B520*0.005,0)</f>
        <v/>
      </c>
      <c r="I520" s="18" t="n">
        <v>0</v>
      </c>
      <c r="J520" s="18" t="n">
        <v>0</v>
      </c>
      <c r="K520" s="18">
        <f>ROUND(IF(C520&gt;=2026,IF(B520&lt;741000,0,IF(B520&lt;2191000,B520-740000,IF(B520&lt;2193000,1451000,IF(B520&lt;2196000,1453000,IF(B520&lt;2200000,1456000,IF(B520&lt;3600000,ROUNDDOWN(B520/4,-3)*2.8-80000,IF(B520&lt;6600000,ROUNDDOWN(B520/4,-3)*3.2-440000,IF(B520&lt;8500000,ROUNDDOWN(B520*0.9,0)-1100000,B520-1950000)))))))),IF(B520&lt;651000,0,IF(B520&lt;1900000,B520-650000,IF(B520&lt;3600000,ROUNDDOWN(B520/4,-3)*2.8-80000,IF(B520&lt;6600000,ROUNDDOWN(B520/4,-3)*3.2-440000,IF(B520&lt;8500000,ROUNDDOWN(B520*0.9,0)-1100000,B520-1950000)))))),0)</f>
        <v/>
      </c>
      <c r="L520" s="18">
        <f>IF(K520&gt;23500000,NA(),IF(C520&gt;=2026,IF(K520&lt;=4890000,1040000,IF(K520&lt;=6550000,670000,620000)),IF(K520&lt;=1320000,950000,IF(K520&lt;=3360000,880000,IF(K520&lt;=4890000,680000,IF(K520&lt;=6550000,630000,580000))))))</f>
        <v/>
      </c>
      <c r="M520" s="18">
        <f>MIN(100000,ROUNDDOWN(K520*0.05,0))</f>
        <v/>
      </c>
      <c r="N520" s="18">
        <f>MIN(2000000,MAX(0,D520-E520-M520))</f>
        <v/>
      </c>
      <c r="O520" s="18">
        <f>IF(G520="はい",MIN(88000,MAX(0,F520-12000)),0)</f>
        <v/>
      </c>
      <c r="P520" s="18">
        <f>MAX(0,ROUNDDOWN(K520-H520-L520-I520-0,-3))</f>
        <v/>
      </c>
      <c r="Q520" s="18">
        <f>MAX(0,ROUNDDOWN(K520-H520-L520-I520-N520,-3))</f>
        <v/>
      </c>
      <c r="R520" s="18">
        <f>MAX(0,ROUNDDOWN(K520-H520-L520-I520-O520,-3))</f>
        <v/>
      </c>
      <c r="S520" s="18">
        <f>IF(P520&lt;=0,0,ROUNDDOWN((P520*LOOKUP(P520,{0,1950001,3300001,6950001,9000001,18000001,40000001},{0.05,0.1,0.2,0.23,0.33,0.4,0.45})-LOOKUP(P520,{0,1950001,3300001,6950001,9000001,18000001,40000001},{0,97500,427500,636000,1536000,2796000,4796000}))*1.021,-2))</f>
        <v/>
      </c>
      <c r="T520" s="18">
        <f>IF(Q520&lt;=0,0,ROUNDDOWN((Q520*LOOKUP(Q520,{0,1950001,3300001,6950001,9000001,18000001,40000001},{0.05,0.1,0.2,0.23,0.33,0.4,0.45})-LOOKUP(Q520,{0,1950001,3300001,6950001,9000001,18000001,40000001},{0,97500,427500,636000,1536000,2796000,4796000}))*1.021,-2))</f>
        <v/>
      </c>
      <c r="U520" s="18">
        <f>IF(R520&lt;=0,0,ROUNDDOWN((R520*LOOKUP(R520,{0,1950001,3300001,6950001,9000001,18000001,40000001},{0.05,0.1,0.2,0.23,0.33,0.4,0.45})-LOOKUP(R520,{0,1950001,3300001,6950001,9000001,18000001,40000001},{0,97500,427500,636000,1536000,2796000,4796000}))*1.021,-2))</f>
        <v/>
      </c>
      <c r="V520" s="18">
        <f>MAX(0,ROUNDDOWN(K520-H520-430000-J520-0,-3))</f>
        <v/>
      </c>
      <c r="W520" s="18">
        <f>MAX(0,ROUNDDOWN(K520-H520-430000-J520-N520,-3))</f>
        <v/>
      </c>
      <c r="X520" s="18">
        <f>MAX(0,ROUNDDOWN(K520-H520-430000-J520-O520,-3))</f>
        <v/>
      </c>
      <c r="Y520" s="18">
        <f>IF(K520&lt;=450000,0,MAX(0,ROUNDDOWN(V520*0.06-MIN(50000,V520)*0.03,-2))+MAX(0,ROUNDDOWN(V520*0.04-MIN(50000,V520)*0.02,-2)))</f>
        <v/>
      </c>
      <c r="Z520" s="18">
        <f>IF(K520&lt;=450000,0,MAX(0,ROUNDDOWN(W520*0.06-MIN(50000,W520)*0.03,-2))+MAX(0,ROUNDDOWN(W520*0.04-MIN(50000,W520)*0.02,-2)))</f>
        <v/>
      </c>
      <c r="AA520" s="18">
        <f>IF(K520&lt;=450000,0,MAX(0,ROUNDDOWN(X520*0.06-MIN(50000,X520)*0.03,-2))+MAX(0,ROUNDDOWN(X520*0.04-MIN(50000,X520)*0.02,-2)))</f>
        <v/>
      </c>
      <c r="AB520" s="18">
        <f>AE520+Y520-Z520</f>
        <v/>
      </c>
      <c r="AC520" s="18">
        <f>AF520+Y520-AA520</f>
        <v/>
      </c>
      <c r="AD520" s="20">
        <f>AB520-AC520</f>
        <v/>
      </c>
      <c r="AE520" s="18">
        <f>S520-T520</f>
        <v/>
      </c>
      <c r="AF520" s="18">
        <f>S520-U520</f>
        <v/>
      </c>
      <c r="AG520" s="21">
        <f>IF(P520&lt;=0,0,LOOKUP(P520,{0,1950001,3300001,6950001,9000001,18000001,40000001},{0.05,0.1,0.2,0.23,0.33,0.4,0.45}))</f>
        <v/>
      </c>
    </row>
    <row r="521">
      <c r="A521" t="inlineStr">
        <is>
          <t>1万円刻み</t>
        </is>
      </c>
      <c r="B521" s="18">
        <f>'4_1万円刻み'!$A$145</f>
        <v/>
      </c>
      <c r="C521" s="19" t="n">
        <v>2025</v>
      </c>
      <c r="D521" s="18" t="n">
        <v>100000</v>
      </c>
      <c r="E521" s="18" t="n">
        <v>0</v>
      </c>
      <c r="F521" s="18" t="n">
        <v>100000</v>
      </c>
      <c r="G521" t="inlineStr">
        <is>
          <t>はい</t>
        </is>
      </c>
      <c r="H521" s="18">
        <f>ROUND(MIN(B521/12,650000)*12*0.0915+MIN(B521/12,1390000)*12*(0.0504+0)+B521*0.005,0)</f>
        <v/>
      </c>
      <c r="I521" s="18" t="n">
        <v>0</v>
      </c>
      <c r="J521" s="18" t="n">
        <v>0</v>
      </c>
      <c r="K521" s="18">
        <f>ROUND(IF(C521&gt;=2026,IF(B521&lt;741000,0,IF(B521&lt;2191000,B521-740000,IF(B521&lt;2193000,1451000,IF(B521&lt;2196000,1453000,IF(B521&lt;2200000,1456000,IF(B521&lt;3600000,ROUNDDOWN(B521/4,-3)*2.8-80000,IF(B521&lt;6600000,ROUNDDOWN(B521/4,-3)*3.2-440000,IF(B521&lt;8500000,ROUNDDOWN(B521*0.9,0)-1100000,B521-1950000)))))))),IF(B521&lt;651000,0,IF(B521&lt;1900000,B521-650000,IF(B521&lt;3600000,ROUNDDOWN(B521/4,-3)*2.8-80000,IF(B521&lt;6600000,ROUNDDOWN(B521/4,-3)*3.2-440000,IF(B521&lt;8500000,ROUNDDOWN(B521*0.9,0)-1100000,B521-1950000)))))),0)</f>
        <v/>
      </c>
      <c r="L521" s="18">
        <f>IF(K521&gt;23500000,NA(),IF(C521&gt;=2026,IF(K521&lt;=4890000,1040000,IF(K521&lt;=6550000,670000,620000)),IF(K521&lt;=1320000,950000,IF(K521&lt;=3360000,880000,IF(K521&lt;=4890000,680000,IF(K521&lt;=6550000,630000,580000))))))</f>
        <v/>
      </c>
      <c r="M521" s="18">
        <f>MIN(100000,ROUNDDOWN(K521*0.05,0))</f>
        <v/>
      </c>
      <c r="N521" s="18">
        <f>MIN(2000000,MAX(0,D521-E521-M521))</f>
        <v/>
      </c>
      <c r="O521" s="18">
        <f>IF(G521="はい",MIN(88000,MAX(0,F521-12000)),0)</f>
        <v/>
      </c>
      <c r="P521" s="18">
        <f>MAX(0,ROUNDDOWN(K521-H521-L521-I521-0,-3))</f>
        <v/>
      </c>
      <c r="Q521" s="18">
        <f>MAX(0,ROUNDDOWN(K521-H521-L521-I521-N521,-3))</f>
        <v/>
      </c>
      <c r="R521" s="18">
        <f>MAX(0,ROUNDDOWN(K521-H521-L521-I521-O521,-3))</f>
        <v/>
      </c>
      <c r="S521" s="18">
        <f>IF(P521&lt;=0,0,ROUNDDOWN((P521*LOOKUP(P521,{0,1950001,3300001,6950001,9000001,18000001,40000001},{0.05,0.1,0.2,0.23,0.33,0.4,0.45})-LOOKUP(P521,{0,1950001,3300001,6950001,9000001,18000001,40000001},{0,97500,427500,636000,1536000,2796000,4796000}))*1.021,-2))</f>
        <v/>
      </c>
      <c r="T521" s="18">
        <f>IF(Q521&lt;=0,0,ROUNDDOWN((Q521*LOOKUP(Q521,{0,1950001,3300001,6950001,9000001,18000001,40000001},{0.05,0.1,0.2,0.23,0.33,0.4,0.45})-LOOKUP(Q521,{0,1950001,3300001,6950001,9000001,18000001,40000001},{0,97500,427500,636000,1536000,2796000,4796000}))*1.021,-2))</f>
        <v/>
      </c>
      <c r="U521" s="18">
        <f>IF(R521&lt;=0,0,ROUNDDOWN((R521*LOOKUP(R521,{0,1950001,3300001,6950001,9000001,18000001,40000001},{0.05,0.1,0.2,0.23,0.33,0.4,0.45})-LOOKUP(R521,{0,1950001,3300001,6950001,9000001,18000001,40000001},{0,97500,427500,636000,1536000,2796000,4796000}))*1.021,-2))</f>
        <v/>
      </c>
      <c r="V521" s="18">
        <f>MAX(0,ROUNDDOWN(K521-H521-430000-J521-0,-3))</f>
        <v/>
      </c>
      <c r="W521" s="18">
        <f>MAX(0,ROUNDDOWN(K521-H521-430000-J521-N521,-3))</f>
        <v/>
      </c>
      <c r="X521" s="18">
        <f>MAX(0,ROUNDDOWN(K521-H521-430000-J521-O521,-3))</f>
        <v/>
      </c>
      <c r="Y521" s="18">
        <f>IF(K521&lt;=450000,0,MAX(0,ROUNDDOWN(V521*0.06-MIN(50000,V521)*0.03,-2))+MAX(0,ROUNDDOWN(V521*0.04-MIN(50000,V521)*0.02,-2)))</f>
        <v/>
      </c>
      <c r="Z521" s="18">
        <f>IF(K521&lt;=450000,0,MAX(0,ROUNDDOWN(W521*0.06-MIN(50000,W521)*0.03,-2))+MAX(0,ROUNDDOWN(W521*0.04-MIN(50000,W521)*0.02,-2)))</f>
        <v/>
      </c>
      <c r="AA521" s="18">
        <f>IF(K521&lt;=450000,0,MAX(0,ROUNDDOWN(X521*0.06-MIN(50000,X521)*0.03,-2))+MAX(0,ROUNDDOWN(X521*0.04-MIN(50000,X521)*0.02,-2)))</f>
        <v/>
      </c>
      <c r="AB521" s="18">
        <f>AE521+Y521-Z521</f>
        <v/>
      </c>
      <c r="AC521" s="18">
        <f>AF521+Y521-AA521</f>
        <v/>
      </c>
      <c r="AD521" s="20">
        <f>AB521-AC521</f>
        <v/>
      </c>
      <c r="AE521" s="18">
        <f>S521-T521</f>
        <v/>
      </c>
      <c r="AF521" s="18">
        <f>S521-U521</f>
        <v/>
      </c>
      <c r="AG521" s="21">
        <f>IF(P521&lt;=0,0,LOOKUP(P521,{0,1950001,3300001,6950001,9000001,18000001,40000001},{0.05,0.1,0.2,0.23,0.33,0.4,0.45}))</f>
        <v/>
      </c>
    </row>
    <row r="522">
      <c r="A522" t="inlineStr">
        <is>
          <t>1万円刻み</t>
        </is>
      </c>
      <c r="B522" s="18">
        <f>'4_1万円刻み'!$A$146</f>
        <v/>
      </c>
      <c r="C522" s="19" t="n">
        <v>2026</v>
      </c>
      <c r="D522" s="18" t="n">
        <v>100000</v>
      </c>
      <c r="E522" s="18" t="n">
        <v>0</v>
      </c>
      <c r="F522" s="18" t="n">
        <v>100000</v>
      </c>
      <c r="G522" t="inlineStr">
        <is>
          <t>はい</t>
        </is>
      </c>
      <c r="H522" s="18">
        <f>ROUND(MIN(B522/12,650000)*12*0.0915+MIN(B522/12,1390000)*12*(0.0504+0)+B522*0.005,0)</f>
        <v/>
      </c>
      <c r="I522" s="18" t="n">
        <v>0</v>
      </c>
      <c r="J522" s="18" t="n">
        <v>0</v>
      </c>
      <c r="K522" s="18">
        <f>ROUND(IF(C522&gt;=2026,IF(B522&lt;741000,0,IF(B522&lt;2191000,B522-740000,IF(B522&lt;2193000,1451000,IF(B522&lt;2196000,1453000,IF(B522&lt;2200000,1456000,IF(B522&lt;3600000,ROUNDDOWN(B522/4,-3)*2.8-80000,IF(B522&lt;6600000,ROUNDDOWN(B522/4,-3)*3.2-440000,IF(B522&lt;8500000,ROUNDDOWN(B522*0.9,0)-1100000,B522-1950000)))))))),IF(B522&lt;651000,0,IF(B522&lt;1900000,B522-650000,IF(B522&lt;3600000,ROUNDDOWN(B522/4,-3)*2.8-80000,IF(B522&lt;6600000,ROUNDDOWN(B522/4,-3)*3.2-440000,IF(B522&lt;8500000,ROUNDDOWN(B522*0.9,0)-1100000,B522-1950000)))))),0)</f>
        <v/>
      </c>
      <c r="L522" s="18">
        <f>IF(K522&gt;23500000,NA(),IF(C522&gt;=2026,IF(K522&lt;=4890000,1040000,IF(K522&lt;=6550000,670000,620000)),IF(K522&lt;=1320000,950000,IF(K522&lt;=3360000,880000,IF(K522&lt;=4890000,680000,IF(K522&lt;=6550000,630000,580000))))))</f>
        <v/>
      </c>
      <c r="M522" s="18">
        <f>MIN(100000,ROUNDDOWN(K522*0.05,0))</f>
        <v/>
      </c>
      <c r="N522" s="18">
        <f>MIN(2000000,MAX(0,D522-E522-M522))</f>
        <v/>
      </c>
      <c r="O522" s="18">
        <f>IF(G522="はい",MIN(88000,MAX(0,F522-12000)),0)</f>
        <v/>
      </c>
      <c r="P522" s="18">
        <f>MAX(0,ROUNDDOWN(K522-H522-L522-I522-0,-3))</f>
        <v/>
      </c>
      <c r="Q522" s="18">
        <f>MAX(0,ROUNDDOWN(K522-H522-L522-I522-N522,-3))</f>
        <v/>
      </c>
      <c r="R522" s="18">
        <f>MAX(0,ROUNDDOWN(K522-H522-L522-I522-O522,-3))</f>
        <v/>
      </c>
      <c r="S522" s="18">
        <f>IF(P522&lt;=0,0,ROUNDDOWN((P522*LOOKUP(P522,{0,1950001,3300001,6950001,9000001,18000001,40000001},{0.05,0.1,0.2,0.23,0.33,0.4,0.45})-LOOKUP(P522,{0,1950001,3300001,6950001,9000001,18000001,40000001},{0,97500,427500,636000,1536000,2796000,4796000}))*1.021,-2))</f>
        <v/>
      </c>
      <c r="T522" s="18">
        <f>IF(Q522&lt;=0,0,ROUNDDOWN((Q522*LOOKUP(Q522,{0,1950001,3300001,6950001,9000001,18000001,40000001},{0.05,0.1,0.2,0.23,0.33,0.4,0.45})-LOOKUP(Q522,{0,1950001,3300001,6950001,9000001,18000001,40000001},{0,97500,427500,636000,1536000,2796000,4796000}))*1.021,-2))</f>
        <v/>
      </c>
      <c r="U522" s="18">
        <f>IF(R522&lt;=0,0,ROUNDDOWN((R522*LOOKUP(R522,{0,1950001,3300001,6950001,9000001,18000001,40000001},{0.05,0.1,0.2,0.23,0.33,0.4,0.45})-LOOKUP(R522,{0,1950001,3300001,6950001,9000001,18000001,40000001},{0,97500,427500,636000,1536000,2796000,4796000}))*1.021,-2))</f>
        <v/>
      </c>
      <c r="V522" s="18">
        <f>MAX(0,ROUNDDOWN(K522-H522-430000-J522-0,-3))</f>
        <v/>
      </c>
      <c r="W522" s="18">
        <f>MAX(0,ROUNDDOWN(K522-H522-430000-J522-N522,-3))</f>
        <v/>
      </c>
      <c r="X522" s="18">
        <f>MAX(0,ROUNDDOWN(K522-H522-430000-J522-O522,-3))</f>
        <v/>
      </c>
      <c r="Y522" s="18">
        <f>IF(K522&lt;=450000,0,MAX(0,ROUNDDOWN(V522*0.06-MIN(50000,V522)*0.03,-2))+MAX(0,ROUNDDOWN(V522*0.04-MIN(50000,V522)*0.02,-2)))</f>
        <v/>
      </c>
      <c r="Z522" s="18">
        <f>IF(K522&lt;=450000,0,MAX(0,ROUNDDOWN(W522*0.06-MIN(50000,W522)*0.03,-2))+MAX(0,ROUNDDOWN(W522*0.04-MIN(50000,W522)*0.02,-2)))</f>
        <v/>
      </c>
      <c r="AA522" s="18">
        <f>IF(K522&lt;=450000,0,MAX(0,ROUNDDOWN(X522*0.06-MIN(50000,X522)*0.03,-2))+MAX(0,ROUNDDOWN(X522*0.04-MIN(50000,X522)*0.02,-2)))</f>
        <v/>
      </c>
      <c r="AB522" s="18">
        <f>AE522+Y522-Z522</f>
        <v/>
      </c>
      <c r="AC522" s="18">
        <f>AF522+Y522-AA522</f>
        <v/>
      </c>
      <c r="AD522" s="20">
        <f>AB522-AC522</f>
        <v/>
      </c>
      <c r="AE522" s="18">
        <f>S522-T522</f>
        <v/>
      </c>
      <c r="AF522" s="18">
        <f>S522-U522</f>
        <v/>
      </c>
      <c r="AG522" s="21">
        <f>IF(P522&lt;=0,0,LOOKUP(P522,{0,1950001,3300001,6950001,9000001,18000001,40000001},{0.05,0.1,0.2,0.23,0.33,0.4,0.45}))</f>
        <v/>
      </c>
    </row>
    <row r="523">
      <c r="A523" t="inlineStr">
        <is>
          <t>1万円刻み</t>
        </is>
      </c>
      <c r="B523" s="18">
        <f>'4_1万円刻み'!$A$146</f>
        <v/>
      </c>
      <c r="C523" s="19" t="n">
        <v>2025</v>
      </c>
      <c r="D523" s="18" t="n">
        <v>100000</v>
      </c>
      <c r="E523" s="18" t="n">
        <v>0</v>
      </c>
      <c r="F523" s="18" t="n">
        <v>100000</v>
      </c>
      <c r="G523" t="inlineStr">
        <is>
          <t>はい</t>
        </is>
      </c>
      <c r="H523" s="18">
        <f>ROUND(MIN(B523/12,650000)*12*0.0915+MIN(B523/12,1390000)*12*(0.0504+0)+B523*0.005,0)</f>
        <v/>
      </c>
      <c r="I523" s="18" t="n">
        <v>0</v>
      </c>
      <c r="J523" s="18" t="n">
        <v>0</v>
      </c>
      <c r="K523" s="18">
        <f>ROUND(IF(C523&gt;=2026,IF(B523&lt;741000,0,IF(B523&lt;2191000,B523-740000,IF(B523&lt;2193000,1451000,IF(B523&lt;2196000,1453000,IF(B523&lt;2200000,1456000,IF(B523&lt;3600000,ROUNDDOWN(B523/4,-3)*2.8-80000,IF(B523&lt;6600000,ROUNDDOWN(B523/4,-3)*3.2-440000,IF(B523&lt;8500000,ROUNDDOWN(B523*0.9,0)-1100000,B523-1950000)))))))),IF(B523&lt;651000,0,IF(B523&lt;1900000,B523-650000,IF(B523&lt;3600000,ROUNDDOWN(B523/4,-3)*2.8-80000,IF(B523&lt;6600000,ROUNDDOWN(B523/4,-3)*3.2-440000,IF(B523&lt;8500000,ROUNDDOWN(B523*0.9,0)-1100000,B523-1950000)))))),0)</f>
        <v/>
      </c>
      <c r="L523" s="18">
        <f>IF(K523&gt;23500000,NA(),IF(C523&gt;=2026,IF(K523&lt;=4890000,1040000,IF(K523&lt;=6550000,670000,620000)),IF(K523&lt;=1320000,950000,IF(K523&lt;=3360000,880000,IF(K523&lt;=4890000,680000,IF(K523&lt;=6550000,630000,580000))))))</f>
        <v/>
      </c>
      <c r="M523" s="18">
        <f>MIN(100000,ROUNDDOWN(K523*0.05,0))</f>
        <v/>
      </c>
      <c r="N523" s="18">
        <f>MIN(2000000,MAX(0,D523-E523-M523))</f>
        <v/>
      </c>
      <c r="O523" s="18">
        <f>IF(G523="はい",MIN(88000,MAX(0,F523-12000)),0)</f>
        <v/>
      </c>
      <c r="P523" s="18">
        <f>MAX(0,ROUNDDOWN(K523-H523-L523-I523-0,-3))</f>
        <v/>
      </c>
      <c r="Q523" s="18">
        <f>MAX(0,ROUNDDOWN(K523-H523-L523-I523-N523,-3))</f>
        <v/>
      </c>
      <c r="R523" s="18">
        <f>MAX(0,ROUNDDOWN(K523-H523-L523-I523-O523,-3))</f>
        <v/>
      </c>
      <c r="S523" s="18">
        <f>IF(P523&lt;=0,0,ROUNDDOWN((P523*LOOKUP(P523,{0,1950001,3300001,6950001,9000001,18000001,40000001},{0.05,0.1,0.2,0.23,0.33,0.4,0.45})-LOOKUP(P523,{0,1950001,3300001,6950001,9000001,18000001,40000001},{0,97500,427500,636000,1536000,2796000,4796000}))*1.021,-2))</f>
        <v/>
      </c>
      <c r="T523" s="18">
        <f>IF(Q523&lt;=0,0,ROUNDDOWN((Q523*LOOKUP(Q523,{0,1950001,3300001,6950001,9000001,18000001,40000001},{0.05,0.1,0.2,0.23,0.33,0.4,0.45})-LOOKUP(Q523,{0,1950001,3300001,6950001,9000001,18000001,40000001},{0,97500,427500,636000,1536000,2796000,4796000}))*1.021,-2))</f>
        <v/>
      </c>
      <c r="U523" s="18">
        <f>IF(R523&lt;=0,0,ROUNDDOWN((R523*LOOKUP(R523,{0,1950001,3300001,6950001,9000001,18000001,40000001},{0.05,0.1,0.2,0.23,0.33,0.4,0.45})-LOOKUP(R523,{0,1950001,3300001,6950001,9000001,18000001,40000001},{0,97500,427500,636000,1536000,2796000,4796000}))*1.021,-2))</f>
        <v/>
      </c>
      <c r="V523" s="18">
        <f>MAX(0,ROUNDDOWN(K523-H523-430000-J523-0,-3))</f>
        <v/>
      </c>
      <c r="W523" s="18">
        <f>MAX(0,ROUNDDOWN(K523-H523-430000-J523-N523,-3))</f>
        <v/>
      </c>
      <c r="X523" s="18">
        <f>MAX(0,ROUNDDOWN(K523-H523-430000-J523-O523,-3))</f>
        <v/>
      </c>
      <c r="Y523" s="18">
        <f>IF(K523&lt;=450000,0,MAX(0,ROUNDDOWN(V523*0.06-MIN(50000,V523)*0.03,-2))+MAX(0,ROUNDDOWN(V523*0.04-MIN(50000,V523)*0.02,-2)))</f>
        <v/>
      </c>
      <c r="Z523" s="18">
        <f>IF(K523&lt;=450000,0,MAX(0,ROUNDDOWN(W523*0.06-MIN(50000,W523)*0.03,-2))+MAX(0,ROUNDDOWN(W523*0.04-MIN(50000,W523)*0.02,-2)))</f>
        <v/>
      </c>
      <c r="AA523" s="18">
        <f>IF(K523&lt;=450000,0,MAX(0,ROUNDDOWN(X523*0.06-MIN(50000,X523)*0.03,-2))+MAX(0,ROUNDDOWN(X523*0.04-MIN(50000,X523)*0.02,-2)))</f>
        <v/>
      </c>
      <c r="AB523" s="18">
        <f>AE523+Y523-Z523</f>
        <v/>
      </c>
      <c r="AC523" s="18">
        <f>AF523+Y523-AA523</f>
        <v/>
      </c>
      <c r="AD523" s="20">
        <f>AB523-AC523</f>
        <v/>
      </c>
      <c r="AE523" s="18">
        <f>S523-T523</f>
        <v/>
      </c>
      <c r="AF523" s="18">
        <f>S523-U523</f>
        <v/>
      </c>
      <c r="AG523" s="21">
        <f>IF(P523&lt;=0,0,LOOKUP(P523,{0,1950001,3300001,6950001,9000001,18000001,40000001},{0.05,0.1,0.2,0.23,0.33,0.4,0.45}))</f>
        <v/>
      </c>
    </row>
    <row r="524">
      <c r="A524" t="inlineStr">
        <is>
          <t>1万円刻み</t>
        </is>
      </c>
      <c r="B524" s="18">
        <f>'4_1万円刻み'!$A$147</f>
        <v/>
      </c>
      <c r="C524" s="19" t="n">
        <v>2026</v>
      </c>
      <c r="D524" s="18" t="n">
        <v>100000</v>
      </c>
      <c r="E524" s="18" t="n">
        <v>0</v>
      </c>
      <c r="F524" s="18" t="n">
        <v>100000</v>
      </c>
      <c r="G524" t="inlineStr">
        <is>
          <t>はい</t>
        </is>
      </c>
      <c r="H524" s="18">
        <f>ROUND(MIN(B524/12,650000)*12*0.0915+MIN(B524/12,1390000)*12*(0.0504+0)+B524*0.005,0)</f>
        <v/>
      </c>
      <c r="I524" s="18" t="n">
        <v>0</v>
      </c>
      <c r="J524" s="18" t="n">
        <v>0</v>
      </c>
      <c r="K524" s="18">
        <f>ROUND(IF(C524&gt;=2026,IF(B524&lt;741000,0,IF(B524&lt;2191000,B524-740000,IF(B524&lt;2193000,1451000,IF(B524&lt;2196000,1453000,IF(B524&lt;2200000,1456000,IF(B524&lt;3600000,ROUNDDOWN(B524/4,-3)*2.8-80000,IF(B524&lt;6600000,ROUNDDOWN(B524/4,-3)*3.2-440000,IF(B524&lt;8500000,ROUNDDOWN(B524*0.9,0)-1100000,B524-1950000)))))))),IF(B524&lt;651000,0,IF(B524&lt;1900000,B524-650000,IF(B524&lt;3600000,ROUNDDOWN(B524/4,-3)*2.8-80000,IF(B524&lt;6600000,ROUNDDOWN(B524/4,-3)*3.2-440000,IF(B524&lt;8500000,ROUNDDOWN(B524*0.9,0)-1100000,B524-1950000)))))),0)</f>
        <v/>
      </c>
      <c r="L524" s="18">
        <f>IF(K524&gt;23500000,NA(),IF(C524&gt;=2026,IF(K524&lt;=4890000,1040000,IF(K524&lt;=6550000,670000,620000)),IF(K524&lt;=1320000,950000,IF(K524&lt;=3360000,880000,IF(K524&lt;=4890000,680000,IF(K524&lt;=6550000,630000,580000))))))</f>
        <v/>
      </c>
      <c r="M524" s="18">
        <f>MIN(100000,ROUNDDOWN(K524*0.05,0))</f>
        <v/>
      </c>
      <c r="N524" s="18">
        <f>MIN(2000000,MAX(0,D524-E524-M524))</f>
        <v/>
      </c>
      <c r="O524" s="18">
        <f>IF(G524="はい",MIN(88000,MAX(0,F524-12000)),0)</f>
        <v/>
      </c>
      <c r="P524" s="18">
        <f>MAX(0,ROUNDDOWN(K524-H524-L524-I524-0,-3))</f>
        <v/>
      </c>
      <c r="Q524" s="18">
        <f>MAX(0,ROUNDDOWN(K524-H524-L524-I524-N524,-3))</f>
        <v/>
      </c>
      <c r="R524" s="18">
        <f>MAX(0,ROUNDDOWN(K524-H524-L524-I524-O524,-3))</f>
        <v/>
      </c>
      <c r="S524" s="18">
        <f>IF(P524&lt;=0,0,ROUNDDOWN((P524*LOOKUP(P524,{0,1950001,3300001,6950001,9000001,18000001,40000001},{0.05,0.1,0.2,0.23,0.33,0.4,0.45})-LOOKUP(P524,{0,1950001,3300001,6950001,9000001,18000001,40000001},{0,97500,427500,636000,1536000,2796000,4796000}))*1.021,-2))</f>
        <v/>
      </c>
      <c r="T524" s="18">
        <f>IF(Q524&lt;=0,0,ROUNDDOWN((Q524*LOOKUP(Q524,{0,1950001,3300001,6950001,9000001,18000001,40000001},{0.05,0.1,0.2,0.23,0.33,0.4,0.45})-LOOKUP(Q524,{0,1950001,3300001,6950001,9000001,18000001,40000001},{0,97500,427500,636000,1536000,2796000,4796000}))*1.021,-2))</f>
        <v/>
      </c>
      <c r="U524" s="18">
        <f>IF(R524&lt;=0,0,ROUNDDOWN((R524*LOOKUP(R524,{0,1950001,3300001,6950001,9000001,18000001,40000001},{0.05,0.1,0.2,0.23,0.33,0.4,0.45})-LOOKUP(R524,{0,1950001,3300001,6950001,9000001,18000001,40000001},{0,97500,427500,636000,1536000,2796000,4796000}))*1.021,-2))</f>
        <v/>
      </c>
      <c r="V524" s="18">
        <f>MAX(0,ROUNDDOWN(K524-H524-430000-J524-0,-3))</f>
        <v/>
      </c>
      <c r="W524" s="18">
        <f>MAX(0,ROUNDDOWN(K524-H524-430000-J524-N524,-3))</f>
        <v/>
      </c>
      <c r="X524" s="18">
        <f>MAX(0,ROUNDDOWN(K524-H524-430000-J524-O524,-3))</f>
        <v/>
      </c>
      <c r="Y524" s="18">
        <f>IF(K524&lt;=450000,0,MAX(0,ROUNDDOWN(V524*0.06-MIN(50000,V524)*0.03,-2))+MAX(0,ROUNDDOWN(V524*0.04-MIN(50000,V524)*0.02,-2)))</f>
        <v/>
      </c>
      <c r="Z524" s="18">
        <f>IF(K524&lt;=450000,0,MAX(0,ROUNDDOWN(W524*0.06-MIN(50000,W524)*0.03,-2))+MAX(0,ROUNDDOWN(W524*0.04-MIN(50000,W524)*0.02,-2)))</f>
        <v/>
      </c>
      <c r="AA524" s="18">
        <f>IF(K524&lt;=450000,0,MAX(0,ROUNDDOWN(X524*0.06-MIN(50000,X524)*0.03,-2))+MAX(0,ROUNDDOWN(X524*0.04-MIN(50000,X524)*0.02,-2)))</f>
        <v/>
      </c>
      <c r="AB524" s="18">
        <f>AE524+Y524-Z524</f>
        <v/>
      </c>
      <c r="AC524" s="18">
        <f>AF524+Y524-AA524</f>
        <v/>
      </c>
      <c r="AD524" s="20">
        <f>AB524-AC524</f>
        <v/>
      </c>
      <c r="AE524" s="18">
        <f>S524-T524</f>
        <v/>
      </c>
      <c r="AF524" s="18">
        <f>S524-U524</f>
        <v/>
      </c>
      <c r="AG524" s="21">
        <f>IF(P524&lt;=0,0,LOOKUP(P524,{0,1950001,3300001,6950001,9000001,18000001,40000001},{0.05,0.1,0.2,0.23,0.33,0.4,0.45}))</f>
        <v/>
      </c>
    </row>
    <row r="525">
      <c r="A525" t="inlineStr">
        <is>
          <t>1万円刻み</t>
        </is>
      </c>
      <c r="B525" s="18">
        <f>'4_1万円刻み'!$A$147</f>
        <v/>
      </c>
      <c r="C525" s="19" t="n">
        <v>2025</v>
      </c>
      <c r="D525" s="18" t="n">
        <v>100000</v>
      </c>
      <c r="E525" s="18" t="n">
        <v>0</v>
      </c>
      <c r="F525" s="18" t="n">
        <v>100000</v>
      </c>
      <c r="G525" t="inlineStr">
        <is>
          <t>はい</t>
        </is>
      </c>
      <c r="H525" s="18">
        <f>ROUND(MIN(B525/12,650000)*12*0.0915+MIN(B525/12,1390000)*12*(0.0504+0)+B525*0.005,0)</f>
        <v/>
      </c>
      <c r="I525" s="18" t="n">
        <v>0</v>
      </c>
      <c r="J525" s="18" t="n">
        <v>0</v>
      </c>
      <c r="K525" s="18">
        <f>ROUND(IF(C525&gt;=2026,IF(B525&lt;741000,0,IF(B525&lt;2191000,B525-740000,IF(B525&lt;2193000,1451000,IF(B525&lt;2196000,1453000,IF(B525&lt;2200000,1456000,IF(B525&lt;3600000,ROUNDDOWN(B525/4,-3)*2.8-80000,IF(B525&lt;6600000,ROUNDDOWN(B525/4,-3)*3.2-440000,IF(B525&lt;8500000,ROUNDDOWN(B525*0.9,0)-1100000,B525-1950000)))))))),IF(B525&lt;651000,0,IF(B525&lt;1900000,B525-650000,IF(B525&lt;3600000,ROUNDDOWN(B525/4,-3)*2.8-80000,IF(B525&lt;6600000,ROUNDDOWN(B525/4,-3)*3.2-440000,IF(B525&lt;8500000,ROUNDDOWN(B525*0.9,0)-1100000,B525-1950000)))))),0)</f>
        <v/>
      </c>
      <c r="L525" s="18">
        <f>IF(K525&gt;23500000,NA(),IF(C525&gt;=2026,IF(K525&lt;=4890000,1040000,IF(K525&lt;=6550000,670000,620000)),IF(K525&lt;=1320000,950000,IF(K525&lt;=3360000,880000,IF(K525&lt;=4890000,680000,IF(K525&lt;=6550000,630000,580000))))))</f>
        <v/>
      </c>
      <c r="M525" s="18">
        <f>MIN(100000,ROUNDDOWN(K525*0.05,0))</f>
        <v/>
      </c>
      <c r="N525" s="18">
        <f>MIN(2000000,MAX(0,D525-E525-M525))</f>
        <v/>
      </c>
      <c r="O525" s="18">
        <f>IF(G525="はい",MIN(88000,MAX(0,F525-12000)),0)</f>
        <v/>
      </c>
      <c r="P525" s="18">
        <f>MAX(0,ROUNDDOWN(K525-H525-L525-I525-0,-3))</f>
        <v/>
      </c>
      <c r="Q525" s="18">
        <f>MAX(0,ROUNDDOWN(K525-H525-L525-I525-N525,-3))</f>
        <v/>
      </c>
      <c r="R525" s="18">
        <f>MAX(0,ROUNDDOWN(K525-H525-L525-I525-O525,-3))</f>
        <v/>
      </c>
      <c r="S525" s="18">
        <f>IF(P525&lt;=0,0,ROUNDDOWN((P525*LOOKUP(P525,{0,1950001,3300001,6950001,9000001,18000001,40000001},{0.05,0.1,0.2,0.23,0.33,0.4,0.45})-LOOKUP(P525,{0,1950001,3300001,6950001,9000001,18000001,40000001},{0,97500,427500,636000,1536000,2796000,4796000}))*1.021,-2))</f>
        <v/>
      </c>
      <c r="T525" s="18">
        <f>IF(Q525&lt;=0,0,ROUNDDOWN((Q525*LOOKUP(Q525,{0,1950001,3300001,6950001,9000001,18000001,40000001},{0.05,0.1,0.2,0.23,0.33,0.4,0.45})-LOOKUP(Q525,{0,1950001,3300001,6950001,9000001,18000001,40000001},{0,97500,427500,636000,1536000,2796000,4796000}))*1.021,-2))</f>
        <v/>
      </c>
      <c r="U525" s="18">
        <f>IF(R525&lt;=0,0,ROUNDDOWN((R525*LOOKUP(R525,{0,1950001,3300001,6950001,9000001,18000001,40000001},{0.05,0.1,0.2,0.23,0.33,0.4,0.45})-LOOKUP(R525,{0,1950001,3300001,6950001,9000001,18000001,40000001},{0,97500,427500,636000,1536000,2796000,4796000}))*1.021,-2))</f>
        <v/>
      </c>
      <c r="V525" s="18">
        <f>MAX(0,ROUNDDOWN(K525-H525-430000-J525-0,-3))</f>
        <v/>
      </c>
      <c r="W525" s="18">
        <f>MAX(0,ROUNDDOWN(K525-H525-430000-J525-N525,-3))</f>
        <v/>
      </c>
      <c r="X525" s="18">
        <f>MAX(0,ROUNDDOWN(K525-H525-430000-J525-O525,-3))</f>
        <v/>
      </c>
      <c r="Y525" s="18">
        <f>IF(K525&lt;=450000,0,MAX(0,ROUNDDOWN(V525*0.06-MIN(50000,V525)*0.03,-2))+MAX(0,ROUNDDOWN(V525*0.04-MIN(50000,V525)*0.02,-2)))</f>
        <v/>
      </c>
      <c r="Z525" s="18">
        <f>IF(K525&lt;=450000,0,MAX(0,ROUNDDOWN(W525*0.06-MIN(50000,W525)*0.03,-2))+MAX(0,ROUNDDOWN(W525*0.04-MIN(50000,W525)*0.02,-2)))</f>
        <v/>
      </c>
      <c r="AA525" s="18">
        <f>IF(K525&lt;=450000,0,MAX(0,ROUNDDOWN(X525*0.06-MIN(50000,X525)*0.03,-2))+MAX(0,ROUNDDOWN(X525*0.04-MIN(50000,X525)*0.02,-2)))</f>
        <v/>
      </c>
      <c r="AB525" s="18">
        <f>AE525+Y525-Z525</f>
        <v/>
      </c>
      <c r="AC525" s="18">
        <f>AF525+Y525-AA525</f>
        <v/>
      </c>
      <c r="AD525" s="20">
        <f>AB525-AC525</f>
        <v/>
      </c>
      <c r="AE525" s="18">
        <f>S525-T525</f>
        <v/>
      </c>
      <c r="AF525" s="18">
        <f>S525-U525</f>
        <v/>
      </c>
      <c r="AG525" s="21">
        <f>IF(P525&lt;=0,0,LOOKUP(P525,{0,1950001,3300001,6950001,9000001,18000001,40000001},{0.05,0.1,0.2,0.23,0.33,0.4,0.45}))</f>
        <v/>
      </c>
    </row>
    <row r="526">
      <c r="A526" t="inlineStr">
        <is>
          <t>1万円刻み</t>
        </is>
      </c>
      <c r="B526" s="18">
        <f>'4_1万円刻み'!$A$148</f>
        <v/>
      </c>
      <c r="C526" s="19" t="n">
        <v>2026</v>
      </c>
      <c r="D526" s="18" t="n">
        <v>100000</v>
      </c>
      <c r="E526" s="18" t="n">
        <v>0</v>
      </c>
      <c r="F526" s="18" t="n">
        <v>100000</v>
      </c>
      <c r="G526" t="inlineStr">
        <is>
          <t>はい</t>
        </is>
      </c>
      <c r="H526" s="18">
        <f>ROUND(MIN(B526/12,650000)*12*0.0915+MIN(B526/12,1390000)*12*(0.0504+0)+B526*0.005,0)</f>
        <v/>
      </c>
      <c r="I526" s="18" t="n">
        <v>0</v>
      </c>
      <c r="J526" s="18" t="n">
        <v>0</v>
      </c>
      <c r="K526" s="18">
        <f>ROUND(IF(C526&gt;=2026,IF(B526&lt;741000,0,IF(B526&lt;2191000,B526-740000,IF(B526&lt;2193000,1451000,IF(B526&lt;2196000,1453000,IF(B526&lt;2200000,1456000,IF(B526&lt;3600000,ROUNDDOWN(B526/4,-3)*2.8-80000,IF(B526&lt;6600000,ROUNDDOWN(B526/4,-3)*3.2-440000,IF(B526&lt;8500000,ROUNDDOWN(B526*0.9,0)-1100000,B526-1950000)))))))),IF(B526&lt;651000,0,IF(B526&lt;1900000,B526-650000,IF(B526&lt;3600000,ROUNDDOWN(B526/4,-3)*2.8-80000,IF(B526&lt;6600000,ROUNDDOWN(B526/4,-3)*3.2-440000,IF(B526&lt;8500000,ROUNDDOWN(B526*0.9,0)-1100000,B526-1950000)))))),0)</f>
        <v/>
      </c>
      <c r="L526" s="18">
        <f>IF(K526&gt;23500000,NA(),IF(C526&gt;=2026,IF(K526&lt;=4890000,1040000,IF(K526&lt;=6550000,670000,620000)),IF(K526&lt;=1320000,950000,IF(K526&lt;=3360000,880000,IF(K526&lt;=4890000,680000,IF(K526&lt;=6550000,630000,580000))))))</f>
        <v/>
      </c>
      <c r="M526" s="18">
        <f>MIN(100000,ROUNDDOWN(K526*0.05,0))</f>
        <v/>
      </c>
      <c r="N526" s="18">
        <f>MIN(2000000,MAX(0,D526-E526-M526))</f>
        <v/>
      </c>
      <c r="O526" s="18">
        <f>IF(G526="はい",MIN(88000,MAX(0,F526-12000)),0)</f>
        <v/>
      </c>
      <c r="P526" s="18">
        <f>MAX(0,ROUNDDOWN(K526-H526-L526-I526-0,-3))</f>
        <v/>
      </c>
      <c r="Q526" s="18">
        <f>MAX(0,ROUNDDOWN(K526-H526-L526-I526-N526,-3))</f>
        <v/>
      </c>
      <c r="R526" s="18">
        <f>MAX(0,ROUNDDOWN(K526-H526-L526-I526-O526,-3))</f>
        <v/>
      </c>
      <c r="S526" s="18">
        <f>IF(P526&lt;=0,0,ROUNDDOWN((P526*LOOKUP(P526,{0,1950001,3300001,6950001,9000001,18000001,40000001},{0.05,0.1,0.2,0.23,0.33,0.4,0.45})-LOOKUP(P526,{0,1950001,3300001,6950001,9000001,18000001,40000001},{0,97500,427500,636000,1536000,2796000,4796000}))*1.021,-2))</f>
        <v/>
      </c>
      <c r="T526" s="18">
        <f>IF(Q526&lt;=0,0,ROUNDDOWN((Q526*LOOKUP(Q526,{0,1950001,3300001,6950001,9000001,18000001,40000001},{0.05,0.1,0.2,0.23,0.33,0.4,0.45})-LOOKUP(Q526,{0,1950001,3300001,6950001,9000001,18000001,40000001},{0,97500,427500,636000,1536000,2796000,4796000}))*1.021,-2))</f>
        <v/>
      </c>
      <c r="U526" s="18">
        <f>IF(R526&lt;=0,0,ROUNDDOWN((R526*LOOKUP(R526,{0,1950001,3300001,6950001,9000001,18000001,40000001},{0.05,0.1,0.2,0.23,0.33,0.4,0.45})-LOOKUP(R526,{0,1950001,3300001,6950001,9000001,18000001,40000001},{0,97500,427500,636000,1536000,2796000,4796000}))*1.021,-2))</f>
        <v/>
      </c>
      <c r="V526" s="18">
        <f>MAX(0,ROUNDDOWN(K526-H526-430000-J526-0,-3))</f>
        <v/>
      </c>
      <c r="W526" s="18">
        <f>MAX(0,ROUNDDOWN(K526-H526-430000-J526-N526,-3))</f>
        <v/>
      </c>
      <c r="X526" s="18">
        <f>MAX(0,ROUNDDOWN(K526-H526-430000-J526-O526,-3))</f>
        <v/>
      </c>
      <c r="Y526" s="18">
        <f>IF(K526&lt;=450000,0,MAX(0,ROUNDDOWN(V526*0.06-MIN(50000,V526)*0.03,-2))+MAX(0,ROUNDDOWN(V526*0.04-MIN(50000,V526)*0.02,-2)))</f>
        <v/>
      </c>
      <c r="Z526" s="18">
        <f>IF(K526&lt;=450000,0,MAX(0,ROUNDDOWN(W526*0.06-MIN(50000,W526)*0.03,-2))+MAX(0,ROUNDDOWN(W526*0.04-MIN(50000,W526)*0.02,-2)))</f>
        <v/>
      </c>
      <c r="AA526" s="18">
        <f>IF(K526&lt;=450000,0,MAX(0,ROUNDDOWN(X526*0.06-MIN(50000,X526)*0.03,-2))+MAX(0,ROUNDDOWN(X526*0.04-MIN(50000,X526)*0.02,-2)))</f>
        <v/>
      </c>
      <c r="AB526" s="18">
        <f>AE526+Y526-Z526</f>
        <v/>
      </c>
      <c r="AC526" s="18">
        <f>AF526+Y526-AA526</f>
        <v/>
      </c>
      <c r="AD526" s="20">
        <f>AB526-AC526</f>
        <v/>
      </c>
      <c r="AE526" s="18">
        <f>S526-T526</f>
        <v/>
      </c>
      <c r="AF526" s="18">
        <f>S526-U526</f>
        <v/>
      </c>
      <c r="AG526" s="21">
        <f>IF(P526&lt;=0,0,LOOKUP(P526,{0,1950001,3300001,6950001,9000001,18000001,40000001},{0.05,0.1,0.2,0.23,0.33,0.4,0.45}))</f>
        <v/>
      </c>
    </row>
    <row r="527">
      <c r="A527" t="inlineStr">
        <is>
          <t>1万円刻み</t>
        </is>
      </c>
      <c r="B527" s="18">
        <f>'4_1万円刻み'!$A$148</f>
        <v/>
      </c>
      <c r="C527" s="19" t="n">
        <v>2025</v>
      </c>
      <c r="D527" s="18" t="n">
        <v>100000</v>
      </c>
      <c r="E527" s="18" t="n">
        <v>0</v>
      </c>
      <c r="F527" s="18" t="n">
        <v>100000</v>
      </c>
      <c r="G527" t="inlineStr">
        <is>
          <t>はい</t>
        </is>
      </c>
      <c r="H527" s="18">
        <f>ROUND(MIN(B527/12,650000)*12*0.0915+MIN(B527/12,1390000)*12*(0.0504+0)+B527*0.005,0)</f>
        <v/>
      </c>
      <c r="I527" s="18" t="n">
        <v>0</v>
      </c>
      <c r="J527" s="18" t="n">
        <v>0</v>
      </c>
      <c r="K527" s="18">
        <f>ROUND(IF(C527&gt;=2026,IF(B527&lt;741000,0,IF(B527&lt;2191000,B527-740000,IF(B527&lt;2193000,1451000,IF(B527&lt;2196000,1453000,IF(B527&lt;2200000,1456000,IF(B527&lt;3600000,ROUNDDOWN(B527/4,-3)*2.8-80000,IF(B527&lt;6600000,ROUNDDOWN(B527/4,-3)*3.2-440000,IF(B527&lt;8500000,ROUNDDOWN(B527*0.9,0)-1100000,B527-1950000)))))))),IF(B527&lt;651000,0,IF(B527&lt;1900000,B527-650000,IF(B527&lt;3600000,ROUNDDOWN(B527/4,-3)*2.8-80000,IF(B527&lt;6600000,ROUNDDOWN(B527/4,-3)*3.2-440000,IF(B527&lt;8500000,ROUNDDOWN(B527*0.9,0)-1100000,B527-1950000)))))),0)</f>
        <v/>
      </c>
      <c r="L527" s="18">
        <f>IF(K527&gt;23500000,NA(),IF(C527&gt;=2026,IF(K527&lt;=4890000,1040000,IF(K527&lt;=6550000,670000,620000)),IF(K527&lt;=1320000,950000,IF(K527&lt;=3360000,880000,IF(K527&lt;=4890000,680000,IF(K527&lt;=6550000,630000,580000))))))</f>
        <v/>
      </c>
      <c r="M527" s="18">
        <f>MIN(100000,ROUNDDOWN(K527*0.05,0))</f>
        <v/>
      </c>
      <c r="N527" s="18">
        <f>MIN(2000000,MAX(0,D527-E527-M527))</f>
        <v/>
      </c>
      <c r="O527" s="18">
        <f>IF(G527="はい",MIN(88000,MAX(0,F527-12000)),0)</f>
        <v/>
      </c>
      <c r="P527" s="18">
        <f>MAX(0,ROUNDDOWN(K527-H527-L527-I527-0,-3))</f>
        <v/>
      </c>
      <c r="Q527" s="18">
        <f>MAX(0,ROUNDDOWN(K527-H527-L527-I527-N527,-3))</f>
        <v/>
      </c>
      <c r="R527" s="18">
        <f>MAX(0,ROUNDDOWN(K527-H527-L527-I527-O527,-3))</f>
        <v/>
      </c>
      <c r="S527" s="18">
        <f>IF(P527&lt;=0,0,ROUNDDOWN((P527*LOOKUP(P527,{0,1950001,3300001,6950001,9000001,18000001,40000001},{0.05,0.1,0.2,0.23,0.33,0.4,0.45})-LOOKUP(P527,{0,1950001,3300001,6950001,9000001,18000001,40000001},{0,97500,427500,636000,1536000,2796000,4796000}))*1.021,-2))</f>
        <v/>
      </c>
      <c r="T527" s="18">
        <f>IF(Q527&lt;=0,0,ROUNDDOWN((Q527*LOOKUP(Q527,{0,1950001,3300001,6950001,9000001,18000001,40000001},{0.05,0.1,0.2,0.23,0.33,0.4,0.45})-LOOKUP(Q527,{0,1950001,3300001,6950001,9000001,18000001,40000001},{0,97500,427500,636000,1536000,2796000,4796000}))*1.021,-2))</f>
        <v/>
      </c>
      <c r="U527" s="18">
        <f>IF(R527&lt;=0,0,ROUNDDOWN((R527*LOOKUP(R527,{0,1950001,3300001,6950001,9000001,18000001,40000001},{0.05,0.1,0.2,0.23,0.33,0.4,0.45})-LOOKUP(R527,{0,1950001,3300001,6950001,9000001,18000001,40000001},{0,97500,427500,636000,1536000,2796000,4796000}))*1.021,-2))</f>
        <v/>
      </c>
      <c r="V527" s="18">
        <f>MAX(0,ROUNDDOWN(K527-H527-430000-J527-0,-3))</f>
        <v/>
      </c>
      <c r="W527" s="18">
        <f>MAX(0,ROUNDDOWN(K527-H527-430000-J527-N527,-3))</f>
        <v/>
      </c>
      <c r="X527" s="18">
        <f>MAX(0,ROUNDDOWN(K527-H527-430000-J527-O527,-3))</f>
        <v/>
      </c>
      <c r="Y527" s="18">
        <f>IF(K527&lt;=450000,0,MAX(0,ROUNDDOWN(V527*0.06-MIN(50000,V527)*0.03,-2))+MAX(0,ROUNDDOWN(V527*0.04-MIN(50000,V527)*0.02,-2)))</f>
        <v/>
      </c>
      <c r="Z527" s="18">
        <f>IF(K527&lt;=450000,0,MAX(0,ROUNDDOWN(W527*0.06-MIN(50000,W527)*0.03,-2))+MAX(0,ROUNDDOWN(W527*0.04-MIN(50000,W527)*0.02,-2)))</f>
        <v/>
      </c>
      <c r="AA527" s="18">
        <f>IF(K527&lt;=450000,0,MAX(0,ROUNDDOWN(X527*0.06-MIN(50000,X527)*0.03,-2))+MAX(0,ROUNDDOWN(X527*0.04-MIN(50000,X527)*0.02,-2)))</f>
        <v/>
      </c>
      <c r="AB527" s="18">
        <f>AE527+Y527-Z527</f>
        <v/>
      </c>
      <c r="AC527" s="18">
        <f>AF527+Y527-AA527</f>
        <v/>
      </c>
      <c r="AD527" s="20">
        <f>AB527-AC527</f>
        <v/>
      </c>
      <c r="AE527" s="18">
        <f>S527-T527</f>
        <v/>
      </c>
      <c r="AF527" s="18">
        <f>S527-U527</f>
        <v/>
      </c>
      <c r="AG527" s="21">
        <f>IF(P527&lt;=0,0,LOOKUP(P527,{0,1950001,3300001,6950001,9000001,18000001,40000001},{0.05,0.1,0.2,0.23,0.33,0.4,0.45}))</f>
        <v/>
      </c>
    </row>
    <row r="528">
      <c r="A528" t="inlineStr">
        <is>
          <t>1万円刻み</t>
        </is>
      </c>
      <c r="B528" s="18">
        <f>'4_1万円刻み'!$A$149</f>
        <v/>
      </c>
      <c r="C528" s="19" t="n">
        <v>2026</v>
      </c>
      <c r="D528" s="18" t="n">
        <v>100000</v>
      </c>
      <c r="E528" s="18" t="n">
        <v>0</v>
      </c>
      <c r="F528" s="18" t="n">
        <v>100000</v>
      </c>
      <c r="G528" t="inlineStr">
        <is>
          <t>はい</t>
        </is>
      </c>
      <c r="H528" s="18">
        <f>ROUND(MIN(B528/12,650000)*12*0.0915+MIN(B528/12,1390000)*12*(0.0504+0)+B528*0.005,0)</f>
        <v/>
      </c>
      <c r="I528" s="18" t="n">
        <v>0</v>
      </c>
      <c r="J528" s="18" t="n">
        <v>0</v>
      </c>
      <c r="K528" s="18">
        <f>ROUND(IF(C528&gt;=2026,IF(B528&lt;741000,0,IF(B528&lt;2191000,B528-740000,IF(B528&lt;2193000,1451000,IF(B528&lt;2196000,1453000,IF(B528&lt;2200000,1456000,IF(B528&lt;3600000,ROUNDDOWN(B528/4,-3)*2.8-80000,IF(B528&lt;6600000,ROUNDDOWN(B528/4,-3)*3.2-440000,IF(B528&lt;8500000,ROUNDDOWN(B528*0.9,0)-1100000,B528-1950000)))))))),IF(B528&lt;651000,0,IF(B528&lt;1900000,B528-650000,IF(B528&lt;3600000,ROUNDDOWN(B528/4,-3)*2.8-80000,IF(B528&lt;6600000,ROUNDDOWN(B528/4,-3)*3.2-440000,IF(B528&lt;8500000,ROUNDDOWN(B528*0.9,0)-1100000,B528-1950000)))))),0)</f>
        <v/>
      </c>
      <c r="L528" s="18">
        <f>IF(K528&gt;23500000,NA(),IF(C528&gt;=2026,IF(K528&lt;=4890000,1040000,IF(K528&lt;=6550000,670000,620000)),IF(K528&lt;=1320000,950000,IF(K528&lt;=3360000,880000,IF(K528&lt;=4890000,680000,IF(K528&lt;=6550000,630000,580000))))))</f>
        <v/>
      </c>
      <c r="M528" s="18">
        <f>MIN(100000,ROUNDDOWN(K528*0.05,0))</f>
        <v/>
      </c>
      <c r="N528" s="18">
        <f>MIN(2000000,MAX(0,D528-E528-M528))</f>
        <v/>
      </c>
      <c r="O528" s="18">
        <f>IF(G528="はい",MIN(88000,MAX(0,F528-12000)),0)</f>
        <v/>
      </c>
      <c r="P528" s="18">
        <f>MAX(0,ROUNDDOWN(K528-H528-L528-I528-0,-3))</f>
        <v/>
      </c>
      <c r="Q528" s="18">
        <f>MAX(0,ROUNDDOWN(K528-H528-L528-I528-N528,-3))</f>
        <v/>
      </c>
      <c r="R528" s="18">
        <f>MAX(0,ROUNDDOWN(K528-H528-L528-I528-O528,-3))</f>
        <v/>
      </c>
      <c r="S528" s="18">
        <f>IF(P528&lt;=0,0,ROUNDDOWN((P528*LOOKUP(P528,{0,1950001,3300001,6950001,9000001,18000001,40000001},{0.05,0.1,0.2,0.23,0.33,0.4,0.45})-LOOKUP(P528,{0,1950001,3300001,6950001,9000001,18000001,40000001},{0,97500,427500,636000,1536000,2796000,4796000}))*1.021,-2))</f>
        <v/>
      </c>
      <c r="T528" s="18">
        <f>IF(Q528&lt;=0,0,ROUNDDOWN((Q528*LOOKUP(Q528,{0,1950001,3300001,6950001,9000001,18000001,40000001},{0.05,0.1,0.2,0.23,0.33,0.4,0.45})-LOOKUP(Q528,{0,1950001,3300001,6950001,9000001,18000001,40000001},{0,97500,427500,636000,1536000,2796000,4796000}))*1.021,-2))</f>
        <v/>
      </c>
      <c r="U528" s="18">
        <f>IF(R528&lt;=0,0,ROUNDDOWN((R528*LOOKUP(R528,{0,1950001,3300001,6950001,9000001,18000001,40000001},{0.05,0.1,0.2,0.23,0.33,0.4,0.45})-LOOKUP(R528,{0,1950001,3300001,6950001,9000001,18000001,40000001},{0,97500,427500,636000,1536000,2796000,4796000}))*1.021,-2))</f>
        <v/>
      </c>
      <c r="V528" s="18">
        <f>MAX(0,ROUNDDOWN(K528-H528-430000-J528-0,-3))</f>
        <v/>
      </c>
      <c r="W528" s="18">
        <f>MAX(0,ROUNDDOWN(K528-H528-430000-J528-N528,-3))</f>
        <v/>
      </c>
      <c r="X528" s="18">
        <f>MAX(0,ROUNDDOWN(K528-H528-430000-J528-O528,-3))</f>
        <v/>
      </c>
      <c r="Y528" s="18">
        <f>IF(K528&lt;=450000,0,MAX(0,ROUNDDOWN(V528*0.06-MIN(50000,V528)*0.03,-2))+MAX(0,ROUNDDOWN(V528*0.04-MIN(50000,V528)*0.02,-2)))</f>
        <v/>
      </c>
      <c r="Z528" s="18">
        <f>IF(K528&lt;=450000,0,MAX(0,ROUNDDOWN(W528*0.06-MIN(50000,W528)*0.03,-2))+MAX(0,ROUNDDOWN(W528*0.04-MIN(50000,W528)*0.02,-2)))</f>
        <v/>
      </c>
      <c r="AA528" s="18">
        <f>IF(K528&lt;=450000,0,MAX(0,ROUNDDOWN(X528*0.06-MIN(50000,X528)*0.03,-2))+MAX(0,ROUNDDOWN(X528*0.04-MIN(50000,X528)*0.02,-2)))</f>
        <v/>
      </c>
      <c r="AB528" s="18">
        <f>AE528+Y528-Z528</f>
        <v/>
      </c>
      <c r="AC528" s="18">
        <f>AF528+Y528-AA528</f>
        <v/>
      </c>
      <c r="AD528" s="20">
        <f>AB528-AC528</f>
        <v/>
      </c>
      <c r="AE528" s="18">
        <f>S528-T528</f>
        <v/>
      </c>
      <c r="AF528" s="18">
        <f>S528-U528</f>
        <v/>
      </c>
      <c r="AG528" s="21">
        <f>IF(P528&lt;=0,0,LOOKUP(P528,{0,1950001,3300001,6950001,9000001,18000001,40000001},{0.05,0.1,0.2,0.23,0.33,0.4,0.45}))</f>
        <v/>
      </c>
    </row>
    <row r="529">
      <c r="A529" t="inlineStr">
        <is>
          <t>1万円刻み</t>
        </is>
      </c>
      <c r="B529" s="18">
        <f>'4_1万円刻み'!$A$149</f>
        <v/>
      </c>
      <c r="C529" s="19" t="n">
        <v>2025</v>
      </c>
      <c r="D529" s="18" t="n">
        <v>100000</v>
      </c>
      <c r="E529" s="18" t="n">
        <v>0</v>
      </c>
      <c r="F529" s="18" t="n">
        <v>100000</v>
      </c>
      <c r="G529" t="inlineStr">
        <is>
          <t>はい</t>
        </is>
      </c>
      <c r="H529" s="18">
        <f>ROUND(MIN(B529/12,650000)*12*0.0915+MIN(B529/12,1390000)*12*(0.0504+0)+B529*0.005,0)</f>
        <v/>
      </c>
      <c r="I529" s="18" t="n">
        <v>0</v>
      </c>
      <c r="J529" s="18" t="n">
        <v>0</v>
      </c>
      <c r="K529" s="18">
        <f>ROUND(IF(C529&gt;=2026,IF(B529&lt;741000,0,IF(B529&lt;2191000,B529-740000,IF(B529&lt;2193000,1451000,IF(B529&lt;2196000,1453000,IF(B529&lt;2200000,1456000,IF(B529&lt;3600000,ROUNDDOWN(B529/4,-3)*2.8-80000,IF(B529&lt;6600000,ROUNDDOWN(B529/4,-3)*3.2-440000,IF(B529&lt;8500000,ROUNDDOWN(B529*0.9,0)-1100000,B529-1950000)))))))),IF(B529&lt;651000,0,IF(B529&lt;1900000,B529-650000,IF(B529&lt;3600000,ROUNDDOWN(B529/4,-3)*2.8-80000,IF(B529&lt;6600000,ROUNDDOWN(B529/4,-3)*3.2-440000,IF(B529&lt;8500000,ROUNDDOWN(B529*0.9,0)-1100000,B529-1950000)))))),0)</f>
        <v/>
      </c>
      <c r="L529" s="18">
        <f>IF(K529&gt;23500000,NA(),IF(C529&gt;=2026,IF(K529&lt;=4890000,1040000,IF(K529&lt;=6550000,670000,620000)),IF(K529&lt;=1320000,950000,IF(K529&lt;=3360000,880000,IF(K529&lt;=4890000,680000,IF(K529&lt;=6550000,630000,580000))))))</f>
        <v/>
      </c>
      <c r="M529" s="18">
        <f>MIN(100000,ROUNDDOWN(K529*0.05,0))</f>
        <v/>
      </c>
      <c r="N529" s="18">
        <f>MIN(2000000,MAX(0,D529-E529-M529))</f>
        <v/>
      </c>
      <c r="O529" s="18">
        <f>IF(G529="はい",MIN(88000,MAX(0,F529-12000)),0)</f>
        <v/>
      </c>
      <c r="P529" s="18">
        <f>MAX(0,ROUNDDOWN(K529-H529-L529-I529-0,-3))</f>
        <v/>
      </c>
      <c r="Q529" s="18">
        <f>MAX(0,ROUNDDOWN(K529-H529-L529-I529-N529,-3))</f>
        <v/>
      </c>
      <c r="R529" s="18">
        <f>MAX(0,ROUNDDOWN(K529-H529-L529-I529-O529,-3))</f>
        <v/>
      </c>
      <c r="S529" s="18">
        <f>IF(P529&lt;=0,0,ROUNDDOWN((P529*LOOKUP(P529,{0,1950001,3300001,6950001,9000001,18000001,40000001},{0.05,0.1,0.2,0.23,0.33,0.4,0.45})-LOOKUP(P529,{0,1950001,3300001,6950001,9000001,18000001,40000001},{0,97500,427500,636000,1536000,2796000,4796000}))*1.021,-2))</f>
        <v/>
      </c>
      <c r="T529" s="18">
        <f>IF(Q529&lt;=0,0,ROUNDDOWN((Q529*LOOKUP(Q529,{0,1950001,3300001,6950001,9000001,18000001,40000001},{0.05,0.1,0.2,0.23,0.33,0.4,0.45})-LOOKUP(Q529,{0,1950001,3300001,6950001,9000001,18000001,40000001},{0,97500,427500,636000,1536000,2796000,4796000}))*1.021,-2))</f>
        <v/>
      </c>
      <c r="U529" s="18">
        <f>IF(R529&lt;=0,0,ROUNDDOWN((R529*LOOKUP(R529,{0,1950001,3300001,6950001,9000001,18000001,40000001},{0.05,0.1,0.2,0.23,0.33,0.4,0.45})-LOOKUP(R529,{0,1950001,3300001,6950001,9000001,18000001,40000001},{0,97500,427500,636000,1536000,2796000,4796000}))*1.021,-2))</f>
        <v/>
      </c>
      <c r="V529" s="18">
        <f>MAX(0,ROUNDDOWN(K529-H529-430000-J529-0,-3))</f>
        <v/>
      </c>
      <c r="W529" s="18">
        <f>MAX(0,ROUNDDOWN(K529-H529-430000-J529-N529,-3))</f>
        <v/>
      </c>
      <c r="X529" s="18">
        <f>MAX(0,ROUNDDOWN(K529-H529-430000-J529-O529,-3))</f>
        <v/>
      </c>
      <c r="Y529" s="18">
        <f>IF(K529&lt;=450000,0,MAX(0,ROUNDDOWN(V529*0.06-MIN(50000,V529)*0.03,-2))+MAX(0,ROUNDDOWN(V529*0.04-MIN(50000,V529)*0.02,-2)))</f>
        <v/>
      </c>
      <c r="Z529" s="18">
        <f>IF(K529&lt;=450000,0,MAX(0,ROUNDDOWN(W529*0.06-MIN(50000,W529)*0.03,-2))+MAX(0,ROUNDDOWN(W529*0.04-MIN(50000,W529)*0.02,-2)))</f>
        <v/>
      </c>
      <c r="AA529" s="18">
        <f>IF(K529&lt;=450000,0,MAX(0,ROUNDDOWN(X529*0.06-MIN(50000,X529)*0.03,-2))+MAX(0,ROUNDDOWN(X529*0.04-MIN(50000,X529)*0.02,-2)))</f>
        <v/>
      </c>
      <c r="AB529" s="18">
        <f>AE529+Y529-Z529</f>
        <v/>
      </c>
      <c r="AC529" s="18">
        <f>AF529+Y529-AA529</f>
        <v/>
      </c>
      <c r="AD529" s="20">
        <f>AB529-AC529</f>
        <v/>
      </c>
      <c r="AE529" s="18">
        <f>S529-T529</f>
        <v/>
      </c>
      <c r="AF529" s="18">
        <f>S529-U529</f>
        <v/>
      </c>
      <c r="AG529" s="21">
        <f>IF(P529&lt;=0,0,LOOKUP(P529,{0,1950001,3300001,6950001,9000001,18000001,40000001},{0.05,0.1,0.2,0.23,0.33,0.4,0.45}))</f>
        <v/>
      </c>
    </row>
    <row r="530">
      <c r="A530" t="inlineStr">
        <is>
          <t>1万円刻み</t>
        </is>
      </c>
      <c r="B530" s="18">
        <f>'4_1万円刻み'!$A$150</f>
        <v/>
      </c>
      <c r="C530" s="19" t="n">
        <v>2026</v>
      </c>
      <c r="D530" s="18" t="n">
        <v>100000</v>
      </c>
      <c r="E530" s="18" t="n">
        <v>0</v>
      </c>
      <c r="F530" s="18" t="n">
        <v>100000</v>
      </c>
      <c r="G530" t="inlineStr">
        <is>
          <t>はい</t>
        </is>
      </c>
      <c r="H530" s="18">
        <f>ROUND(MIN(B530/12,650000)*12*0.0915+MIN(B530/12,1390000)*12*(0.0504+0)+B530*0.005,0)</f>
        <v/>
      </c>
      <c r="I530" s="18" t="n">
        <v>0</v>
      </c>
      <c r="J530" s="18" t="n">
        <v>0</v>
      </c>
      <c r="K530" s="18">
        <f>ROUND(IF(C530&gt;=2026,IF(B530&lt;741000,0,IF(B530&lt;2191000,B530-740000,IF(B530&lt;2193000,1451000,IF(B530&lt;2196000,1453000,IF(B530&lt;2200000,1456000,IF(B530&lt;3600000,ROUNDDOWN(B530/4,-3)*2.8-80000,IF(B530&lt;6600000,ROUNDDOWN(B530/4,-3)*3.2-440000,IF(B530&lt;8500000,ROUNDDOWN(B530*0.9,0)-1100000,B530-1950000)))))))),IF(B530&lt;651000,0,IF(B530&lt;1900000,B530-650000,IF(B530&lt;3600000,ROUNDDOWN(B530/4,-3)*2.8-80000,IF(B530&lt;6600000,ROUNDDOWN(B530/4,-3)*3.2-440000,IF(B530&lt;8500000,ROUNDDOWN(B530*0.9,0)-1100000,B530-1950000)))))),0)</f>
        <v/>
      </c>
      <c r="L530" s="18">
        <f>IF(K530&gt;23500000,NA(),IF(C530&gt;=2026,IF(K530&lt;=4890000,1040000,IF(K530&lt;=6550000,670000,620000)),IF(K530&lt;=1320000,950000,IF(K530&lt;=3360000,880000,IF(K530&lt;=4890000,680000,IF(K530&lt;=6550000,630000,580000))))))</f>
        <v/>
      </c>
      <c r="M530" s="18">
        <f>MIN(100000,ROUNDDOWN(K530*0.05,0))</f>
        <v/>
      </c>
      <c r="N530" s="18">
        <f>MIN(2000000,MAX(0,D530-E530-M530))</f>
        <v/>
      </c>
      <c r="O530" s="18">
        <f>IF(G530="はい",MIN(88000,MAX(0,F530-12000)),0)</f>
        <v/>
      </c>
      <c r="P530" s="18">
        <f>MAX(0,ROUNDDOWN(K530-H530-L530-I530-0,-3))</f>
        <v/>
      </c>
      <c r="Q530" s="18">
        <f>MAX(0,ROUNDDOWN(K530-H530-L530-I530-N530,-3))</f>
        <v/>
      </c>
      <c r="R530" s="18">
        <f>MAX(0,ROUNDDOWN(K530-H530-L530-I530-O530,-3))</f>
        <v/>
      </c>
      <c r="S530" s="18">
        <f>IF(P530&lt;=0,0,ROUNDDOWN((P530*LOOKUP(P530,{0,1950001,3300001,6950001,9000001,18000001,40000001},{0.05,0.1,0.2,0.23,0.33,0.4,0.45})-LOOKUP(P530,{0,1950001,3300001,6950001,9000001,18000001,40000001},{0,97500,427500,636000,1536000,2796000,4796000}))*1.021,-2))</f>
        <v/>
      </c>
      <c r="T530" s="18">
        <f>IF(Q530&lt;=0,0,ROUNDDOWN((Q530*LOOKUP(Q530,{0,1950001,3300001,6950001,9000001,18000001,40000001},{0.05,0.1,0.2,0.23,0.33,0.4,0.45})-LOOKUP(Q530,{0,1950001,3300001,6950001,9000001,18000001,40000001},{0,97500,427500,636000,1536000,2796000,4796000}))*1.021,-2))</f>
        <v/>
      </c>
      <c r="U530" s="18">
        <f>IF(R530&lt;=0,0,ROUNDDOWN((R530*LOOKUP(R530,{0,1950001,3300001,6950001,9000001,18000001,40000001},{0.05,0.1,0.2,0.23,0.33,0.4,0.45})-LOOKUP(R530,{0,1950001,3300001,6950001,9000001,18000001,40000001},{0,97500,427500,636000,1536000,2796000,4796000}))*1.021,-2))</f>
        <v/>
      </c>
      <c r="V530" s="18">
        <f>MAX(0,ROUNDDOWN(K530-H530-430000-J530-0,-3))</f>
        <v/>
      </c>
      <c r="W530" s="18">
        <f>MAX(0,ROUNDDOWN(K530-H530-430000-J530-N530,-3))</f>
        <v/>
      </c>
      <c r="X530" s="18">
        <f>MAX(0,ROUNDDOWN(K530-H530-430000-J530-O530,-3))</f>
        <v/>
      </c>
      <c r="Y530" s="18">
        <f>IF(K530&lt;=450000,0,MAX(0,ROUNDDOWN(V530*0.06-MIN(50000,V530)*0.03,-2))+MAX(0,ROUNDDOWN(V530*0.04-MIN(50000,V530)*0.02,-2)))</f>
        <v/>
      </c>
      <c r="Z530" s="18">
        <f>IF(K530&lt;=450000,0,MAX(0,ROUNDDOWN(W530*0.06-MIN(50000,W530)*0.03,-2))+MAX(0,ROUNDDOWN(W530*0.04-MIN(50000,W530)*0.02,-2)))</f>
        <v/>
      </c>
      <c r="AA530" s="18">
        <f>IF(K530&lt;=450000,0,MAX(0,ROUNDDOWN(X530*0.06-MIN(50000,X530)*0.03,-2))+MAX(0,ROUNDDOWN(X530*0.04-MIN(50000,X530)*0.02,-2)))</f>
        <v/>
      </c>
      <c r="AB530" s="18">
        <f>AE530+Y530-Z530</f>
        <v/>
      </c>
      <c r="AC530" s="18">
        <f>AF530+Y530-AA530</f>
        <v/>
      </c>
      <c r="AD530" s="20">
        <f>AB530-AC530</f>
        <v/>
      </c>
      <c r="AE530" s="18">
        <f>S530-T530</f>
        <v/>
      </c>
      <c r="AF530" s="18">
        <f>S530-U530</f>
        <v/>
      </c>
      <c r="AG530" s="21">
        <f>IF(P530&lt;=0,0,LOOKUP(P530,{0,1950001,3300001,6950001,9000001,18000001,40000001},{0.05,0.1,0.2,0.23,0.33,0.4,0.45}))</f>
        <v/>
      </c>
    </row>
    <row r="531">
      <c r="A531" t="inlineStr">
        <is>
          <t>1万円刻み</t>
        </is>
      </c>
      <c r="B531" s="18">
        <f>'4_1万円刻み'!$A$150</f>
        <v/>
      </c>
      <c r="C531" s="19" t="n">
        <v>2025</v>
      </c>
      <c r="D531" s="18" t="n">
        <v>100000</v>
      </c>
      <c r="E531" s="18" t="n">
        <v>0</v>
      </c>
      <c r="F531" s="18" t="n">
        <v>100000</v>
      </c>
      <c r="G531" t="inlineStr">
        <is>
          <t>はい</t>
        </is>
      </c>
      <c r="H531" s="18">
        <f>ROUND(MIN(B531/12,650000)*12*0.0915+MIN(B531/12,1390000)*12*(0.0504+0)+B531*0.005,0)</f>
        <v/>
      </c>
      <c r="I531" s="18" t="n">
        <v>0</v>
      </c>
      <c r="J531" s="18" t="n">
        <v>0</v>
      </c>
      <c r="K531" s="18">
        <f>ROUND(IF(C531&gt;=2026,IF(B531&lt;741000,0,IF(B531&lt;2191000,B531-740000,IF(B531&lt;2193000,1451000,IF(B531&lt;2196000,1453000,IF(B531&lt;2200000,1456000,IF(B531&lt;3600000,ROUNDDOWN(B531/4,-3)*2.8-80000,IF(B531&lt;6600000,ROUNDDOWN(B531/4,-3)*3.2-440000,IF(B531&lt;8500000,ROUNDDOWN(B531*0.9,0)-1100000,B531-1950000)))))))),IF(B531&lt;651000,0,IF(B531&lt;1900000,B531-650000,IF(B531&lt;3600000,ROUNDDOWN(B531/4,-3)*2.8-80000,IF(B531&lt;6600000,ROUNDDOWN(B531/4,-3)*3.2-440000,IF(B531&lt;8500000,ROUNDDOWN(B531*0.9,0)-1100000,B531-1950000)))))),0)</f>
        <v/>
      </c>
      <c r="L531" s="18">
        <f>IF(K531&gt;23500000,NA(),IF(C531&gt;=2026,IF(K531&lt;=4890000,1040000,IF(K531&lt;=6550000,670000,620000)),IF(K531&lt;=1320000,950000,IF(K531&lt;=3360000,880000,IF(K531&lt;=4890000,680000,IF(K531&lt;=6550000,630000,580000))))))</f>
        <v/>
      </c>
      <c r="M531" s="18">
        <f>MIN(100000,ROUNDDOWN(K531*0.05,0))</f>
        <v/>
      </c>
      <c r="N531" s="18">
        <f>MIN(2000000,MAX(0,D531-E531-M531))</f>
        <v/>
      </c>
      <c r="O531" s="18">
        <f>IF(G531="はい",MIN(88000,MAX(0,F531-12000)),0)</f>
        <v/>
      </c>
      <c r="P531" s="18">
        <f>MAX(0,ROUNDDOWN(K531-H531-L531-I531-0,-3))</f>
        <v/>
      </c>
      <c r="Q531" s="18">
        <f>MAX(0,ROUNDDOWN(K531-H531-L531-I531-N531,-3))</f>
        <v/>
      </c>
      <c r="R531" s="18">
        <f>MAX(0,ROUNDDOWN(K531-H531-L531-I531-O531,-3))</f>
        <v/>
      </c>
      <c r="S531" s="18">
        <f>IF(P531&lt;=0,0,ROUNDDOWN((P531*LOOKUP(P531,{0,1950001,3300001,6950001,9000001,18000001,40000001},{0.05,0.1,0.2,0.23,0.33,0.4,0.45})-LOOKUP(P531,{0,1950001,3300001,6950001,9000001,18000001,40000001},{0,97500,427500,636000,1536000,2796000,4796000}))*1.021,-2))</f>
        <v/>
      </c>
      <c r="T531" s="18">
        <f>IF(Q531&lt;=0,0,ROUNDDOWN((Q531*LOOKUP(Q531,{0,1950001,3300001,6950001,9000001,18000001,40000001},{0.05,0.1,0.2,0.23,0.33,0.4,0.45})-LOOKUP(Q531,{0,1950001,3300001,6950001,9000001,18000001,40000001},{0,97500,427500,636000,1536000,2796000,4796000}))*1.021,-2))</f>
        <v/>
      </c>
      <c r="U531" s="18">
        <f>IF(R531&lt;=0,0,ROUNDDOWN((R531*LOOKUP(R531,{0,1950001,3300001,6950001,9000001,18000001,40000001},{0.05,0.1,0.2,0.23,0.33,0.4,0.45})-LOOKUP(R531,{0,1950001,3300001,6950001,9000001,18000001,40000001},{0,97500,427500,636000,1536000,2796000,4796000}))*1.021,-2))</f>
        <v/>
      </c>
      <c r="V531" s="18">
        <f>MAX(0,ROUNDDOWN(K531-H531-430000-J531-0,-3))</f>
        <v/>
      </c>
      <c r="W531" s="18">
        <f>MAX(0,ROUNDDOWN(K531-H531-430000-J531-N531,-3))</f>
        <v/>
      </c>
      <c r="X531" s="18">
        <f>MAX(0,ROUNDDOWN(K531-H531-430000-J531-O531,-3))</f>
        <v/>
      </c>
      <c r="Y531" s="18">
        <f>IF(K531&lt;=450000,0,MAX(0,ROUNDDOWN(V531*0.06-MIN(50000,V531)*0.03,-2))+MAX(0,ROUNDDOWN(V531*0.04-MIN(50000,V531)*0.02,-2)))</f>
        <v/>
      </c>
      <c r="Z531" s="18">
        <f>IF(K531&lt;=450000,0,MAX(0,ROUNDDOWN(W531*0.06-MIN(50000,W531)*0.03,-2))+MAX(0,ROUNDDOWN(W531*0.04-MIN(50000,W531)*0.02,-2)))</f>
        <v/>
      </c>
      <c r="AA531" s="18">
        <f>IF(K531&lt;=450000,0,MAX(0,ROUNDDOWN(X531*0.06-MIN(50000,X531)*0.03,-2))+MAX(0,ROUNDDOWN(X531*0.04-MIN(50000,X531)*0.02,-2)))</f>
        <v/>
      </c>
      <c r="AB531" s="18">
        <f>AE531+Y531-Z531</f>
        <v/>
      </c>
      <c r="AC531" s="18">
        <f>AF531+Y531-AA531</f>
        <v/>
      </c>
      <c r="AD531" s="20">
        <f>AB531-AC531</f>
        <v/>
      </c>
      <c r="AE531" s="18">
        <f>S531-T531</f>
        <v/>
      </c>
      <c r="AF531" s="18">
        <f>S531-U531</f>
        <v/>
      </c>
      <c r="AG531" s="21">
        <f>IF(P531&lt;=0,0,LOOKUP(P531,{0,1950001,3300001,6950001,9000001,18000001,40000001},{0.05,0.1,0.2,0.23,0.33,0.4,0.45}))</f>
        <v/>
      </c>
    </row>
    <row r="532">
      <c r="A532" t="inlineStr">
        <is>
          <t>1万円刻み</t>
        </is>
      </c>
      <c r="B532" s="18">
        <f>'4_1万円刻み'!$A$151</f>
        <v/>
      </c>
      <c r="C532" s="19" t="n">
        <v>2026</v>
      </c>
      <c r="D532" s="18" t="n">
        <v>100000</v>
      </c>
      <c r="E532" s="18" t="n">
        <v>0</v>
      </c>
      <c r="F532" s="18" t="n">
        <v>100000</v>
      </c>
      <c r="G532" t="inlineStr">
        <is>
          <t>はい</t>
        </is>
      </c>
      <c r="H532" s="18">
        <f>ROUND(MIN(B532/12,650000)*12*0.0915+MIN(B532/12,1390000)*12*(0.0504+0)+B532*0.005,0)</f>
        <v/>
      </c>
      <c r="I532" s="18" t="n">
        <v>0</v>
      </c>
      <c r="J532" s="18" t="n">
        <v>0</v>
      </c>
      <c r="K532" s="18">
        <f>ROUND(IF(C532&gt;=2026,IF(B532&lt;741000,0,IF(B532&lt;2191000,B532-740000,IF(B532&lt;2193000,1451000,IF(B532&lt;2196000,1453000,IF(B532&lt;2200000,1456000,IF(B532&lt;3600000,ROUNDDOWN(B532/4,-3)*2.8-80000,IF(B532&lt;6600000,ROUNDDOWN(B532/4,-3)*3.2-440000,IF(B532&lt;8500000,ROUNDDOWN(B532*0.9,0)-1100000,B532-1950000)))))))),IF(B532&lt;651000,0,IF(B532&lt;1900000,B532-650000,IF(B532&lt;3600000,ROUNDDOWN(B532/4,-3)*2.8-80000,IF(B532&lt;6600000,ROUNDDOWN(B532/4,-3)*3.2-440000,IF(B532&lt;8500000,ROUNDDOWN(B532*0.9,0)-1100000,B532-1950000)))))),0)</f>
        <v/>
      </c>
      <c r="L532" s="18">
        <f>IF(K532&gt;23500000,NA(),IF(C532&gt;=2026,IF(K532&lt;=4890000,1040000,IF(K532&lt;=6550000,670000,620000)),IF(K532&lt;=1320000,950000,IF(K532&lt;=3360000,880000,IF(K532&lt;=4890000,680000,IF(K532&lt;=6550000,630000,580000))))))</f>
        <v/>
      </c>
      <c r="M532" s="18">
        <f>MIN(100000,ROUNDDOWN(K532*0.05,0))</f>
        <v/>
      </c>
      <c r="N532" s="18">
        <f>MIN(2000000,MAX(0,D532-E532-M532))</f>
        <v/>
      </c>
      <c r="O532" s="18">
        <f>IF(G532="はい",MIN(88000,MAX(0,F532-12000)),0)</f>
        <v/>
      </c>
      <c r="P532" s="18">
        <f>MAX(0,ROUNDDOWN(K532-H532-L532-I532-0,-3))</f>
        <v/>
      </c>
      <c r="Q532" s="18">
        <f>MAX(0,ROUNDDOWN(K532-H532-L532-I532-N532,-3))</f>
        <v/>
      </c>
      <c r="R532" s="18">
        <f>MAX(0,ROUNDDOWN(K532-H532-L532-I532-O532,-3))</f>
        <v/>
      </c>
      <c r="S532" s="18">
        <f>IF(P532&lt;=0,0,ROUNDDOWN((P532*LOOKUP(P532,{0,1950001,3300001,6950001,9000001,18000001,40000001},{0.05,0.1,0.2,0.23,0.33,0.4,0.45})-LOOKUP(P532,{0,1950001,3300001,6950001,9000001,18000001,40000001},{0,97500,427500,636000,1536000,2796000,4796000}))*1.021,-2))</f>
        <v/>
      </c>
      <c r="T532" s="18">
        <f>IF(Q532&lt;=0,0,ROUNDDOWN((Q532*LOOKUP(Q532,{0,1950001,3300001,6950001,9000001,18000001,40000001},{0.05,0.1,0.2,0.23,0.33,0.4,0.45})-LOOKUP(Q532,{0,1950001,3300001,6950001,9000001,18000001,40000001},{0,97500,427500,636000,1536000,2796000,4796000}))*1.021,-2))</f>
        <v/>
      </c>
      <c r="U532" s="18">
        <f>IF(R532&lt;=0,0,ROUNDDOWN((R532*LOOKUP(R532,{0,1950001,3300001,6950001,9000001,18000001,40000001},{0.05,0.1,0.2,0.23,0.33,0.4,0.45})-LOOKUP(R532,{0,1950001,3300001,6950001,9000001,18000001,40000001},{0,97500,427500,636000,1536000,2796000,4796000}))*1.021,-2))</f>
        <v/>
      </c>
      <c r="V532" s="18">
        <f>MAX(0,ROUNDDOWN(K532-H532-430000-J532-0,-3))</f>
        <v/>
      </c>
      <c r="W532" s="18">
        <f>MAX(0,ROUNDDOWN(K532-H532-430000-J532-N532,-3))</f>
        <v/>
      </c>
      <c r="X532" s="18">
        <f>MAX(0,ROUNDDOWN(K532-H532-430000-J532-O532,-3))</f>
        <v/>
      </c>
      <c r="Y532" s="18">
        <f>IF(K532&lt;=450000,0,MAX(0,ROUNDDOWN(V532*0.06-MIN(50000,V532)*0.03,-2))+MAX(0,ROUNDDOWN(V532*0.04-MIN(50000,V532)*0.02,-2)))</f>
        <v/>
      </c>
      <c r="Z532" s="18">
        <f>IF(K532&lt;=450000,0,MAX(0,ROUNDDOWN(W532*0.06-MIN(50000,W532)*0.03,-2))+MAX(0,ROUNDDOWN(W532*0.04-MIN(50000,W532)*0.02,-2)))</f>
        <v/>
      </c>
      <c r="AA532" s="18">
        <f>IF(K532&lt;=450000,0,MAX(0,ROUNDDOWN(X532*0.06-MIN(50000,X532)*0.03,-2))+MAX(0,ROUNDDOWN(X532*0.04-MIN(50000,X532)*0.02,-2)))</f>
        <v/>
      </c>
      <c r="AB532" s="18">
        <f>AE532+Y532-Z532</f>
        <v/>
      </c>
      <c r="AC532" s="18">
        <f>AF532+Y532-AA532</f>
        <v/>
      </c>
      <c r="AD532" s="20">
        <f>AB532-AC532</f>
        <v/>
      </c>
      <c r="AE532" s="18">
        <f>S532-T532</f>
        <v/>
      </c>
      <c r="AF532" s="18">
        <f>S532-U532</f>
        <v/>
      </c>
      <c r="AG532" s="21">
        <f>IF(P532&lt;=0,0,LOOKUP(P532,{0,1950001,3300001,6950001,9000001,18000001,40000001},{0.05,0.1,0.2,0.23,0.33,0.4,0.45}))</f>
        <v/>
      </c>
    </row>
    <row r="533">
      <c r="A533" t="inlineStr">
        <is>
          <t>1万円刻み</t>
        </is>
      </c>
      <c r="B533" s="18">
        <f>'4_1万円刻み'!$A$151</f>
        <v/>
      </c>
      <c r="C533" s="19" t="n">
        <v>2025</v>
      </c>
      <c r="D533" s="18" t="n">
        <v>100000</v>
      </c>
      <c r="E533" s="18" t="n">
        <v>0</v>
      </c>
      <c r="F533" s="18" t="n">
        <v>100000</v>
      </c>
      <c r="G533" t="inlineStr">
        <is>
          <t>はい</t>
        </is>
      </c>
      <c r="H533" s="18">
        <f>ROUND(MIN(B533/12,650000)*12*0.0915+MIN(B533/12,1390000)*12*(0.0504+0)+B533*0.005,0)</f>
        <v/>
      </c>
      <c r="I533" s="18" t="n">
        <v>0</v>
      </c>
      <c r="J533" s="18" t="n">
        <v>0</v>
      </c>
      <c r="K533" s="18">
        <f>ROUND(IF(C533&gt;=2026,IF(B533&lt;741000,0,IF(B533&lt;2191000,B533-740000,IF(B533&lt;2193000,1451000,IF(B533&lt;2196000,1453000,IF(B533&lt;2200000,1456000,IF(B533&lt;3600000,ROUNDDOWN(B533/4,-3)*2.8-80000,IF(B533&lt;6600000,ROUNDDOWN(B533/4,-3)*3.2-440000,IF(B533&lt;8500000,ROUNDDOWN(B533*0.9,0)-1100000,B533-1950000)))))))),IF(B533&lt;651000,0,IF(B533&lt;1900000,B533-650000,IF(B533&lt;3600000,ROUNDDOWN(B533/4,-3)*2.8-80000,IF(B533&lt;6600000,ROUNDDOWN(B533/4,-3)*3.2-440000,IF(B533&lt;8500000,ROUNDDOWN(B533*0.9,0)-1100000,B533-1950000)))))),0)</f>
        <v/>
      </c>
      <c r="L533" s="18">
        <f>IF(K533&gt;23500000,NA(),IF(C533&gt;=2026,IF(K533&lt;=4890000,1040000,IF(K533&lt;=6550000,670000,620000)),IF(K533&lt;=1320000,950000,IF(K533&lt;=3360000,880000,IF(K533&lt;=4890000,680000,IF(K533&lt;=6550000,630000,580000))))))</f>
        <v/>
      </c>
      <c r="M533" s="18">
        <f>MIN(100000,ROUNDDOWN(K533*0.05,0))</f>
        <v/>
      </c>
      <c r="N533" s="18">
        <f>MIN(2000000,MAX(0,D533-E533-M533))</f>
        <v/>
      </c>
      <c r="O533" s="18">
        <f>IF(G533="はい",MIN(88000,MAX(0,F533-12000)),0)</f>
        <v/>
      </c>
      <c r="P533" s="18">
        <f>MAX(0,ROUNDDOWN(K533-H533-L533-I533-0,-3))</f>
        <v/>
      </c>
      <c r="Q533" s="18">
        <f>MAX(0,ROUNDDOWN(K533-H533-L533-I533-N533,-3))</f>
        <v/>
      </c>
      <c r="R533" s="18">
        <f>MAX(0,ROUNDDOWN(K533-H533-L533-I533-O533,-3))</f>
        <v/>
      </c>
      <c r="S533" s="18">
        <f>IF(P533&lt;=0,0,ROUNDDOWN((P533*LOOKUP(P533,{0,1950001,3300001,6950001,9000001,18000001,40000001},{0.05,0.1,0.2,0.23,0.33,0.4,0.45})-LOOKUP(P533,{0,1950001,3300001,6950001,9000001,18000001,40000001},{0,97500,427500,636000,1536000,2796000,4796000}))*1.021,-2))</f>
        <v/>
      </c>
      <c r="T533" s="18">
        <f>IF(Q533&lt;=0,0,ROUNDDOWN((Q533*LOOKUP(Q533,{0,1950001,3300001,6950001,9000001,18000001,40000001},{0.05,0.1,0.2,0.23,0.33,0.4,0.45})-LOOKUP(Q533,{0,1950001,3300001,6950001,9000001,18000001,40000001},{0,97500,427500,636000,1536000,2796000,4796000}))*1.021,-2))</f>
        <v/>
      </c>
      <c r="U533" s="18">
        <f>IF(R533&lt;=0,0,ROUNDDOWN((R533*LOOKUP(R533,{0,1950001,3300001,6950001,9000001,18000001,40000001},{0.05,0.1,0.2,0.23,0.33,0.4,0.45})-LOOKUP(R533,{0,1950001,3300001,6950001,9000001,18000001,40000001},{0,97500,427500,636000,1536000,2796000,4796000}))*1.021,-2))</f>
        <v/>
      </c>
      <c r="V533" s="18">
        <f>MAX(0,ROUNDDOWN(K533-H533-430000-J533-0,-3))</f>
        <v/>
      </c>
      <c r="W533" s="18">
        <f>MAX(0,ROUNDDOWN(K533-H533-430000-J533-N533,-3))</f>
        <v/>
      </c>
      <c r="X533" s="18">
        <f>MAX(0,ROUNDDOWN(K533-H533-430000-J533-O533,-3))</f>
        <v/>
      </c>
      <c r="Y533" s="18">
        <f>IF(K533&lt;=450000,0,MAX(0,ROUNDDOWN(V533*0.06-MIN(50000,V533)*0.03,-2))+MAX(0,ROUNDDOWN(V533*0.04-MIN(50000,V533)*0.02,-2)))</f>
        <v/>
      </c>
      <c r="Z533" s="18">
        <f>IF(K533&lt;=450000,0,MAX(0,ROUNDDOWN(W533*0.06-MIN(50000,W533)*0.03,-2))+MAX(0,ROUNDDOWN(W533*0.04-MIN(50000,W533)*0.02,-2)))</f>
        <v/>
      </c>
      <c r="AA533" s="18">
        <f>IF(K533&lt;=450000,0,MAX(0,ROUNDDOWN(X533*0.06-MIN(50000,X533)*0.03,-2))+MAX(0,ROUNDDOWN(X533*0.04-MIN(50000,X533)*0.02,-2)))</f>
        <v/>
      </c>
      <c r="AB533" s="18">
        <f>AE533+Y533-Z533</f>
        <v/>
      </c>
      <c r="AC533" s="18">
        <f>AF533+Y533-AA533</f>
        <v/>
      </c>
      <c r="AD533" s="20">
        <f>AB533-AC533</f>
        <v/>
      </c>
      <c r="AE533" s="18">
        <f>S533-T533</f>
        <v/>
      </c>
      <c r="AF533" s="18">
        <f>S533-U533</f>
        <v/>
      </c>
      <c r="AG533" s="21">
        <f>IF(P533&lt;=0,0,LOOKUP(P533,{0,1950001,3300001,6950001,9000001,18000001,40000001},{0.05,0.1,0.2,0.23,0.33,0.4,0.45}))</f>
        <v/>
      </c>
    </row>
    <row r="534">
      <c r="A534" t="inlineStr">
        <is>
          <t>1万円刻み</t>
        </is>
      </c>
      <c r="B534" s="18">
        <f>'4_1万円刻み'!$A$152</f>
        <v/>
      </c>
      <c r="C534" s="19" t="n">
        <v>2026</v>
      </c>
      <c r="D534" s="18" t="n">
        <v>100000</v>
      </c>
      <c r="E534" s="18" t="n">
        <v>0</v>
      </c>
      <c r="F534" s="18" t="n">
        <v>100000</v>
      </c>
      <c r="G534" t="inlineStr">
        <is>
          <t>はい</t>
        </is>
      </c>
      <c r="H534" s="18">
        <f>ROUND(MIN(B534/12,650000)*12*0.0915+MIN(B534/12,1390000)*12*(0.0504+0)+B534*0.005,0)</f>
        <v/>
      </c>
      <c r="I534" s="18" t="n">
        <v>0</v>
      </c>
      <c r="J534" s="18" t="n">
        <v>0</v>
      </c>
      <c r="K534" s="18">
        <f>ROUND(IF(C534&gt;=2026,IF(B534&lt;741000,0,IF(B534&lt;2191000,B534-740000,IF(B534&lt;2193000,1451000,IF(B534&lt;2196000,1453000,IF(B534&lt;2200000,1456000,IF(B534&lt;3600000,ROUNDDOWN(B534/4,-3)*2.8-80000,IF(B534&lt;6600000,ROUNDDOWN(B534/4,-3)*3.2-440000,IF(B534&lt;8500000,ROUNDDOWN(B534*0.9,0)-1100000,B534-1950000)))))))),IF(B534&lt;651000,0,IF(B534&lt;1900000,B534-650000,IF(B534&lt;3600000,ROUNDDOWN(B534/4,-3)*2.8-80000,IF(B534&lt;6600000,ROUNDDOWN(B534/4,-3)*3.2-440000,IF(B534&lt;8500000,ROUNDDOWN(B534*0.9,0)-1100000,B534-1950000)))))),0)</f>
        <v/>
      </c>
      <c r="L534" s="18">
        <f>IF(K534&gt;23500000,NA(),IF(C534&gt;=2026,IF(K534&lt;=4890000,1040000,IF(K534&lt;=6550000,670000,620000)),IF(K534&lt;=1320000,950000,IF(K534&lt;=3360000,880000,IF(K534&lt;=4890000,680000,IF(K534&lt;=6550000,630000,580000))))))</f>
        <v/>
      </c>
      <c r="M534" s="18">
        <f>MIN(100000,ROUNDDOWN(K534*0.05,0))</f>
        <v/>
      </c>
      <c r="N534" s="18">
        <f>MIN(2000000,MAX(0,D534-E534-M534))</f>
        <v/>
      </c>
      <c r="O534" s="18">
        <f>IF(G534="はい",MIN(88000,MAX(0,F534-12000)),0)</f>
        <v/>
      </c>
      <c r="P534" s="18">
        <f>MAX(0,ROUNDDOWN(K534-H534-L534-I534-0,-3))</f>
        <v/>
      </c>
      <c r="Q534" s="18">
        <f>MAX(0,ROUNDDOWN(K534-H534-L534-I534-N534,-3))</f>
        <v/>
      </c>
      <c r="R534" s="18">
        <f>MAX(0,ROUNDDOWN(K534-H534-L534-I534-O534,-3))</f>
        <v/>
      </c>
      <c r="S534" s="18">
        <f>IF(P534&lt;=0,0,ROUNDDOWN((P534*LOOKUP(P534,{0,1950001,3300001,6950001,9000001,18000001,40000001},{0.05,0.1,0.2,0.23,0.33,0.4,0.45})-LOOKUP(P534,{0,1950001,3300001,6950001,9000001,18000001,40000001},{0,97500,427500,636000,1536000,2796000,4796000}))*1.021,-2))</f>
        <v/>
      </c>
      <c r="T534" s="18">
        <f>IF(Q534&lt;=0,0,ROUNDDOWN((Q534*LOOKUP(Q534,{0,1950001,3300001,6950001,9000001,18000001,40000001},{0.05,0.1,0.2,0.23,0.33,0.4,0.45})-LOOKUP(Q534,{0,1950001,3300001,6950001,9000001,18000001,40000001},{0,97500,427500,636000,1536000,2796000,4796000}))*1.021,-2))</f>
        <v/>
      </c>
      <c r="U534" s="18">
        <f>IF(R534&lt;=0,0,ROUNDDOWN((R534*LOOKUP(R534,{0,1950001,3300001,6950001,9000001,18000001,40000001},{0.05,0.1,0.2,0.23,0.33,0.4,0.45})-LOOKUP(R534,{0,1950001,3300001,6950001,9000001,18000001,40000001},{0,97500,427500,636000,1536000,2796000,4796000}))*1.021,-2))</f>
        <v/>
      </c>
      <c r="V534" s="18">
        <f>MAX(0,ROUNDDOWN(K534-H534-430000-J534-0,-3))</f>
        <v/>
      </c>
      <c r="W534" s="18">
        <f>MAX(0,ROUNDDOWN(K534-H534-430000-J534-N534,-3))</f>
        <v/>
      </c>
      <c r="X534" s="18">
        <f>MAX(0,ROUNDDOWN(K534-H534-430000-J534-O534,-3))</f>
        <v/>
      </c>
      <c r="Y534" s="18">
        <f>IF(K534&lt;=450000,0,MAX(0,ROUNDDOWN(V534*0.06-MIN(50000,V534)*0.03,-2))+MAX(0,ROUNDDOWN(V534*0.04-MIN(50000,V534)*0.02,-2)))</f>
        <v/>
      </c>
      <c r="Z534" s="18">
        <f>IF(K534&lt;=450000,0,MAX(0,ROUNDDOWN(W534*0.06-MIN(50000,W534)*0.03,-2))+MAX(0,ROUNDDOWN(W534*0.04-MIN(50000,W534)*0.02,-2)))</f>
        <v/>
      </c>
      <c r="AA534" s="18">
        <f>IF(K534&lt;=450000,0,MAX(0,ROUNDDOWN(X534*0.06-MIN(50000,X534)*0.03,-2))+MAX(0,ROUNDDOWN(X534*0.04-MIN(50000,X534)*0.02,-2)))</f>
        <v/>
      </c>
      <c r="AB534" s="18">
        <f>AE534+Y534-Z534</f>
        <v/>
      </c>
      <c r="AC534" s="18">
        <f>AF534+Y534-AA534</f>
        <v/>
      </c>
      <c r="AD534" s="20">
        <f>AB534-AC534</f>
        <v/>
      </c>
      <c r="AE534" s="18">
        <f>S534-T534</f>
        <v/>
      </c>
      <c r="AF534" s="18">
        <f>S534-U534</f>
        <v/>
      </c>
      <c r="AG534" s="21">
        <f>IF(P534&lt;=0,0,LOOKUP(P534,{0,1950001,3300001,6950001,9000001,18000001,40000001},{0.05,0.1,0.2,0.23,0.33,0.4,0.45}))</f>
        <v/>
      </c>
    </row>
    <row r="535">
      <c r="A535" t="inlineStr">
        <is>
          <t>1万円刻み</t>
        </is>
      </c>
      <c r="B535" s="18">
        <f>'4_1万円刻み'!$A$152</f>
        <v/>
      </c>
      <c r="C535" s="19" t="n">
        <v>2025</v>
      </c>
      <c r="D535" s="18" t="n">
        <v>100000</v>
      </c>
      <c r="E535" s="18" t="n">
        <v>0</v>
      </c>
      <c r="F535" s="18" t="n">
        <v>100000</v>
      </c>
      <c r="G535" t="inlineStr">
        <is>
          <t>はい</t>
        </is>
      </c>
      <c r="H535" s="18">
        <f>ROUND(MIN(B535/12,650000)*12*0.0915+MIN(B535/12,1390000)*12*(0.0504+0)+B535*0.005,0)</f>
        <v/>
      </c>
      <c r="I535" s="18" t="n">
        <v>0</v>
      </c>
      <c r="J535" s="18" t="n">
        <v>0</v>
      </c>
      <c r="K535" s="18">
        <f>ROUND(IF(C535&gt;=2026,IF(B535&lt;741000,0,IF(B535&lt;2191000,B535-740000,IF(B535&lt;2193000,1451000,IF(B535&lt;2196000,1453000,IF(B535&lt;2200000,1456000,IF(B535&lt;3600000,ROUNDDOWN(B535/4,-3)*2.8-80000,IF(B535&lt;6600000,ROUNDDOWN(B535/4,-3)*3.2-440000,IF(B535&lt;8500000,ROUNDDOWN(B535*0.9,0)-1100000,B535-1950000)))))))),IF(B535&lt;651000,0,IF(B535&lt;1900000,B535-650000,IF(B535&lt;3600000,ROUNDDOWN(B535/4,-3)*2.8-80000,IF(B535&lt;6600000,ROUNDDOWN(B535/4,-3)*3.2-440000,IF(B535&lt;8500000,ROUNDDOWN(B535*0.9,0)-1100000,B535-1950000)))))),0)</f>
        <v/>
      </c>
      <c r="L535" s="18">
        <f>IF(K535&gt;23500000,NA(),IF(C535&gt;=2026,IF(K535&lt;=4890000,1040000,IF(K535&lt;=6550000,670000,620000)),IF(K535&lt;=1320000,950000,IF(K535&lt;=3360000,880000,IF(K535&lt;=4890000,680000,IF(K535&lt;=6550000,630000,580000))))))</f>
        <v/>
      </c>
      <c r="M535" s="18">
        <f>MIN(100000,ROUNDDOWN(K535*0.05,0))</f>
        <v/>
      </c>
      <c r="N535" s="18">
        <f>MIN(2000000,MAX(0,D535-E535-M535))</f>
        <v/>
      </c>
      <c r="O535" s="18">
        <f>IF(G535="はい",MIN(88000,MAX(0,F535-12000)),0)</f>
        <v/>
      </c>
      <c r="P535" s="18">
        <f>MAX(0,ROUNDDOWN(K535-H535-L535-I535-0,-3))</f>
        <v/>
      </c>
      <c r="Q535" s="18">
        <f>MAX(0,ROUNDDOWN(K535-H535-L535-I535-N535,-3))</f>
        <v/>
      </c>
      <c r="R535" s="18">
        <f>MAX(0,ROUNDDOWN(K535-H535-L535-I535-O535,-3))</f>
        <v/>
      </c>
      <c r="S535" s="18">
        <f>IF(P535&lt;=0,0,ROUNDDOWN((P535*LOOKUP(P535,{0,1950001,3300001,6950001,9000001,18000001,40000001},{0.05,0.1,0.2,0.23,0.33,0.4,0.45})-LOOKUP(P535,{0,1950001,3300001,6950001,9000001,18000001,40000001},{0,97500,427500,636000,1536000,2796000,4796000}))*1.021,-2))</f>
        <v/>
      </c>
      <c r="T535" s="18">
        <f>IF(Q535&lt;=0,0,ROUNDDOWN((Q535*LOOKUP(Q535,{0,1950001,3300001,6950001,9000001,18000001,40000001},{0.05,0.1,0.2,0.23,0.33,0.4,0.45})-LOOKUP(Q535,{0,1950001,3300001,6950001,9000001,18000001,40000001},{0,97500,427500,636000,1536000,2796000,4796000}))*1.021,-2))</f>
        <v/>
      </c>
      <c r="U535" s="18">
        <f>IF(R535&lt;=0,0,ROUNDDOWN((R535*LOOKUP(R535,{0,1950001,3300001,6950001,9000001,18000001,40000001},{0.05,0.1,0.2,0.23,0.33,0.4,0.45})-LOOKUP(R535,{0,1950001,3300001,6950001,9000001,18000001,40000001},{0,97500,427500,636000,1536000,2796000,4796000}))*1.021,-2))</f>
        <v/>
      </c>
      <c r="V535" s="18">
        <f>MAX(0,ROUNDDOWN(K535-H535-430000-J535-0,-3))</f>
        <v/>
      </c>
      <c r="W535" s="18">
        <f>MAX(0,ROUNDDOWN(K535-H535-430000-J535-N535,-3))</f>
        <v/>
      </c>
      <c r="X535" s="18">
        <f>MAX(0,ROUNDDOWN(K535-H535-430000-J535-O535,-3))</f>
        <v/>
      </c>
      <c r="Y535" s="18">
        <f>IF(K535&lt;=450000,0,MAX(0,ROUNDDOWN(V535*0.06-MIN(50000,V535)*0.03,-2))+MAX(0,ROUNDDOWN(V535*0.04-MIN(50000,V535)*0.02,-2)))</f>
        <v/>
      </c>
      <c r="Z535" s="18">
        <f>IF(K535&lt;=450000,0,MAX(0,ROUNDDOWN(W535*0.06-MIN(50000,W535)*0.03,-2))+MAX(0,ROUNDDOWN(W535*0.04-MIN(50000,W535)*0.02,-2)))</f>
        <v/>
      </c>
      <c r="AA535" s="18">
        <f>IF(K535&lt;=450000,0,MAX(0,ROUNDDOWN(X535*0.06-MIN(50000,X535)*0.03,-2))+MAX(0,ROUNDDOWN(X535*0.04-MIN(50000,X535)*0.02,-2)))</f>
        <v/>
      </c>
      <c r="AB535" s="18">
        <f>AE535+Y535-Z535</f>
        <v/>
      </c>
      <c r="AC535" s="18">
        <f>AF535+Y535-AA535</f>
        <v/>
      </c>
      <c r="AD535" s="20">
        <f>AB535-AC535</f>
        <v/>
      </c>
      <c r="AE535" s="18">
        <f>S535-T535</f>
        <v/>
      </c>
      <c r="AF535" s="18">
        <f>S535-U535</f>
        <v/>
      </c>
      <c r="AG535" s="21">
        <f>IF(P535&lt;=0,0,LOOKUP(P535,{0,1950001,3300001,6950001,9000001,18000001,40000001},{0.05,0.1,0.2,0.23,0.33,0.4,0.45}))</f>
        <v/>
      </c>
    </row>
    <row r="536">
      <c r="A536" t="inlineStr">
        <is>
          <t>1万円刻み</t>
        </is>
      </c>
      <c r="B536" s="18">
        <f>'4_1万円刻み'!$A$153</f>
        <v/>
      </c>
      <c r="C536" s="19" t="n">
        <v>2026</v>
      </c>
      <c r="D536" s="18" t="n">
        <v>100000</v>
      </c>
      <c r="E536" s="18" t="n">
        <v>0</v>
      </c>
      <c r="F536" s="18" t="n">
        <v>100000</v>
      </c>
      <c r="G536" t="inlineStr">
        <is>
          <t>はい</t>
        </is>
      </c>
      <c r="H536" s="18">
        <f>ROUND(MIN(B536/12,650000)*12*0.0915+MIN(B536/12,1390000)*12*(0.0504+0)+B536*0.005,0)</f>
        <v/>
      </c>
      <c r="I536" s="18" t="n">
        <v>0</v>
      </c>
      <c r="J536" s="18" t="n">
        <v>0</v>
      </c>
      <c r="K536" s="18">
        <f>ROUND(IF(C536&gt;=2026,IF(B536&lt;741000,0,IF(B536&lt;2191000,B536-740000,IF(B536&lt;2193000,1451000,IF(B536&lt;2196000,1453000,IF(B536&lt;2200000,1456000,IF(B536&lt;3600000,ROUNDDOWN(B536/4,-3)*2.8-80000,IF(B536&lt;6600000,ROUNDDOWN(B536/4,-3)*3.2-440000,IF(B536&lt;8500000,ROUNDDOWN(B536*0.9,0)-1100000,B536-1950000)))))))),IF(B536&lt;651000,0,IF(B536&lt;1900000,B536-650000,IF(B536&lt;3600000,ROUNDDOWN(B536/4,-3)*2.8-80000,IF(B536&lt;6600000,ROUNDDOWN(B536/4,-3)*3.2-440000,IF(B536&lt;8500000,ROUNDDOWN(B536*0.9,0)-1100000,B536-1950000)))))),0)</f>
        <v/>
      </c>
      <c r="L536" s="18">
        <f>IF(K536&gt;23500000,NA(),IF(C536&gt;=2026,IF(K536&lt;=4890000,1040000,IF(K536&lt;=6550000,670000,620000)),IF(K536&lt;=1320000,950000,IF(K536&lt;=3360000,880000,IF(K536&lt;=4890000,680000,IF(K536&lt;=6550000,630000,580000))))))</f>
        <v/>
      </c>
      <c r="M536" s="18">
        <f>MIN(100000,ROUNDDOWN(K536*0.05,0))</f>
        <v/>
      </c>
      <c r="N536" s="18">
        <f>MIN(2000000,MAX(0,D536-E536-M536))</f>
        <v/>
      </c>
      <c r="O536" s="18">
        <f>IF(G536="はい",MIN(88000,MAX(0,F536-12000)),0)</f>
        <v/>
      </c>
      <c r="P536" s="18">
        <f>MAX(0,ROUNDDOWN(K536-H536-L536-I536-0,-3))</f>
        <v/>
      </c>
      <c r="Q536" s="18">
        <f>MAX(0,ROUNDDOWN(K536-H536-L536-I536-N536,-3))</f>
        <v/>
      </c>
      <c r="R536" s="18">
        <f>MAX(0,ROUNDDOWN(K536-H536-L536-I536-O536,-3))</f>
        <v/>
      </c>
      <c r="S536" s="18">
        <f>IF(P536&lt;=0,0,ROUNDDOWN((P536*LOOKUP(P536,{0,1950001,3300001,6950001,9000001,18000001,40000001},{0.05,0.1,0.2,0.23,0.33,0.4,0.45})-LOOKUP(P536,{0,1950001,3300001,6950001,9000001,18000001,40000001},{0,97500,427500,636000,1536000,2796000,4796000}))*1.021,-2))</f>
        <v/>
      </c>
      <c r="T536" s="18">
        <f>IF(Q536&lt;=0,0,ROUNDDOWN((Q536*LOOKUP(Q536,{0,1950001,3300001,6950001,9000001,18000001,40000001},{0.05,0.1,0.2,0.23,0.33,0.4,0.45})-LOOKUP(Q536,{0,1950001,3300001,6950001,9000001,18000001,40000001},{0,97500,427500,636000,1536000,2796000,4796000}))*1.021,-2))</f>
        <v/>
      </c>
      <c r="U536" s="18">
        <f>IF(R536&lt;=0,0,ROUNDDOWN((R536*LOOKUP(R536,{0,1950001,3300001,6950001,9000001,18000001,40000001},{0.05,0.1,0.2,0.23,0.33,0.4,0.45})-LOOKUP(R536,{0,1950001,3300001,6950001,9000001,18000001,40000001},{0,97500,427500,636000,1536000,2796000,4796000}))*1.021,-2))</f>
        <v/>
      </c>
      <c r="V536" s="18">
        <f>MAX(0,ROUNDDOWN(K536-H536-430000-J536-0,-3))</f>
        <v/>
      </c>
      <c r="W536" s="18">
        <f>MAX(0,ROUNDDOWN(K536-H536-430000-J536-N536,-3))</f>
        <v/>
      </c>
      <c r="X536" s="18">
        <f>MAX(0,ROUNDDOWN(K536-H536-430000-J536-O536,-3))</f>
        <v/>
      </c>
      <c r="Y536" s="18">
        <f>IF(K536&lt;=450000,0,MAX(0,ROUNDDOWN(V536*0.06-MIN(50000,V536)*0.03,-2))+MAX(0,ROUNDDOWN(V536*0.04-MIN(50000,V536)*0.02,-2)))</f>
        <v/>
      </c>
      <c r="Z536" s="18">
        <f>IF(K536&lt;=450000,0,MAX(0,ROUNDDOWN(W536*0.06-MIN(50000,W536)*0.03,-2))+MAX(0,ROUNDDOWN(W536*0.04-MIN(50000,W536)*0.02,-2)))</f>
        <v/>
      </c>
      <c r="AA536" s="18">
        <f>IF(K536&lt;=450000,0,MAX(0,ROUNDDOWN(X536*0.06-MIN(50000,X536)*0.03,-2))+MAX(0,ROUNDDOWN(X536*0.04-MIN(50000,X536)*0.02,-2)))</f>
        <v/>
      </c>
      <c r="AB536" s="18">
        <f>AE536+Y536-Z536</f>
        <v/>
      </c>
      <c r="AC536" s="18">
        <f>AF536+Y536-AA536</f>
        <v/>
      </c>
      <c r="AD536" s="20">
        <f>AB536-AC536</f>
        <v/>
      </c>
      <c r="AE536" s="18">
        <f>S536-T536</f>
        <v/>
      </c>
      <c r="AF536" s="18">
        <f>S536-U536</f>
        <v/>
      </c>
      <c r="AG536" s="21">
        <f>IF(P536&lt;=0,0,LOOKUP(P536,{0,1950001,3300001,6950001,9000001,18000001,40000001},{0.05,0.1,0.2,0.23,0.33,0.4,0.45}))</f>
        <v/>
      </c>
    </row>
    <row r="537">
      <c r="A537" t="inlineStr">
        <is>
          <t>1万円刻み</t>
        </is>
      </c>
      <c r="B537" s="18">
        <f>'4_1万円刻み'!$A$153</f>
        <v/>
      </c>
      <c r="C537" s="19" t="n">
        <v>2025</v>
      </c>
      <c r="D537" s="18" t="n">
        <v>100000</v>
      </c>
      <c r="E537" s="18" t="n">
        <v>0</v>
      </c>
      <c r="F537" s="18" t="n">
        <v>100000</v>
      </c>
      <c r="G537" t="inlineStr">
        <is>
          <t>はい</t>
        </is>
      </c>
      <c r="H537" s="18">
        <f>ROUND(MIN(B537/12,650000)*12*0.0915+MIN(B537/12,1390000)*12*(0.0504+0)+B537*0.005,0)</f>
        <v/>
      </c>
      <c r="I537" s="18" t="n">
        <v>0</v>
      </c>
      <c r="J537" s="18" t="n">
        <v>0</v>
      </c>
      <c r="K537" s="18">
        <f>ROUND(IF(C537&gt;=2026,IF(B537&lt;741000,0,IF(B537&lt;2191000,B537-740000,IF(B537&lt;2193000,1451000,IF(B537&lt;2196000,1453000,IF(B537&lt;2200000,1456000,IF(B537&lt;3600000,ROUNDDOWN(B537/4,-3)*2.8-80000,IF(B537&lt;6600000,ROUNDDOWN(B537/4,-3)*3.2-440000,IF(B537&lt;8500000,ROUNDDOWN(B537*0.9,0)-1100000,B537-1950000)))))))),IF(B537&lt;651000,0,IF(B537&lt;1900000,B537-650000,IF(B537&lt;3600000,ROUNDDOWN(B537/4,-3)*2.8-80000,IF(B537&lt;6600000,ROUNDDOWN(B537/4,-3)*3.2-440000,IF(B537&lt;8500000,ROUNDDOWN(B537*0.9,0)-1100000,B537-1950000)))))),0)</f>
        <v/>
      </c>
      <c r="L537" s="18">
        <f>IF(K537&gt;23500000,NA(),IF(C537&gt;=2026,IF(K537&lt;=4890000,1040000,IF(K537&lt;=6550000,670000,620000)),IF(K537&lt;=1320000,950000,IF(K537&lt;=3360000,880000,IF(K537&lt;=4890000,680000,IF(K537&lt;=6550000,630000,580000))))))</f>
        <v/>
      </c>
      <c r="M537" s="18">
        <f>MIN(100000,ROUNDDOWN(K537*0.05,0))</f>
        <v/>
      </c>
      <c r="N537" s="18">
        <f>MIN(2000000,MAX(0,D537-E537-M537))</f>
        <v/>
      </c>
      <c r="O537" s="18">
        <f>IF(G537="はい",MIN(88000,MAX(0,F537-12000)),0)</f>
        <v/>
      </c>
      <c r="P537" s="18">
        <f>MAX(0,ROUNDDOWN(K537-H537-L537-I537-0,-3))</f>
        <v/>
      </c>
      <c r="Q537" s="18">
        <f>MAX(0,ROUNDDOWN(K537-H537-L537-I537-N537,-3))</f>
        <v/>
      </c>
      <c r="R537" s="18">
        <f>MAX(0,ROUNDDOWN(K537-H537-L537-I537-O537,-3))</f>
        <v/>
      </c>
      <c r="S537" s="18">
        <f>IF(P537&lt;=0,0,ROUNDDOWN((P537*LOOKUP(P537,{0,1950001,3300001,6950001,9000001,18000001,40000001},{0.05,0.1,0.2,0.23,0.33,0.4,0.45})-LOOKUP(P537,{0,1950001,3300001,6950001,9000001,18000001,40000001},{0,97500,427500,636000,1536000,2796000,4796000}))*1.021,-2))</f>
        <v/>
      </c>
      <c r="T537" s="18">
        <f>IF(Q537&lt;=0,0,ROUNDDOWN((Q537*LOOKUP(Q537,{0,1950001,3300001,6950001,9000001,18000001,40000001},{0.05,0.1,0.2,0.23,0.33,0.4,0.45})-LOOKUP(Q537,{0,1950001,3300001,6950001,9000001,18000001,40000001},{0,97500,427500,636000,1536000,2796000,4796000}))*1.021,-2))</f>
        <v/>
      </c>
      <c r="U537" s="18">
        <f>IF(R537&lt;=0,0,ROUNDDOWN((R537*LOOKUP(R537,{0,1950001,3300001,6950001,9000001,18000001,40000001},{0.05,0.1,0.2,0.23,0.33,0.4,0.45})-LOOKUP(R537,{0,1950001,3300001,6950001,9000001,18000001,40000001},{0,97500,427500,636000,1536000,2796000,4796000}))*1.021,-2))</f>
        <v/>
      </c>
      <c r="V537" s="18">
        <f>MAX(0,ROUNDDOWN(K537-H537-430000-J537-0,-3))</f>
        <v/>
      </c>
      <c r="W537" s="18">
        <f>MAX(0,ROUNDDOWN(K537-H537-430000-J537-N537,-3))</f>
        <v/>
      </c>
      <c r="X537" s="18">
        <f>MAX(0,ROUNDDOWN(K537-H537-430000-J537-O537,-3))</f>
        <v/>
      </c>
      <c r="Y537" s="18">
        <f>IF(K537&lt;=450000,0,MAX(0,ROUNDDOWN(V537*0.06-MIN(50000,V537)*0.03,-2))+MAX(0,ROUNDDOWN(V537*0.04-MIN(50000,V537)*0.02,-2)))</f>
        <v/>
      </c>
      <c r="Z537" s="18">
        <f>IF(K537&lt;=450000,0,MAX(0,ROUNDDOWN(W537*0.06-MIN(50000,W537)*0.03,-2))+MAX(0,ROUNDDOWN(W537*0.04-MIN(50000,W537)*0.02,-2)))</f>
        <v/>
      </c>
      <c r="AA537" s="18">
        <f>IF(K537&lt;=450000,0,MAX(0,ROUNDDOWN(X537*0.06-MIN(50000,X537)*0.03,-2))+MAX(0,ROUNDDOWN(X537*0.04-MIN(50000,X537)*0.02,-2)))</f>
        <v/>
      </c>
      <c r="AB537" s="18">
        <f>AE537+Y537-Z537</f>
        <v/>
      </c>
      <c r="AC537" s="18">
        <f>AF537+Y537-AA537</f>
        <v/>
      </c>
      <c r="AD537" s="20">
        <f>AB537-AC537</f>
        <v/>
      </c>
      <c r="AE537" s="18">
        <f>S537-T537</f>
        <v/>
      </c>
      <c r="AF537" s="18">
        <f>S537-U537</f>
        <v/>
      </c>
      <c r="AG537" s="21">
        <f>IF(P537&lt;=0,0,LOOKUP(P537,{0,1950001,3300001,6950001,9000001,18000001,40000001},{0.05,0.1,0.2,0.23,0.33,0.4,0.45}))</f>
        <v/>
      </c>
    </row>
    <row r="538">
      <c r="A538" t="inlineStr">
        <is>
          <t>1万円刻み</t>
        </is>
      </c>
      <c r="B538" s="18">
        <f>'4_1万円刻み'!$A$154</f>
        <v/>
      </c>
      <c r="C538" s="19" t="n">
        <v>2026</v>
      </c>
      <c r="D538" s="18" t="n">
        <v>100000</v>
      </c>
      <c r="E538" s="18" t="n">
        <v>0</v>
      </c>
      <c r="F538" s="18" t="n">
        <v>100000</v>
      </c>
      <c r="G538" t="inlineStr">
        <is>
          <t>はい</t>
        </is>
      </c>
      <c r="H538" s="18">
        <f>ROUND(MIN(B538/12,650000)*12*0.0915+MIN(B538/12,1390000)*12*(0.0504+0)+B538*0.005,0)</f>
        <v/>
      </c>
      <c r="I538" s="18" t="n">
        <v>0</v>
      </c>
      <c r="J538" s="18" t="n">
        <v>0</v>
      </c>
      <c r="K538" s="18">
        <f>ROUND(IF(C538&gt;=2026,IF(B538&lt;741000,0,IF(B538&lt;2191000,B538-740000,IF(B538&lt;2193000,1451000,IF(B538&lt;2196000,1453000,IF(B538&lt;2200000,1456000,IF(B538&lt;3600000,ROUNDDOWN(B538/4,-3)*2.8-80000,IF(B538&lt;6600000,ROUNDDOWN(B538/4,-3)*3.2-440000,IF(B538&lt;8500000,ROUNDDOWN(B538*0.9,0)-1100000,B538-1950000)))))))),IF(B538&lt;651000,0,IF(B538&lt;1900000,B538-650000,IF(B538&lt;3600000,ROUNDDOWN(B538/4,-3)*2.8-80000,IF(B538&lt;6600000,ROUNDDOWN(B538/4,-3)*3.2-440000,IF(B538&lt;8500000,ROUNDDOWN(B538*0.9,0)-1100000,B538-1950000)))))),0)</f>
        <v/>
      </c>
      <c r="L538" s="18">
        <f>IF(K538&gt;23500000,NA(),IF(C538&gt;=2026,IF(K538&lt;=4890000,1040000,IF(K538&lt;=6550000,670000,620000)),IF(K538&lt;=1320000,950000,IF(K538&lt;=3360000,880000,IF(K538&lt;=4890000,680000,IF(K538&lt;=6550000,630000,580000))))))</f>
        <v/>
      </c>
      <c r="M538" s="18">
        <f>MIN(100000,ROUNDDOWN(K538*0.05,0))</f>
        <v/>
      </c>
      <c r="N538" s="18">
        <f>MIN(2000000,MAX(0,D538-E538-M538))</f>
        <v/>
      </c>
      <c r="O538" s="18">
        <f>IF(G538="はい",MIN(88000,MAX(0,F538-12000)),0)</f>
        <v/>
      </c>
      <c r="P538" s="18">
        <f>MAX(0,ROUNDDOWN(K538-H538-L538-I538-0,-3))</f>
        <v/>
      </c>
      <c r="Q538" s="18">
        <f>MAX(0,ROUNDDOWN(K538-H538-L538-I538-N538,-3))</f>
        <v/>
      </c>
      <c r="R538" s="18">
        <f>MAX(0,ROUNDDOWN(K538-H538-L538-I538-O538,-3))</f>
        <v/>
      </c>
      <c r="S538" s="18">
        <f>IF(P538&lt;=0,0,ROUNDDOWN((P538*LOOKUP(P538,{0,1950001,3300001,6950001,9000001,18000001,40000001},{0.05,0.1,0.2,0.23,0.33,0.4,0.45})-LOOKUP(P538,{0,1950001,3300001,6950001,9000001,18000001,40000001},{0,97500,427500,636000,1536000,2796000,4796000}))*1.021,-2))</f>
        <v/>
      </c>
      <c r="T538" s="18">
        <f>IF(Q538&lt;=0,0,ROUNDDOWN((Q538*LOOKUP(Q538,{0,1950001,3300001,6950001,9000001,18000001,40000001},{0.05,0.1,0.2,0.23,0.33,0.4,0.45})-LOOKUP(Q538,{0,1950001,3300001,6950001,9000001,18000001,40000001},{0,97500,427500,636000,1536000,2796000,4796000}))*1.021,-2))</f>
        <v/>
      </c>
      <c r="U538" s="18">
        <f>IF(R538&lt;=0,0,ROUNDDOWN((R538*LOOKUP(R538,{0,1950001,3300001,6950001,9000001,18000001,40000001},{0.05,0.1,0.2,0.23,0.33,0.4,0.45})-LOOKUP(R538,{0,1950001,3300001,6950001,9000001,18000001,40000001},{0,97500,427500,636000,1536000,2796000,4796000}))*1.021,-2))</f>
        <v/>
      </c>
      <c r="V538" s="18">
        <f>MAX(0,ROUNDDOWN(K538-H538-430000-J538-0,-3))</f>
        <v/>
      </c>
      <c r="W538" s="18">
        <f>MAX(0,ROUNDDOWN(K538-H538-430000-J538-N538,-3))</f>
        <v/>
      </c>
      <c r="X538" s="18">
        <f>MAX(0,ROUNDDOWN(K538-H538-430000-J538-O538,-3))</f>
        <v/>
      </c>
      <c r="Y538" s="18">
        <f>IF(K538&lt;=450000,0,MAX(0,ROUNDDOWN(V538*0.06-MIN(50000,V538)*0.03,-2))+MAX(0,ROUNDDOWN(V538*0.04-MIN(50000,V538)*0.02,-2)))</f>
        <v/>
      </c>
      <c r="Z538" s="18">
        <f>IF(K538&lt;=450000,0,MAX(0,ROUNDDOWN(W538*0.06-MIN(50000,W538)*0.03,-2))+MAX(0,ROUNDDOWN(W538*0.04-MIN(50000,W538)*0.02,-2)))</f>
        <v/>
      </c>
      <c r="AA538" s="18">
        <f>IF(K538&lt;=450000,0,MAX(0,ROUNDDOWN(X538*0.06-MIN(50000,X538)*0.03,-2))+MAX(0,ROUNDDOWN(X538*0.04-MIN(50000,X538)*0.02,-2)))</f>
        <v/>
      </c>
      <c r="AB538" s="18">
        <f>AE538+Y538-Z538</f>
        <v/>
      </c>
      <c r="AC538" s="18">
        <f>AF538+Y538-AA538</f>
        <v/>
      </c>
      <c r="AD538" s="20">
        <f>AB538-AC538</f>
        <v/>
      </c>
      <c r="AE538" s="18">
        <f>S538-T538</f>
        <v/>
      </c>
      <c r="AF538" s="18">
        <f>S538-U538</f>
        <v/>
      </c>
      <c r="AG538" s="21">
        <f>IF(P538&lt;=0,0,LOOKUP(P538,{0,1950001,3300001,6950001,9000001,18000001,40000001},{0.05,0.1,0.2,0.23,0.33,0.4,0.45}))</f>
        <v/>
      </c>
    </row>
    <row r="539">
      <c r="A539" t="inlineStr">
        <is>
          <t>1万円刻み</t>
        </is>
      </c>
      <c r="B539" s="18">
        <f>'4_1万円刻み'!$A$154</f>
        <v/>
      </c>
      <c r="C539" s="19" t="n">
        <v>2025</v>
      </c>
      <c r="D539" s="18" t="n">
        <v>100000</v>
      </c>
      <c r="E539" s="18" t="n">
        <v>0</v>
      </c>
      <c r="F539" s="18" t="n">
        <v>100000</v>
      </c>
      <c r="G539" t="inlineStr">
        <is>
          <t>はい</t>
        </is>
      </c>
      <c r="H539" s="18">
        <f>ROUND(MIN(B539/12,650000)*12*0.0915+MIN(B539/12,1390000)*12*(0.0504+0)+B539*0.005,0)</f>
        <v/>
      </c>
      <c r="I539" s="18" t="n">
        <v>0</v>
      </c>
      <c r="J539" s="18" t="n">
        <v>0</v>
      </c>
      <c r="K539" s="18">
        <f>ROUND(IF(C539&gt;=2026,IF(B539&lt;741000,0,IF(B539&lt;2191000,B539-740000,IF(B539&lt;2193000,1451000,IF(B539&lt;2196000,1453000,IF(B539&lt;2200000,1456000,IF(B539&lt;3600000,ROUNDDOWN(B539/4,-3)*2.8-80000,IF(B539&lt;6600000,ROUNDDOWN(B539/4,-3)*3.2-440000,IF(B539&lt;8500000,ROUNDDOWN(B539*0.9,0)-1100000,B539-1950000)))))))),IF(B539&lt;651000,0,IF(B539&lt;1900000,B539-650000,IF(B539&lt;3600000,ROUNDDOWN(B539/4,-3)*2.8-80000,IF(B539&lt;6600000,ROUNDDOWN(B539/4,-3)*3.2-440000,IF(B539&lt;8500000,ROUNDDOWN(B539*0.9,0)-1100000,B539-1950000)))))),0)</f>
        <v/>
      </c>
      <c r="L539" s="18">
        <f>IF(K539&gt;23500000,NA(),IF(C539&gt;=2026,IF(K539&lt;=4890000,1040000,IF(K539&lt;=6550000,670000,620000)),IF(K539&lt;=1320000,950000,IF(K539&lt;=3360000,880000,IF(K539&lt;=4890000,680000,IF(K539&lt;=6550000,630000,580000))))))</f>
        <v/>
      </c>
      <c r="M539" s="18">
        <f>MIN(100000,ROUNDDOWN(K539*0.05,0))</f>
        <v/>
      </c>
      <c r="N539" s="18">
        <f>MIN(2000000,MAX(0,D539-E539-M539))</f>
        <v/>
      </c>
      <c r="O539" s="18">
        <f>IF(G539="はい",MIN(88000,MAX(0,F539-12000)),0)</f>
        <v/>
      </c>
      <c r="P539" s="18">
        <f>MAX(0,ROUNDDOWN(K539-H539-L539-I539-0,-3))</f>
        <v/>
      </c>
      <c r="Q539" s="18">
        <f>MAX(0,ROUNDDOWN(K539-H539-L539-I539-N539,-3))</f>
        <v/>
      </c>
      <c r="R539" s="18">
        <f>MAX(0,ROUNDDOWN(K539-H539-L539-I539-O539,-3))</f>
        <v/>
      </c>
      <c r="S539" s="18">
        <f>IF(P539&lt;=0,0,ROUNDDOWN((P539*LOOKUP(P539,{0,1950001,3300001,6950001,9000001,18000001,40000001},{0.05,0.1,0.2,0.23,0.33,0.4,0.45})-LOOKUP(P539,{0,1950001,3300001,6950001,9000001,18000001,40000001},{0,97500,427500,636000,1536000,2796000,4796000}))*1.021,-2))</f>
        <v/>
      </c>
      <c r="T539" s="18">
        <f>IF(Q539&lt;=0,0,ROUNDDOWN((Q539*LOOKUP(Q539,{0,1950001,3300001,6950001,9000001,18000001,40000001},{0.05,0.1,0.2,0.23,0.33,0.4,0.45})-LOOKUP(Q539,{0,1950001,3300001,6950001,9000001,18000001,40000001},{0,97500,427500,636000,1536000,2796000,4796000}))*1.021,-2))</f>
        <v/>
      </c>
      <c r="U539" s="18">
        <f>IF(R539&lt;=0,0,ROUNDDOWN((R539*LOOKUP(R539,{0,1950001,3300001,6950001,9000001,18000001,40000001},{0.05,0.1,0.2,0.23,0.33,0.4,0.45})-LOOKUP(R539,{0,1950001,3300001,6950001,9000001,18000001,40000001},{0,97500,427500,636000,1536000,2796000,4796000}))*1.021,-2))</f>
        <v/>
      </c>
      <c r="V539" s="18">
        <f>MAX(0,ROUNDDOWN(K539-H539-430000-J539-0,-3))</f>
        <v/>
      </c>
      <c r="W539" s="18">
        <f>MAX(0,ROUNDDOWN(K539-H539-430000-J539-N539,-3))</f>
        <v/>
      </c>
      <c r="X539" s="18">
        <f>MAX(0,ROUNDDOWN(K539-H539-430000-J539-O539,-3))</f>
        <v/>
      </c>
      <c r="Y539" s="18">
        <f>IF(K539&lt;=450000,0,MAX(0,ROUNDDOWN(V539*0.06-MIN(50000,V539)*0.03,-2))+MAX(0,ROUNDDOWN(V539*0.04-MIN(50000,V539)*0.02,-2)))</f>
        <v/>
      </c>
      <c r="Z539" s="18">
        <f>IF(K539&lt;=450000,0,MAX(0,ROUNDDOWN(W539*0.06-MIN(50000,W539)*0.03,-2))+MAX(0,ROUNDDOWN(W539*0.04-MIN(50000,W539)*0.02,-2)))</f>
        <v/>
      </c>
      <c r="AA539" s="18">
        <f>IF(K539&lt;=450000,0,MAX(0,ROUNDDOWN(X539*0.06-MIN(50000,X539)*0.03,-2))+MAX(0,ROUNDDOWN(X539*0.04-MIN(50000,X539)*0.02,-2)))</f>
        <v/>
      </c>
      <c r="AB539" s="18">
        <f>AE539+Y539-Z539</f>
        <v/>
      </c>
      <c r="AC539" s="18">
        <f>AF539+Y539-AA539</f>
        <v/>
      </c>
      <c r="AD539" s="20">
        <f>AB539-AC539</f>
        <v/>
      </c>
      <c r="AE539" s="18">
        <f>S539-T539</f>
        <v/>
      </c>
      <c r="AF539" s="18">
        <f>S539-U539</f>
        <v/>
      </c>
      <c r="AG539" s="21">
        <f>IF(P539&lt;=0,0,LOOKUP(P539,{0,1950001,3300001,6950001,9000001,18000001,40000001},{0.05,0.1,0.2,0.23,0.33,0.4,0.45}))</f>
        <v/>
      </c>
    </row>
    <row r="540">
      <c r="A540" t="inlineStr">
        <is>
          <t>1万円刻み</t>
        </is>
      </c>
      <c r="B540" s="18">
        <f>'4_1万円刻み'!$A$155</f>
        <v/>
      </c>
      <c r="C540" s="19" t="n">
        <v>2026</v>
      </c>
      <c r="D540" s="18" t="n">
        <v>100000</v>
      </c>
      <c r="E540" s="18" t="n">
        <v>0</v>
      </c>
      <c r="F540" s="18" t="n">
        <v>100000</v>
      </c>
      <c r="G540" t="inlineStr">
        <is>
          <t>はい</t>
        </is>
      </c>
      <c r="H540" s="18">
        <f>ROUND(MIN(B540/12,650000)*12*0.0915+MIN(B540/12,1390000)*12*(0.0504+0)+B540*0.005,0)</f>
        <v/>
      </c>
      <c r="I540" s="18" t="n">
        <v>0</v>
      </c>
      <c r="J540" s="18" t="n">
        <v>0</v>
      </c>
      <c r="K540" s="18">
        <f>ROUND(IF(C540&gt;=2026,IF(B540&lt;741000,0,IF(B540&lt;2191000,B540-740000,IF(B540&lt;2193000,1451000,IF(B540&lt;2196000,1453000,IF(B540&lt;2200000,1456000,IF(B540&lt;3600000,ROUNDDOWN(B540/4,-3)*2.8-80000,IF(B540&lt;6600000,ROUNDDOWN(B540/4,-3)*3.2-440000,IF(B540&lt;8500000,ROUNDDOWN(B540*0.9,0)-1100000,B540-1950000)))))))),IF(B540&lt;651000,0,IF(B540&lt;1900000,B540-650000,IF(B540&lt;3600000,ROUNDDOWN(B540/4,-3)*2.8-80000,IF(B540&lt;6600000,ROUNDDOWN(B540/4,-3)*3.2-440000,IF(B540&lt;8500000,ROUNDDOWN(B540*0.9,0)-1100000,B540-1950000)))))),0)</f>
        <v/>
      </c>
      <c r="L540" s="18">
        <f>IF(K540&gt;23500000,NA(),IF(C540&gt;=2026,IF(K540&lt;=4890000,1040000,IF(K540&lt;=6550000,670000,620000)),IF(K540&lt;=1320000,950000,IF(K540&lt;=3360000,880000,IF(K540&lt;=4890000,680000,IF(K540&lt;=6550000,630000,580000))))))</f>
        <v/>
      </c>
      <c r="M540" s="18">
        <f>MIN(100000,ROUNDDOWN(K540*0.05,0))</f>
        <v/>
      </c>
      <c r="N540" s="18">
        <f>MIN(2000000,MAX(0,D540-E540-M540))</f>
        <v/>
      </c>
      <c r="O540" s="18">
        <f>IF(G540="はい",MIN(88000,MAX(0,F540-12000)),0)</f>
        <v/>
      </c>
      <c r="P540" s="18">
        <f>MAX(0,ROUNDDOWN(K540-H540-L540-I540-0,-3))</f>
        <v/>
      </c>
      <c r="Q540" s="18">
        <f>MAX(0,ROUNDDOWN(K540-H540-L540-I540-N540,-3))</f>
        <v/>
      </c>
      <c r="R540" s="18">
        <f>MAX(0,ROUNDDOWN(K540-H540-L540-I540-O540,-3))</f>
        <v/>
      </c>
      <c r="S540" s="18">
        <f>IF(P540&lt;=0,0,ROUNDDOWN((P540*LOOKUP(P540,{0,1950001,3300001,6950001,9000001,18000001,40000001},{0.05,0.1,0.2,0.23,0.33,0.4,0.45})-LOOKUP(P540,{0,1950001,3300001,6950001,9000001,18000001,40000001},{0,97500,427500,636000,1536000,2796000,4796000}))*1.021,-2))</f>
        <v/>
      </c>
      <c r="T540" s="18">
        <f>IF(Q540&lt;=0,0,ROUNDDOWN((Q540*LOOKUP(Q540,{0,1950001,3300001,6950001,9000001,18000001,40000001},{0.05,0.1,0.2,0.23,0.33,0.4,0.45})-LOOKUP(Q540,{0,1950001,3300001,6950001,9000001,18000001,40000001},{0,97500,427500,636000,1536000,2796000,4796000}))*1.021,-2))</f>
        <v/>
      </c>
      <c r="U540" s="18">
        <f>IF(R540&lt;=0,0,ROUNDDOWN((R540*LOOKUP(R540,{0,1950001,3300001,6950001,9000001,18000001,40000001},{0.05,0.1,0.2,0.23,0.33,0.4,0.45})-LOOKUP(R540,{0,1950001,3300001,6950001,9000001,18000001,40000001},{0,97500,427500,636000,1536000,2796000,4796000}))*1.021,-2))</f>
        <v/>
      </c>
      <c r="V540" s="18">
        <f>MAX(0,ROUNDDOWN(K540-H540-430000-J540-0,-3))</f>
        <v/>
      </c>
      <c r="W540" s="18">
        <f>MAX(0,ROUNDDOWN(K540-H540-430000-J540-N540,-3))</f>
        <v/>
      </c>
      <c r="X540" s="18">
        <f>MAX(0,ROUNDDOWN(K540-H540-430000-J540-O540,-3))</f>
        <v/>
      </c>
      <c r="Y540" s="18">
        <f>IF(K540&lt;=450000,0,MAX(0,ROUNDDOWN(V540*0.06-MIN(50000,V540)*0.03,-2))+MAX(0,ROUNDDOWN(V540*0.04-MIN(50000,V540)*0.02,-2)))</f>
        <v/>
      </c>
      <c r="Z540" s="18">
        <f>IF(K540&lt;=450000,0,MAX(0,ROUNDDOWN(W540*0.06-MIN(50000,W540)*0.03,-2))+MAX(0,ROUNDDOWN(W540*0.04-MIN(50000,W540)*0.02,-2)))</f>
        <v/>
      </c>
      <c r="AA540" s="18">
        <f>IF(K540&lt;=450000,0,MAX(0,ROUNDDOWN(X540*0.06-MIN(50000,X540)*0.03,-2))+MAX(0,ROUNDDOWN(X540*0.04-MIN(50000,X540)*0.02,-2)))</f>
        <v/>
      </c>
      <c r="AB540" s="18">
        <f>AE540+Y540-Z540</f>
        <v/>
      </c>
      <c r="AC540" s="18">
        <f>AF540+Y540-AA540</f>
        <v/>
      </c>
      <c r="AD540" s="20">
        <f>AB540-AC540</f>
        <v/>
      </c>
      <c r="AE540" s="18">
        <f>S540-T540</f>
        <v/>
      </c>
      <c r="AF540" s="18">
        <f>S540-U540</f>
        <v/>
      </c>
      <c r="AG540" s="21">
        <f>IF(P540&lt;=0,0,LOOKUP(P540,{0,1950001,3300001,6950001,9000001,18000001,40000001},{0.05,0.1,0.2,0.23,0.33,0.4,0.45}))</f>
        <v/>
      </c>
    </row>
    <row r="541">
      <c r="A541" t="inlineStr">
        <is>
          <t>1万円刻み</t>
        </is>
      </c>
      <c r="B541" s="18">
        <f>'4_1万円刻み'!$A$155</f>
        <v/>
      </c>
      <c r="C541" s="19" t="n">
        <v>2025</v>
      </c>
      <c r="D541" s="18" t="n">
        <v>100000</v>
      </c>
      <c r="E541" s="18" t="n">
        <v>0</v>
      </c>
      <c r="F541" s="18" t="n">
        <v>100000</v>
      </c>
      <c r="G541" t="inlineStr">
        <is>
          <t>はい</t>
        </is>
      </c>
      <c r="H541" s="18">
        <f>ROUND(MIN(B541/12,650000)*12*0.0915+MIN(B541/12,1390000)*12*(0.0504+0)+B541*0.005,0)</f>
        <v/>
      </c>
      <c r="I541" s="18" t="n">
        <v>0</v>
      </c>
      <c r="J541" s="18" t="n">
        <v>0</v>
      </c>
      <c r="K541" s="18">
        <f>ROUND(IF(C541&gt;=2026,IF(B541&lt;741000,0,IF(B541&lt;2191000,B541-740000,IF(B541&lt;2193000,1451000,IF(B541&lt;2196000,1453000,IF(B541&lt;2200000,1456000,IF(B541&lt;3600000,ROUNDDOWN(B541/4,-3)*2.8-80000,IF(B541&lt;6600000,ROUNDDOWN(B541/4,-3)*3.2-440000,IF(B541&lt;8500000,ROUNDDOWN(B541*0.9,0)-1100000,B541-1950000)))))))),IF(B541&lt;651000,0,IF(B541&lt;1900000,B541-650000,IF(B541&lt;3600000,ROUNDDOWN(B541/4,-3)*2.8-80000,IF(B541&lt;6600000,ROUNDDOWN(B541/4,-3)*3.2-440000,IF(B541&lt;8500000,ROUNDDOWN(B541*0.9,0)-1100000,B541-1950000)))))),0)</f>
        <v/>
      </c>
      <c r="L541" s="18">
        <f>IF(K541&gt;23500000,NA(),IF(C541&gt;=2026,IF(K541&lt;=4890000,1040000,IF(K541&lt;=6550000,670000,620000)),IF(K541&lt;=1320000,950000,IF(K541&lt;=3360000,880000,IF(K541&lt;=4890000,680000,IF(K541&lt;=6550000,630000,580000))))))</f>
        <v/>
      </c>
      <c r="M541" s="18">
        <f>MIN(100000,ROUNDDOWN(K541*0.05,0))</f>
        <v/>
      </c>
      <c r="N541" s="18">
        <f>MIN(2000000,MAX(0,D541-E541-M541))</f>
        <v/>
      </c>
      <c r="O541" s="18">
        <f>IF(G541="はい",MIN(88000,MAX(0,F541-12000)),0)</f>
        <v/>
      </c>
      <c r="P541" s="18">
        <f>MAX(0,ROUNDDOWN(K541-H541-L541-I541-0,-3))</f>
        <v/>
      </c>
      <c r="Q541" s="18">
        <f>MAX(0,ROUNDDOWN(K541-H541-L541-I541-N541,-3))</f>
        <v/>
      </c>
      <c r="R541" s="18">
        <f>MAX(0,ROUNDDOWN(K541-H541-L541-I541-O541,-3))</f>
        <v/>
      </c>
      <c r="S541" s="18">
        <f>IF(P541&lt;=0,0,ROUNDDOWN((P541*LOOKUP(P541,{0,1950001,3300001,6950001,9000001,18000001,40000001},{0.05,0.1,0.2,0.23,0.33,0.4,0.45})-LOOKUP(P541,{0,1950001,3300001,6950001,9000001,18000001,40000001},{0,97500,427500,636000,1536000,2796000,4796000}))*1.021,-2))</f>
        <v/>
      </c>
      <c r="T541" s="18">
        <f>IF(Q541&lt;=0,0,ROUNDDOWN((Q541*LOOKUP(Q541,{0,1950001,3300001,6950001,9000001,18000001,40000001},{0.05,0.1,0.2,0.23,0.33,0.4,0.45})-LOOKUP(Q541,{0,1950001,3300001,6950001,9000001,18000001,40000001},{0,97500,427500,636000,1536000,2796000,4796000}))*1.021,-2))</f>
        <v/>
      </c>
      <c r="U541" s="18">
        <f>IF(R541&lt;=0,0,ROUNDDOWN((R541*LOOKUP(R541,{0,1950001,3300001,6950001,9000001,18000001,40000001},{0.05,0.1,0.2,0.23,0.33,0.4,0.45})-LOOKUP(R541,{0,1950001,3300001,6950001,9000001,18000001,40000001},{0,97500,427500,636000,1536000,2796000,4796000}))*1.021,-2))</f>
        <v/>
      </c>
      <c r="V541" s="18">
        <f>MAX(0,ROUNDDOWN(K541-H541-430000-J541-0,-3))</f>
        <v/>
      </c>
      <c r="W541" s="18">
        <f>MAX(0,ROUNDDOWN(K541-H541-430000-J541-N541,-3))</f>
        <v/>
      </c>
      <c r="X541" s="18">
        <f>MAX(0,ROUNDDOWN(K541-H541-430000-J541-O541,-3))</f>
        <v/>
      </c>
      <c r="Y541" s="18">
        <f>IF(K541&lt;=450000,0,MAX(0,ROUNDDOWN(V541*0.06-MIN(50000,V541)*0.03,-2))+MAX(0,ROUNDDOWN(V541*0.04-MIN(50000,V541)*0.02,-2)))</f>
        <v/>
      </c>
      <c r="Z541" s="18">
        <f>IF(K541&lt;=450000,0,MAX(0,ROUNDDOWN(W541*0.06-MIN(50000,W541)*0.03,-2))+MAX(0,ROUNDDOWN(W541*0.04-MIN(50000,W541)*0.02,-2)))</f>
        <v/>
      </c>
      <c r="AA541" s="18">
        <f>IF(K541&lt;=450000,0,MAX(0,ROUNDDOWN(X541*0.06-MIN(50000,X541)*0.03,-2))+MAX(0,ROUNDDOWN(X541*0.04-MIN(50000,X541)*0.02,-2)))</f>
        <v/>
      </c>
      <c r="AB541" s="18">
        <f>AE541+Y541-Z541</f>
        <v/>
      </c>
      <c r="AC541" s="18">
        <f>AF541+Y541-AA541</f>
        <v/>
      </c>
      <c r="AD541" s="20">
        <f>AB541-AC541</f>
        <v/>
      </c>
      <c r="AE541" s="18">
        <f>S541-T541</f>
        <v/>
      </c>
      <c r="AF541" s="18">
        <f>S541-U541</f>
        <v/>
      </c>
      <c r="AG541" s="21">
        <f>IF(P541&lt;=0,0,LOOKUP(P541,{0,1950001,3300001,6950001,9000001,18000001,40000001},{0.05,0.1,0.2,0.23,0.33,0.4,0.45}))</f>
        <v/>
      </c>
    </row>
    <row r="542">
      <c r="A542" t="inlineStr">
        <is>
          <t>1万円刻み</t>
        </is>
      </c>
      <c r="B542" s="18">
        <f>'4_1万円刻み'!$A$156</f>
        <v/>
      </c>
      <c r="C542" s="19" t="n">
        <v>2026</v>
      </c>
      <c r="D542" s="18" t="n">
        <v>100000</v>
      </c>
      <c r="E542" s="18" t="n">
        <v>0</v>
      </c>
      <c r="F542" s="18" t="n">
        <v>100000</v>
      </c>
      <c r="G542" t="inlineStr">
        <is>
          <t>はい</t>
        </is>
      </c>
      <c r="H542" s="18">
        <f>ROUND(MIN(B542/12,650000)*12*0.0915+MIN(B542/12,1390000)*12*(0.0504+0)+B542*0.005,0)</f>
        <v/>
      </c>
      <c r="I542" s="18" t="n">
        <v>0</v>
      </c>
      <c r="J542" s="18" t="n">
        <v>0</v>
      </c>
      <c r="K542" s="18">
        <f>ROUND(IF(C542&gt;=2026,IF(B542&lt;741000,0,IF(B542&lt;2191000,B542-740000,IF(B542&lt;2193000,1451000,IF(B542&lt;2196000,1453000,IF(B542&lt;2200000,1456000,IF(B542&lt;3600000,ROUNDDOWN(B542/4,-3)*2.8-80000,IF(B542&lt;6600000,ROUNDDOWN(B542/4,-3)*3.2-440000,IF(B542&lt;8500000,ROUNDDOWN(B542*0.9,0)-1100000,B542-1950000)))))))),IF(B542&lt;651000,0,IF(B542&lt;1900000,B542-650000,IF(B542&lt;3600000,ROUNDDOWN(B542/4,-3)*2.8-80000,IF(B542&lt;6600000,ROUNDDOWN(B542/4,-3)*3.2-440000,IF(B542&lt;8500000,ROUNDDOWN(B542*0.9,0)-1100000,B542-1950000)))))),0)</f>
        <v/>
      </c>
      <c r="L542" s="18">
        <f>IF(K542&gt;23500000,NA(),IF(C542&gt;=2026,IF(K542&lt;=4890000,1040000,IF(K542&lt;=6550000,670000,620000)),IF(K542&lt;=1320000,950000,IF(K542&lt;=3360000,880000,IF(K542&lt;=4890000,680000,IF(K542&lt;=6550000,630000,580000))))))</f>
        <v/>
      </c>
      <c r="M542" s="18">
        <f>MIN(100000,ROUNDDOWN(K542*0.05,0))</f>
        <v/>
      </c>
      <c r="N542" s="18">
        <f>MIN(2000000,MAX(0,D542-E542-M542))</f>
        <v/>
      </c>
      <c r="O542" s="18">
        <f>IF(G542="はい",MIN(88000,MAX(0,F542-12000)),0)</f>
        <v/>
      </c>
      <c r="P542" s="18">
        <f>MAX(0,ROUNDDOWN(K542-H542-L542-I542-0,-3))</f>
        <v/>
      </c>
      <c r="Q542" s="18">
        <f>MAX(0,ROUNDDOWN(K542-H542-L542-I542-N542,-3))</f>
        <v/>
      </c>
      <c r="R542" s="18">
        <f>MAX(0,ROUNDDOWN(K542-H542-L542-I542-O542,-3))</f>
        <v/>
      </c>
      <c r="S542" s="18">
        <f>IF(P542&lt;=0,0,ROUNDDOWN((P542*LOOKUP(P542,{0,1950001,3300001,6950001,9000001,18000001,40000001},{0.05,0.1,0.2,0.23,0.33,0.4,0.45})-LOOKUP(P542,{0,1950001,3300001,6950001,9000001,18000001,40000001},{0,97500,427500,636000,1536000,2796000,4796000}))*1.021,-2))</f>
        <v/>
      </c>
      <c r="T542" s="18">
        <f>IF(Q542&lt;=0,0,ROUNDDOWN((Q542*LOOKUP(Q542,{0,1950001,3300001,6950001,9000001,18000001,40000001},{0.05,0.1,0.2,0.23,0.33,0.4,0.45})-LOOKUP(Q542,{0,1950001,3300001,6950001,9000001,18000001,40000001},{0,97500,427500,636000,1536000,2796000,4796000}))*1.021,-2))</f>
        <v/>
      </c>
      <c r="U542" s="18">
        <f>IF(R542&lt;=0,0,ROUNDDOWN((R542*LOOKUP(R542,{0,1950001,3300001,6950001,9000001,18000001,40000001},{0.05,0.1,0.2,0.23,0.33,0.4,0.45})-LOOKUP(R542,{0,1950001,3300001,6950001,9000001,18000001,40000001},{0,97500,427500,636000,1536000,2796000,4796000}))*1.021,-2))</f>
        <v/>
      </c>
      <c r="V542" s="18">
        <f>MAX(0,ROUNDDOWN(K542-H542-430000-J542-0,-3))</f>
        <v/>
      </c>
      <c r="W542" s="18">
        <f>MAX(0,ROUNDDOWN(K542-H542-430000-J542-N542,-3))</f>
        <v/>
      </c>
      <c r="X542" s="18">
        <f>MAX(0,ROUNDDOWN(K542-H542-430000-J542-O542,-3))</f>
        <v/>
      </c>
      <c r="Y542" s="18">
        <f>IF(K542&lt;=450000,0,MAX(0,ROUNDDOWN(V542*0.06-MIN(50000,V542)*0.03,-2))+MAX(0,ROUNDDOWN(V542*0.04-MIN(50000,V542)*0.02,-2)))</f>
        <v/>
      </c>
      <c r="Z542" s="18">
        <f>IF(K542&lt;=450000,0,MAX(0,ROUNDDOWN(W542*0.06-MIN(50000,W542)*0.03,-2))+MAX(0,ROUNDDOWN(W542*0.04-MIN(50000,W542)*0.02,-2)))</f>
        <v/>
      </c>
      <c r="AA542" s="18">
        <f>IF(K542&lt;=450000,0,MAX(0,ROUNDDOWN(X542*0.06-MIN(50000,X542)*0.03,-2))+MAX(0,ROUNDDOWN(X542*0.04-MIN(50000,X542)*0.02,-2)))</f>
        <v/>
      </c>
      <c r="AB542" s="18">
        <f>AE542+Y542-Z542</f>
        <v/>
      </c>
      <c r="AC542" s="18">
        <f>AF542+Y542-AA542</f>
        <v/>
      </c>
      <c r="AD542" s="20">
        <f>AB542-AC542</f>
        <v/>
      </c>
      <c r="AE542" s="18">
        <f>S542-T542</f>
        <v/>
      </c>
      <c r="AF542" s="18">
        <f>S542-U542</f>
        <v/>
      </c>
      <c r="AG542" s="21">
        <f>IF(P542&lt;=0,0,LOOKUP(P542,{0,1950001,3300001,6950001,9000001,18000001,40000001},{0.05,0.1,0.2,0.23,0.33,0.4,0.45}))</f>
        <v/>
      </c>
    </row>
    <row r="543">
      <c r="A543" t="inlineStr">
        <is>
          <t>1万円刻み</t>
        </is>
      </c>
      <c r="B543" s="18">
        <f>'4_1万円刻み'!$A$156</f>
        <v/>
      </c>
      <c r="C543" s="19" t="n">
        <v>2025</v>
      </c>
      <c r="D543" s="18" t="n">
        <v>100000</v>
      </c>
      <c r="E543" s="18" t="n">
        <v>0</v>
      </c>
      <c r="F543" s="18" t="n">
        <v>100000</v>
      </c>
      <c r="G543" t="inlineStr">
        <is>
          <t>はい</t>
        </is>
      </c>
      <c r="H543" s="18">
        <f>ROUND(MIN(B543/12,650000)*12*0.0915+MIN(B543/12,1390000)*12*(0.0504+0)+B543*0.005,0)</f>
        <v/>
      </c>
      <c r="I543" s="18" t="n">
        <v>0</v>
      </c>
      <c r="J543" s="18" t="n">
        <v>0</v>
      </c>
      <c r="K543" s="18">
        <f>ROUND(IF(C543&gt;=2026,IF(B543&lt;741000,0,IF(B543&lt;2191000,B543-740000,IF(B543&lt;2193000,1451000,IF(B543&lt;2196000,1453000,IF(B543&lt;2200000,1456000,IF(B543&lt;3600000,ROUNDDOWN(B543/4,-3)*2.8-80000,IF(B543&lt;6600000,ROUNDDOWN(B543/4,-3)*3.2-440000,IF(B543&lt;8500000,ROUNDDOWN(B543*0.9,0)-1100000,B543-1950000)))))))),IF(B543&lt;651000,0,IF(B543&lt;1900000,B543-650000,IF(B543&lt;3600000,ROUNDDOWN(B543/4,-3)*2.8-80000,IF(B543&lt;6600000,ROUNDDOWN(B543/4,-3)*3.2-440000,IF(B543&lt;8500000,ROUNDDOWN(B543*0.9,0)-1100000,B543-1950000)))))),0)</f>
        <v/>
      </c>
      <c r="L543" s="18">
        <f>IF(K543&gt;23500000,NA(),IF(C543&gt;=2026,IF(K543&lt;=4890000,1040000,IF(K543&lt;=6550000,670000,620000)),IF(K543&lt;=1320000,950000,IF(K543&lt;=3360000,880000,IF(K543&lt;=4890000,680000,IF(K543&lt;=6550000,630000,580000))))))</f>
        <v/>
      </c>
      <c r="M543" s="18">
        <f>MIN(100000,ROUNDDOWN(K543*0.05,0))</f>
        <v/>
      </c>
      <c r="N543" s="18">
        <f>MIN(2000000,MAX(0,D543-E543-M543))</f>
        <v/>
      </c>
      <c r="O543" s="18">
        <f>IF(G543="はい",MIN(88000,MAX(0,F543-12000)),0)</f>
        <v/>
      </c>
      <c r="P543" s="18">
        <f>MAX(0,ROUNDDOWN(K543-H543-L543-I543-0,-3))</f>
        <v/>
      </c>
      <c r="Q543" s="18">
        <f>MAX(0,ROUNDDOWN(K543-H543-L543-I543-N543,-3))</f>
        <v/>
      </c>
      <c r="R543" s="18">
        <f>MAX(0,ROUNDDOWN(K543-H543-L543-I543-O543,-3))</f>
        <v/>
      </c>
      <c r="S543" s="18">
        <f>IF(P543&lt;=0,0,ROUNDDOWN((P543*LOOKUP(P543,{0,1950001,3300001,6950001,9000001,18000001,40000001},{0.05,0.1,0.2,0.23,0.33,0.4,0.45})-LOOKUP(P543,{0,1950001,3300001,6950001,9000001,18000001,40000001},{0,97500,427500,636000,1536000,2796000,4796000}))*1.021,-2))</f>
        <v/>
      </c>
      <c r="T543" s="18">
        <f>IF(Q543&lt;=0,0,ROUNDDOWN((Q543*LOOKUP(Q543,{0,1950001,3300001,6950001,9000001,18000001,40000001},{0.05,0.1,0.2,0.23,0.33,0.4,0.45})-LOOKUP(Q543,{0,1950001,3300001,6950001,9000001,18000001,40000001},{0,97500,427500,636000,1536000,2796000,4796000}))*1.021,-2))</f>
        <v/>
      </c>
      <c r="U543" s="18">
        <f>IF(R543&lt;=0,0,ROUNDDOWN((R543*LOOKUP(R543,{0,1950001,3300001,6950001,9000001,18000001,40000001},{0.05,0.1,0.2,0.23,0.33,0.4,0.45})-LOOKUP(R543,{0,1950001,3300001,6950001,9000001,18000001,40000001},{0,97500,427500,636000,1536000,2796000,4796000}))*1.021,-2))</f>
        <v/>
      </c>
      <c r="V543" s="18">
        <f>MAX(0,ROUNDDOWN(K543-H543-430000-J543-0,-3))</f>
        <v/>
      </c>
      <c r="W543" s="18">
        <f>MAX(0,ROUNDDOWN(K543-H543-430000-J543-N543,-3))</f>
        <v/>
      </c>
      <c r="X543" s="18">
        <f>MAX(0,ROUNDDOWN(K543-H543-430000-J543-O543,-3))</f>
        <v/>
      </c>
      <c r="Y543" s="18">
        <f>IF(K543&lt;=450000,0,MAX(0,ROUNDDOWN(V543*0.06-MIN(50000,V543)*0.03,-2))+MAX(0,ROUNDDOWN(V543*0.04-MIN(50000,V543)*0.02,-2)))</f>
        <v/>
      </c>
      <c r="Z543" s="18">
        <f>IF(K543&lt;=450000,0,MAX(0,ROUNDDOWN(W543*0.06-MIN(50000,W543)*0.03,-2))+MAX(0,ROUNDDOWN(W543*0.04-MIN(50000,W543)*0.02,-2)))</f>
        <v/>
      </c>
      <c r="AA543" s="18">
        <f>IF(K543&lt;=450000,0,MAX(0,ROUNDDOWN(X543*0.06-MIN(50000,X543)*0.03,-2))+MAX(0,ROUNDDOWN(X543*0.04-MIN(50000,X543)*0.02,-2)))</f>
        <v/>
      </c>
      <c r="AB543" s="18">
        <f>AE543+Y543-Z543</f>
        <v/>
      </c>
      <c r="AC543" s="18">
        <f>AF543+Y543-AA543</f>
        <v/>
      </c>
      <c r="AD543" s="20">
        <f>AB543-AC543</f>
        <v/>
      </c>
      <c r="AE543" s="18">
        <f>S543-T543</f>
        <v/>
      </c>
      <c r="AF543" s="18">
        <f>S543-U543</f>
        <v/>
      </c>
      <c r="AG543" s="21">
        <f>IF(P543&lt;=0,0,LOOKUP(P543,{0,1950001,3300001,6950001,9000001,18000001,40000001},{0.05,0.1,0.2,0.23,0.33,0.4,0.45}))</f>
        <v/>
      </c>
    </row>
    <row r="544">
      <c r="A544" t="inlineStr">
        <is>
          <t>1万円刻み</t>
        </is>
      </c>
      <c r="B544" s="18">
        <f>'4_1万円刻み'!$A$157</f>
        <v/>
      </c>
      <c r="C544" s="19" t="n">
        <v>2026</v>
      </c>
      <c r="D544" s="18" t="n">
        <v>100000</v>
      </c>
      <c r="E544" s="18" t="n">
        <v>0</v>
      </c>
      <c r="F544" s="18" t="n">
        <v>100000</v>
      </c>
      <c r="G544" t="inlineStr">
        <is>
          <t>はい</t>
        </is>
      </c>
      <c r="H544" s="18">
        <f>ROUND(MIN(B544/12,650000)*12*0.0915+MIN(B544/12,1390000)*12*(0.0504+0)+B544*0.005,0)</f>
        <v/>
      </c>
      <c r="I544" s="18" t="n">
        <v>0</v>
      </c>
      <c r="J544" s="18" t="n">
        <v>0</v>
      </c>
      <c r="K544" s="18">
        <f>ROUND(IF(C544&gt;=2026,IF(B544&lt;741000,0,IF(B544&lt;2191000,B544-740000,IF(B544&lt;2193000,1451000,IF(B544&lt;2196000,1453000,IF(B544&lt;2200000,1456000,IF(B544&lt;3600000,ROUNDDOWN(B544/4,-3)*2.8-80000,IF(B544&lt;6600000,ROUNDDOWN(B544/4,-3)*3.2-440000,IF(B544&lt;8500000,ROUNDDOWN(B544*0.9,0)-1100000,B544-1950000)))))))),IF(B544&lt;651000,0,IF(B544&lt;1900000,B544-650000,IF(B544&lt;3600000,ROUNDDOWN(B544/4,-3)*2.8-80000,IF(B544&lt;6600000,ROUNDDOWN(B544/4,-3)*3.2-440000,IF(B544&lt;8500000,ROUNDDOWN(B544*0.9,0)-1100000,B544-1950000)))))),0)</f>
        <v/>
      </c>
      <c r="L544" s="18">
        <f>IF(K544&gt;23500000,NA(),IF(C544&gt;=2026,IF(K544&lt;=4890000,1040000,IF(K544&lt;=6550000,670000,620000)),IF(K544&lt;=1320000,950000,IF(K544&lt;=3360000,880000,IF(K544&lt;=4890000,680000,IF(K544&lt;=6550000,630000,580000))))))</f>
        <v/>
      </c>
      <c r="M544" s="18">
        <f>MIN(100000,ROUNDDOWN(K544*0.05,0))</f>
        <v/>
      </c>
      <c r="N544" s="18">
        <f>MIN(2000000,MAX(0,D544-E544-M544))</f>
        <v/>
      </c>
      <c r="O544" s="18">
        <f>IF(G544="はい",MIN(88000,MAX(0,F544-12000)),0)</f>
        <v/>
      </c>
      <c r="P544" s="18">
        <f>MAX(0,ROUNDDOWN(K544-H544-L544-I544-0,-3))</f>
        <v/>
      </c>
      <c r="Q544" s="18">
        <f>MAX(0,ROUNDDOWN(K544-H544-L544-I544-N544,-3))</f>
        <v/>
      </c>
      <c r="R544" s="18">
        <f>MAX(0,ROUNDDOWN(K544-H544-L544-I544-O544,-3))</f>
        <v/>
      </c>
      <c r="S544" s="18">
        <f>IF(P544&lt;=0,0,ROUNDDOWN((P544*LOOKUP(P544,{0,1950001,3300001,6950001,9000001,18000001,40000001},{0.05,0.1,0.2,0.23,0.33,0.4,0.45})-LOOKUP(P544,{0,1950001,3300001,6950001,9000001,18000001,40000001},{0,97500,427500,636000,1536000,2796000,4796000}))*1.021,-2))</f>
        <v/>
      </c>
      <c r="T544" s="18">
        <f>IF(Q544&lt;=0,0,ROUNDDOWN((Q544*LOOKUP(Q544,{0,1950001,3300001,6950001,9000001,18000001,40000001},{0.05,0.1,0.2,0.23,0.33,0.4,0.45})-LOOKUP(Q544,{0,1950001,3300001,6950001,9000001,18000001,40000001},{0,97500,427500,636000,1536000,2796000,4796000}))*1.021,-2))</f>
        <v/>
      </c>
      <c r="U544" s="18">
        <f>IF(R544&lt;=0,0,ROUNDDOWN((R544*LOOKUP(R544,{0,1950001,3300001,6950001,9000001,18000001,40000001},{0.05,0.1,0.2,0.23,0.33,0.4,0.45})-LOOKUP(R544,{0,1950001,3300001,6950001,9000001,18000001,40000001},{0,97500,427500,636000,1536000,2796000,4796000}))*1.021,-2))</f>
        <v/>
      </c>
      <c r="V544" s="18">
        <f>MAX(0,ROUNDDOWN(K544-H544-430000-J544-0,-3))</f>
        <v/>
      </c>
      <c r="W544" s="18">
        <f>MAX(0,ROUNDDOWN(K544-H544-430000-J544-N544,-3))</f>
        <v/>
      </c>
      <c r="X544" s="18">
        <f>MAX(0,ROUNDDOWN(K544-H544-430000-J544-O544,-3))</f>
        <v/>
      </c>
      <c r="Y544" s="18">
        <f>IF(K544&lt;=450000,0,MAX(0,ROUNDDOWN(V544*0.06-MIN(50000,V544)*0.03,-2))+MAX(0,ROUNDDOWN(V544*0.04-MIN(50000,V544)*0.02,-2)))</f>
        <v/>
      </c>
      <c r="Z544" s="18">
        <f>IF(K544&lt;=450000,0,MAX(0,ROUNDDOWN(W544*0.06-MIN(50000,W544)*0.03,-2))+MAX(0,ROUNDDOWN(W544*0.04-MIN(50000,W544)*0.02,-2)))</f>
        <v/>
      </c>
      <c r="AA544" s="18">
        <f>IF(K544&lt;=450000,0,MAX(0,ROUNDDOWN(X544*0.06-MIN(50000,X544)*0.03,-2))+MAX(0,ROUNDDOWN(X544*0.04-MIN(50000,X544)*0.02,-2)))</f>
        <v/>
      </c>
      <c r="AB544" s="18">
        <f>AE544+Y544-Z544</f>
        <v/>
      </c>
      <c r="AC544" s="18">
        <f>AF544+Y544-AA544</f>
        <v/>
      </c>
      <c r="AD544" s="20">
        <f>AB544-AC544</f>
        <v/>
      </c>
      <c r="AE544" s="18">
        <f>S544-T544</f>
        <v/>
      </c>
      <c r="AF544" s="18">
        <f>S544-U544</f>
        <v/>
      </c>
      <c r="AG544" s="21">
        <f>IF(P544&lt;=0,0,LOOKUP(P544,{0,1950001,3300001,6950001,9000001,18000001,40000001},{0.05,0.1,0.2,0.23,0.33,0.4,0.45}))</f>
        <v/>
      </c>
    </row>
    <row r="545">
      <c r="A545" t="inlineStr">
        <is>
          <t>1万円刻み</t>
        </is>
      </c>
      <c r="B545" s="18">
        <f>'4_1万円刻み'!$A$157</f>
        <v/>
      </c>
      <c r="C545" s="19" t="n">
        <v>2025</v>
      </c>
      <c r="D545" s="18" t="n">
        <v>100000</v>
      </c>
      <c r="E545" s="18" t="n">
        <v>0</v>
      </c>
      <c r="F545" s="18" t="n">
        <v>100000</v>
      </c>
      <c r="G545" t="inlineStr">
        <is>
          <t>はい</t>
        </is>
      </c>
      <c r="H545" s="18">
        <f>ROUND(MIN(B545/12,650000)*12*0.0915+MIN(B545/12,1390000)*12*(0.0504+0)+B545*0.005,0)</f>
        <v/>
      </c>
      <c r="I545" s="18" t="n">
        <v>0</v>
      </c>
      <c r="J545" s="18" t="n">
        <v>0</v>
      </c>
      <c r="K545" s="18">
        <f>ROUND(IF(C545&gt;=2026,IF(B545&lt;741000,0,IF(B545&lt;2191000,B545-740000,IF(B545&lt;2193000,1451000,IF(B545&lt;2196000,1453000,IF(B545&lt;2200000,1456000,IF(B545&lt;3600000,ROUNDDOWN(B545/4,-3)*2.8-80000,IF(B545&lt;6600000,ROUNDDOWN(B545/4,-3)*3.2-440000,IF(B545&lt;8500000,ROUNDDOWN(B545*0.9,0)-1100000,B545-1950000)))))))),IF(B545&lt;651000,0,IF(B545&lt;1900000,B545-650000,IF(B545&lt;3600000,ROUNDDOWN(B545/4,-3)*2.8-80000,IF(B545&lt;6600000,ROUNDDOWN(B545/4,-3)*3.2-440000,IF(B545&lt;8500000,ROUNDDOWN(B545*0.9,0)-1100000,B545-1950000)))))),0)</f>
        <v/>
      </c>
      <c r="L545" s="18">
        <f>IF(K545&gt;23500000,NA(),IF(C545&gt;=2026,IF(K545&lt;=4890000,1040000,IF(K545&lt;=6550000,670000,620000)),IF(K545&lt;=1320000,950000,IF(K545&lt;=3360000,880000,IF(K545&lt;=4890000,680000,IF(K545&lt;=6550000,630000,580000))))))</f>
        <v/>
      </c>
      <c r="M545" s="18">
        <f>MIN(100000,ROUNDDOWN(K545*0.05,0))</f>
        <v/>
      </c>
      <c r="N545" s="18">
        <f>MIN(2000000,MAX(0,D545-E545-M545))</f>
        <v/>
      </c>
      <c r="O545" s="18">
        <f>IF(G545="はい",MIN(88000,MAX(0,F545-12000)),0)</f>
        <v/>
      </c>
      <c r="P545" s="18">
        <f>MAX(0,ROUNDDOWN(K545-H545-L545-I545-0,-3))</f>
        <v/>
      </c>
      <c r="Q545" s="18">
        <f>MAX(0,ROUNDDOWN(K545-H545-L545-I545-N545,-3))</f>
        <v/>
      </c>
      <c r="R545" s="18">
        <f>MAX(0,ROUNDDOWN(K545-H545-L545-I545-O545,-3))</f>
        <v/>
      </c>
      <c r="S545" s="18">
        <f>IF(P545&lt;=0,0,ROUNDDOWN((P545*LOOKUP(P545,{0,1950001,3300001,6950001,9000001,18000001,40000001},{0.05,0.1,0.2,0.23,0.33,0.4,0.45})-LOOKUP(P545,{0,1950001,3300001,6950001,9000001,18000001,40000001},{0,97500,427500,636000,1536000,2796000,4796000}))*1.021,-2))</f>
        <v/>
      </c>
      <c r="T545" s="18">
        <f>IF(Q545&lt;=0,0,ROUNDDOWN((Q545*LOOKUP(Q545,{0,1950001,3300001,6950001,9000001,18000001,40000001},{0.05,0.1,0.2,0.23,0.33,0.4,0.45})-LOOKUP(Q545,{0,1950001,3300001,6950001,9000001,18000001,40000001},{0,97500,427500,636000,1536000,2796000,4796000}))*1.021,-2))</f>
        <v/>
      </c>
      <c r="U545" s="18">
        <f>IF(R545&lt;=0,0,ROUNDDOWN((R545*LOOKUP(R545,{0,1950001,3300001,6950001,9000001,18000001,40000001},{0.05,0.1,0.2,0.23,0.33,0.4,0.45})-LOOKUP(R545,{0,1950001,3300001,6950001,9000001,18000001,40000001},{0,97500,427500,636000,1536000,2796000,4796000}))*1.021,-2))</f>
        <v/>
      </c>
      <c r="V545" s="18">
        <f>MAX(0,ROUNDDOWN(K545-H545-430000-J545-0,-3))</f>
        <v/>
      </c>
      <c r="W545" s="18">
        <f>MAX(0,ROUNDDOWN(K545-H545-430000-J545-N545,-3))</f>
        <v/>
      </c>
      <c r="X545" s="18">
        <f>MAX(0,ROUNDDOWN(K545-H545-430000-J545-O545,-3))</f>
        <v/>
      </c>
      <c r="Y545" s="18">
        <f>IF(K545&lt;=450000,0,MAX(0,ROUNDDOWN(V545*0.06-MIN(50000,V545)*0.03,-2))+MAX(0,ROUNDDOWN(V545*0.04-MIN(50000,V545)*0.02,-2)))</f>
        <v/>
      </c>
      <c r="Z545" s="18">
        <f>IF(K545&lt;=450000,0,MAX(0,ROUNDDOWN(W545*0.06-MIN(50000,W545)*0.03,-2))+MAX(0,ROUNDDOWN(W545*0.04-MIN(50000,W545)*0.02,-2)))</f>
        <v/>
      </c>
      <c r="AA545" s="18">
        <f>IF(K545&lt;=450000,0,MAX(0,ROUNDDOWN(X545*0.06-MIN(50000,X545)*0.03,-2))+MAX(0,ROUNDDOWN(X545*0.04-MIN(50000,X545)*0.02,-2)))</f>
        <v/>
      </c>
      <c r="AB545" s="18">
        <f>AE545+Y545-Z545</f>
        <v/>
      </c>
      <c r="AC545" s="18">
        <f>AF545+Y545-AA545</f>
        <v/>
      </c>
      <c r="AD545" s="20">
        <f>AB545-AC545</f>
        <v/>
      </c>
      <c r="AE545" s="18">
        <f>S545-T545</f>
        <v/>
      </c>
      <c r="AF545" s="18">
        <f>S545-U545</f>
        <v/>
      </c>
      <c r="AG545" s="21">
        <f>IF(P545&lt;=0,0,LOOKUP(P545,{0,1950001,3300001,6950001,9000001,18000001,40000001},{0.05,0.1,0.2,0.23,0.33,0.4,0.45}))</f>
        <v/>
      </c>
    </row>
    <row r="546">
      <c r="A546" t="inlineStr">
        <is>
          <t>1万円刻み</t>
        </is>
      </c>
      <c r="B546" s="18">
        <f>'4_1万円刻み'!$A$158</f>
        <v/>
      </c>
      <c r="C546" s="19" t="n">
        <v>2026</v>
      </c>
      <c r="D546" s="18" t="n">
        <v>100000</v>
      </c>
      <c r="E546" s="18" t="n">
        <v>0</v>
      </c>
      <c r="F546" s="18" t="n">
        <v>100000</v>
      </c>
      <c r="G546" t="inlineStr">
        <is>
          <t>はい</t>
        </is>
      </c>
      <c r="H546" s="18">
        <f>ROUND(MIN(B546/12,650000)*12*0.0915+MIN(B546/12,1390000)*12*(0.0504+0)+B546*0.005,0)</f>
        <v/>
      </c>
      <c r="I546" s="18" t="n">
        <v>0</v>
      </c>
      <c r="J546" s="18" t="n">
        <v>0</v>
      </c>
      <c r="K546" s="18">
        <f>ROUND(IF(C546&gt;=2026,IF(B546&lt;741000,0,IF(B546&lt;2191000,B546-740000,IF(B546&lt;2193000,1451000,IF(B546&lt;2196000,1453000,IF(B546&lt;2200000,1456000,IF(B546&lt;3600000,ROUNDDOWN(B546/4,-3)*2.8-80000,IF(B546&lt;6600000,ROUNDDOWN(B546/4,-3)*3.2-440000,IF(B546&lt;8500000,ROUNDDOWN(B546*0.9,0)-1100000,B546-1950000)))))))),IF(B546&lt;651000,0,IF(B546&lt;1900000,B546-650000,IF(B546&lt;3600000,ROUNDDOWN(B546/4,-3)*2.8-80000,IF(B546&lt;6600000,ROUNDDOWN(B546/4,-3)*3.2-440000,IF(B546&lt;8500000,ROUNDDOWN(B546*0.9,0)-1100000,B546-1950000)))))),0)</f>
        <v/>
      </c>
      <c r="L546" s="18">
        <f>IF(K546&gt;23500000,NA(),IF(C546&gt;=2026,IF(K546&lt;=4890000,1040000,IF(K546&lt;=6550000,670000,620000)),IF(K546&lt;=1320000,950000,IF(K546&lt;=3360000,880000,IF(K546&lt;=4890000,680000,IF(K546&lt;=6550000,630000,580000))))))</f>
        <v/>
      </c>
      <c r="M546" s="18">
        <f>MIN(100000,ROUNDDOWN(K546*0.05,0))</f>
        <v/>
      </c>
      <c r="N546" s="18">
        <f>MIN(2000000,MAX(0,D546-E546-M546))</f>
        <v/>
      </c>
      <c r="O546" s="18">
        <f>IF(G546="はい",MIN(88000,MAX(0,F546-12000)),0)</f>
        <v/>
      </c>
      <c r="P546" s="18">
        <f>MAX(0,ROUNDDOWN(K546-H546-L546-I546-0,-3))</f>
        <v/>
      </c>
      <c r="Q546" s="18">
        <f>MAX(0,ROUNDDOWN(K546-H546-L546-I546-N546,-3))</f>
        <v/>
      </c>
      <c r="R546" s="18">
        <f>MAX(0,ROUNDDOWN(K546-H546-L546-I546-O546,-3))</f>
        <v/>
      </c>
      <c r="S546" s="18">
        <f>IF(P546&lt;=0,0,ROUNDDOWN((P546*LOOKUP(P546,{0,1950001,3300001,6950001,9000001,18000001,40000001},{0.05,0.1,0.2,0.23,0.33,0.4,0.45})-LOOKUP(P546,{0,1950001,3300001,6950001,9000001,18000001,40000001},{0,97500,427500,636000,1536000,2796000,4796000}))*1.021,-2))</f>
        <v/>
      </c>
      <c r="T546" s="18">
        <f>IF(Q546&lt;=0,0,ROUNDDOWN((Q546*LOOKUP(Q546,{0,1950001,3300001,6950001,9000001,18000001,40000001},{0.05,0.1,0.2,0.23,0.33,0.4,0.45})-LOOKUP(Q546,{0,1950001,3300001,6950001,9000001,18000001,40000001},{0,97500,427500,636000,1536000,2796000,4796000}))*1.021,-2))</f>
        <v/>
      </c>
      <c r="U546" s="18">
        <f>IF(R546&lt;=0,0,ROUNDDOWN((R546*LOOKUP(R546,{0,1950001,3300001,6950001,9000001,18000001,40000001},{0.05,0.1,0.2,0.23,0.33,0.4,0.45})-LOOKUP(R546,{0,1950001,3300001,6950001,9000001,18000001,40000001},{0,97500,427500,636000,1536000,2796000,4796000}))*1.021,-2))</f>
        <v/>
      </c>
      <c r="V546" s="18">
        <f>MAX(0,ROUNDDOWN(K546-H546-430000-J546-0,-3))</f>
        <v/>
      </c>
      <c r="W546" s="18">
        <f>MAX(0,ROUNDDOWN(K546-H546-430000-J546-N546,-3))</f>
        <v/>
      </c>
      <c r="X546" s="18">
        <f>MAX(0,ROUNDDOWN(K546-H546-430000-J546-O546,-3))</f>
        <v/>
      </c>
      <c r="Y546" s="18">
        <f>IF(K546&lt;=450000,0,MAX(0,ROUNDDOWN(V546*0.06-MIN(50000,V546)*0.03,-2))+MAX(0,ROUNDDOWN(V546*0.04-MIN(50000,V546)*0.02,-2)))</f>
        <v/>
      </c>
      <c r="Z546" s="18">
        <f>IF(K546&lt;=450000,0,MAX(0,ROUNDDOWN(W546*0.06-MIN(50000,W546)*0.03,-2))+MAX(0,ROUNDDOWN(W546*0.04-MIN(50000,W546)*0.02,-2)))</f>
        <v/>
      </c>
      <c r="AA546" s="18">
        <f>IF(K546&lt;=450000,0,MAX(0,ROUNDDOWN(X546*0.06-MIN(50000,X546)*0.03,-2))+MAX(0,ROUNDDOWN(X546*0.04-MIN(50000,X546)*0.02,-2)))</f>
        <v/>
      </c>
      <c r="AB546" s="18">
        <f>AE546+Y546-Z546</f>
        <v/>
      </c>
      <c r="AC546" s="18">
        <f>AF546+Y546-AA546</f>
        <v/>
      </c>
      <c r="AD546" s="20">
        <f>AB546-AC546</f>
        <v/>
      </c>
      <c r="AE546" s="18">
        <f>S546-T546</f>
        <v/>
      </c>
      <c r="AF546" s="18">
        <f>S546-U546</f>
        <v/>
      </c>
      <c r="AG546" s="21">
        <f>IF(P546&lt;=0,0,LOOKUP(P546,{0,1950001,3300001,6950001,9000001,18000001,40000001},{0.05,0.1,0.2,0.23,0.33,0.4,0.45}))</f>
        <v/>
      </c>
    </row>
    <row r="547">
      <c r="A547" t="inlineStr">
        <is>
          <t>1万円刻み</t>
        </is>
      </c>
      <c r="B547" s="18">
        <f>'4_1万円刻み'!$A$158</f>
        <v/>
      </c>
      <c r="C547" s="19" t="n">
        <v>2025</v>
      </c>
      <c r="D547" s="18" t="n">
        <v>100000</v>
      </c>
      <c r="E547" s="18" t="n">
        <v>0</v>
      </c>
      <c r="F547" s="18" t="n">
        <v>100000</v>
      </c>
      <c r="G547" t="inlineStr">
        <is>
          <t>はい</t>
        </is>
      </c>
      <c r="H547" s="18">
        <f>ROUND(MIN(B547/12,650000)*12*0.0915+MIN(B547/12,1390000)*12*(0.0504+0)+B547*0.005,0)</f>
        <v/>
      </c>
      <c r="I547" s="18" t="n">
        <v>0</v>
      </c>
      <c r="J547" s="18" t="n">
        <v>0</v>
      </c>
      <c r="K547" s="18">
        <f>ROUND(IF(C547&gt;=2026,IF(B547&lt;741000,0,IF(B547&lt;2191000,B547-740000,IF(B547&lt;2193000,1451000,IF(B547&lt;2196000,1453000,IF(B547&lt;2200000,1456000,IF(B547&lt;3600000,ROUNDDOWN(B547/4,-3)*2.8-80000,IF(B547&lt;6600000,ROUNDDOWN(B547/4,-3)*3.2-440000,IF(B547&lt;8500000,ROUNDDOWN(B547*0.9,0)-1100000,B547-1950000)))))))),IF(B547&lt;651000,0,IF(B547&lt;1900000,B547-650000,IF(B547&lt;3600000,ROUNDDOWN(B547/4,-3)*2.8-80000,IF(B547&lt;6600000,ROUNDDOWN(B547/4,-3)*3.2-440000,IF(B547&lt;8500000,ROUNDDOWN(B547*0.9,0)-1100000,B547-1950000)))))),0)</f>
        <v/>
      </c>
      <c r="L547" s="18">
        <f>IF(K547&gt;23500000,NA(),IF(C547&gt;=2026,IF(K547&lt;=4890000,1040000,IF(K547&lt;=6550000,670000,620000)),IF(K547&lt;=1320000,950000,IF(K547&lt;=3360000,880000,IF(K547&lt;=4890000,680000,IF(K547&lt;=6550000,630000,580000))))))</f>
        <v/>
      </c>
      <c r="M547" s="18">
        <f>MIN(100000,ROUNDDOWN(K547*0.05,0))</f>
        <v/>
      </c>
      <c r="N547" s="18">
        <f>MIN(2000000,MAX(0,D547-E547-M547))</f>
        <v/>
      </c>
      <c r="O547" s="18">
        <f>IF(G547="はい",MIN(88000,MAX(0,F547-12000)),0)</f>
        <v/>
      </c>
      <c r="P547" s="18">
        <f>MAX(0,ROUNDDOWN(K547-H547-L547-I547-0,-3))</f>
        <v/>
      </c>
      <c r="Q547" s="18">
        <f>MAX(0,ROUNDDOWN(K547-H547-L547-I547-N547,-3))</f>
        <v/>
      </c>
      <c r="R547" s="18">
        <f>MAX(0,ROUNDDOWN(K547-H547-L547-I547-O547,-3))</f>
        <v/>
      </c>
      <c r="S547" s="18">
        <f>IF(P547&lt;=0,0,ROUNDDOWN((P547*LOOKUP(P547,{0,1950001,3300001,6950001,9000001,18000001,40000001},{0.05,0.1,0.2,0.23,0.33,0.4,0.45})-LOOKUP(P547,{0,1950001,3300001,6950001,9000001,18000001,40000001},{0,97500,427500,636000,1536000,2796000,4796000}))*1.021,-2))</f>
        <v/>
      </c>
      <c r="T547" s="18">
        <f>IF(Q547&lt;=0,0,ROUNDDOWN((Q547*LOOKUP(Q547,{0,1950001,3300001,6950001,9000001,18000001,40000001},{0.05,0.1,0.2,0.23,0.33,0.4,0.45})-LOOKUP(Q547,{0,1950001,3300001,6950001,9000001,18000001,40000001},{0,97500,427500,636000,1536000,2796000,4796000}))*1.021,-2))</f>
        <v/>
      </c>
      <c r="U547" s="18">
        <f>IF(R547&lt;=0,0,ROUNDDOWN((R547*LOOKUP(R547,{0,1950001,3300001,6950001,9000001,18000001,40000001},{0.05,0.1,0.2,0.23,0.33,0.4,0.45})-LOOKUP(R547,{0,1950001,3300001,6950001,9000001,18000001,40000001},{0,97500,427500,636000,1536000,2796000,4796000}))*1.021,-2))</f>
        <v/>
      </c>
      <c r="V547" s="18">
        <f>MAX(0,ROUNDDOWN(K547-H547-430000-J547-0,-3))</f>
        <v/>
      </c>
      <c r="W547" s="18">
        <f>MAX(0,ROUNDDOWN(K547-H547-430000-J547-N547,-3))</f>
        <v/>
      </c>
      <c r="X547" s="18">
        <f>MAX(0,ROUNDDOWN(K547-H547-430000-J547-O547,-3))</f>
        <v/>
      </c>
      <c r="Y547" s="18">
        <f>IF(K547&lt;=450000,0,MAX(0,ROUNDDOWN(V547*0.06-MIN(50000,V547)*0.03,-2))+MAX(0,ROUNDDOWN(V547*0.04-MIN(50000,V547)*0.02,-2)))</f>
        <v/>
      </c>
      <c r="Z547" s="18">
        <f>IF(K547&lt;=450000,0,MAX(0,ROUNDDOWN(W547*0.06-MIN(50000,W547)*0.03,-2))+MAX(0,ROUNDDOWN(W547*0.04-MIN(50000,W547)*0.02,-2)))</f>
        <v/>
      </c>
      <c r="AA547" s="18">
        <f>IF(K547&lt;=450000,0,MAX(0,ROUNDDOWN(X547*0.06-MIN(50000,X547)*0.03,-2))+MAX(0,ROUNDDOWN(X547*0.04-MIN(50000,X547)*0.02,-2)))</f>
        <v/>
      </c>
      <c r="AB547" s="18">
        <f>AE547+Y547-Z547</f>
        <v/>
      </c>
      <c r="AC547" s="18">
        <f>AF547+Y547-AA547</f>
        <v/>
      </c>
      <c r="AD547" s="20">
        <f>AB547-AC547</f>
        <v/>
      </c>
      <c r="AE547" s="18">
        <f>S547-T547</f>
        <v/>
      </c>
      <c r="AF547" s="18">
        <f>S547-U547</f>
        <v/>
      </c>
      <c r="AG547" s="21">
        <f>IF(P547&lt;=0,0,LOOKUP(P547,{0,1950001,3300001,6950001,9000001,18000001,40000001},{0.05,0.1,0.2,0.23,0.33,0.4,0.45}))</f>
        <v/>
      </c>
    </row>
    <row r="548">
      <c r="A548" t="inlineStr">
        <is>
          <t>1万円刻み</t>
        </is>
      </c>
      <c r="B548" s="18">
        <f>'4_1万円刻み'!$A$159</f>
        <v/>
      </c>
      <c r="C548" s="19" t="n">
        <v>2026</v>
      </c>
      <c r="D548" s="18" t="n">
        <v>100000</v>
      </c>
      <c r="E548" s="18" t="n">
        <v>0</v>
      </c>
      <c r="F548" s="18" t="n">
        <v>100000</v>
      </c>
      <c r="G548" t="inlineStr">
        <is>
          <t>はい</t>
        </is>
      </c>
      <c r="H548" s="18">
        <f>ROUND(MIN(B548/12,650000)*12*0.0915+MIN(B548/12,1390000)*12*(0.0504+0)+B548*0.005,0)</f>
        <v/>
      </c>
      <c r="I548" s="18" t="n">
        <v>0</v>
      </c>
      <c r="J548" s="18" t="n">
        <v>0</v>
      </c>
      <c r="K548" s="18">
        <f>ROUND(IF(C548&gt;=2026,IF(B548&lt;741000,0,IF(B548&lt;2191000,B548-740000,IF(B548&lt;2193000,1451000,IF(B548&lt;2196000,1453000,IF(B548&lt;2200000,1456000,IF(B548&lt;3600000,ROUNDDOWN(B548/4,-3)*2.8-80000,IF(B548&lt;6600000,ROUNDDOWN(B548/4,-3)*3.2-440000,IF(B548&lt;8500000,ROUNDDOWN(B548*0.9,0)-1100000,B548-1950000)))))))),IF(B548&lt;651000,0,IF(B548&lt;1900000,B548-650000,IF(B548&lt;3600000,ROUNDDOWN(B548/4,-3)*2.8-80000,IF(B548&lt;6600000,ROUNDDOWN(B548/4,-3)*3.2-440000,IF(B548&lt;8500000,ROUNDDOWN(B548*0.9,0)-1100000,B548-1950000)))))),0)</f>
        <v/>
      </c>
      <c r="L548" s="18">
        <f>IF(K548&gt;23500000,NA(),IF(C548&gt;=2026,IF(K548&lt;=4890000,1040000,IF(K548&lt;=6550000,670000,620000)),IF(K548&lt;=1320000,950000,IF(K548&lt;=3360000,880000,IF(K548&lt;=4890000,680000,IF(K548&lt;=6550000,630000,580000))))))</f>
        <v/>
      </c>
      <c r="M548" s="18">
        <f>MIN(100000,ROUNDDOWN(K548*0.05,0))</f>
        <v/>
      </c>
      <c r="N548" s="18">
        <f>MIN(2000000,MAX(0,D548-E548-M548))</f>
        <v/>
      </c>
      <c r="O548" s="18">
        <f>IF(G548="はい",MIN(88000,MAX(0,F548-12000)),0)</f>
        <v/>
      </c>
      <c r="P548" s="18">
        <f>MAX(0,ROUNDDOWN(K548-H548-L548-I548-0,-3))</f>
        <v/>
      </c>
      <c r="Q548" s="18">
        <f>MAX(0,ROUNDDOWN(K548-H548-L548-I548-N548,-3))</f>
        <v/>
      </c>
      <c r="R548" s="18">
        <f>MAX(0,ROUNDDOWN(K548-H548-L548-I548-O548,-3))</f>
        <v/>
      </c>
      <c r="S548" s="18">
        <f>IF(P548&lt;=0,0,ROUNDDOWN((P548*LOOKUP(P548,{0,1950001,3300001,6950001,9000001,18000001,40000001},{0.05,0.1,0.2,0.23,0.33,0.4,0.45})-LOOKUP(P548,{0,1950001,3300001,6950001,9000001,18000001,40000001},{0,97500,427500,636000,1536000,2796000,4796000}))*1.021,-2))</f>
        <v/>
      </c>
      <c r="T548" s="18">
        <f>IF(Q548&lt;=0,0,ROUNDDOWN((Q548*LOOKUP(Q548,{0,1950001,3300001,6950001,9000001,18000001,40000001},{0.05,0.1,0.2,0.23,0.33,0.4,0.45})-LOOKUP(Q548,{0,1950001,3300001,6950001,9000001,18000001,40000001},{0,97500,427500,636000,1536000,2796000,4796000}))*1.021,-2))</f>
        <v/>
      </c>
      <c r="U548" s="18">
        <f>IF(R548&lt;=0,0,ROUNDDOWN((R548*LOOKUP(R548,{0,1950001,3300001,6950001,9000001,18000001,40000001},{0.05,0.1,0.2,0.23,0.33,0.4,0.45})-LOOKUP(R548,{0,1950001,3300001,6950001,9000001,18000001,40000001},{0,97500,427500,636000,1536000,2796000,4796000}))*1.021,-2))</f>
        <v/>
      </c>
      <c r="V548" s="18">
        <f>MAX(0,ROUNDDOWN(K548-H548-430000-J548-0,-3))</f>
        <v/>
      </c>
      <c r="W548" s="18">
        <f>MAX(0,ROUNDDOWN(K548-H548-430000-J548-N548,-3))</f>
        <v/>
      </c>
      <c r="X548" s="18">
        <f>MAX(0,ROUNDDOWN(K548-H548-430000-J548-O548,-3))</f>
        <v/>
      </c>
      <c r="Y548" s="18">
        <f>IF(K548&lt;=450000,0,MAX(0,ROUNDDOWN(V548*0.06-MIN(50000,V548)*0.03,-2))+MAX(0,ROUNDDOWN(V548*0.04-MIN(50000,V548)*0.02,-2)))</f>
        <v/>
      </c>
      <c r="Z548" s="18">
        <f>IF(K548&lt;=450000,0,MAX(0,ROUNDDOWN(W548*0.06-MIN(50000,W548)*0.03,-2))+MAX(0,ROUNDDOWN(W548*0.04-MIN(50000,W548)*0.02,-2)))</f>
        <v/>
      </c>
      <c r="AA548" s="18">
        <f>IF(K548&lt;=450000,0,MAX(0,ROUNDDOWN(X548*0.06-MIN(50000,X548)*0.03,-2))+MAX(0,ROUNDDOWN(X548*0.04-MIN(50000,X548)*0.02,-2)))</f>
        <v/>
      </c>
      <c r="AB548" s="18">
        <f>AE548+Y548-Z548</f>
        <v/>
      </c>
      <c r="AC548" s="18">
        <f>AF548+Y548-AA548</f>
        <v/>
      </c>
      <c r="AD548" s="20">
        <f>AB548-AC548</f>
        <v/>
      </c>
      <c r="AE548" s="18">
        <f>S548-T548</f>
        <v/>
      </c>
      <c r="AF548" s="18">
        <f>S548-U548</f>
        <v/>
      </c>
      <c r="AG548" s="21">
        <f>IF(P548&lt;=0,0,LOOKUP(P548,{0,1950001,3300001,6950001,9000001,18000001,40000001},{0.05,0.1,0.2,0.23,0.33,0.4,0.45}))</f>
        <v/>
      </c>
    </row>
    <row r="549">
      <c r="A549" t="inlineStr">
        <is>
          <t>1万円刻み</t>
        </is>
      </c>
      <c r="B549" s="18">
        <f>'4_1万円刻み'!$A$159</f>
        <v/>
      </c>
      <c r="C549" s="19" t="n">
        <v>2025</v>
      </c>
      <c r="D549" s="18" t="n">
        <v>100000</v>
      </c>
      <c r="E549" s="18" t="n">
        <v>0</v>
      </c>
      <c r="F549" s="18" t="n">
        <v>100000</v>
      </c>
      <c r="G549" t="inlineStr">
        <is>
          <t>はい</t>
        </is>
      </c>
      <c r="H549" s="18">
        <f>ROUND(MIN(B549/12,650000)*12*0.0915+MIN(B549/12,1390000)*12*(0.0504+0)+B549*0.005,0)</f>
        <v/>
      </c>
      <c r="I549" s="18" t="n">
        <v>0</v>
      </c>
      <c r="J549" s="18" t="n">
        <v>0</v>
      </c>
      <c r="K549" s="18">
        <f>ROUND(IF(C549&gt;=2026,IF(B549&lt;741000,0,IF(B549&lt;2191000,B549-740000,IF(B549&lt;2193000,1451000,IF(B549&lt;2196000,1453000,IF(B549&lt;2200000,1456000,IF(B549&lt;3600000,ROUNDDOWN(B549/4,-3)*2.8-80000,IF(B549&lt;6600000,ROUNDDOWN(B549/4,-3)*3.2-440000,IF(B549&lt;8500000,ROUNDDOWN(B549*0.9,0)-1100000,B549-1950000)))))))),IF(B549&lt;651000,0,IF(B549&lt;1900000,B549-650000,IF(B549&lt;3600000,ROUNDDOWN(B549/4,-3)*2.8-80000,IF(B549&lt;6600000,ROUNDDOWN(B549/4,-3)*3.2-440000,IF(B549&lt;8500000,ROUNDDOWN(B549*0.9,0)-1100000,B549-1950000)))))),0)</f>
        <v/>
      </c>
      <c r="L549" s="18">
        <f>IF(K549&gt;23500000,NA(),IF(C549&gt;=2026,IF(K549&lt;=4890000,1040000,IF(K549&lt;=6550000,670000,620000)),IF(K549&lt;=1320000,950000,IF(K549&lt;=3360000,880000,IF(K549&lt;=4890000,680000,IF(K549&lt;=6550000,630000,580000))))))</f>
        <v/>
      </c>
      <c r="M549" s="18">
        <f>MIN(100000,ROUNDDOWN(K549*0.05,0))</f>
        <v/>
      </c>
      <c r="N549" s="18">
        <f>MIN(2000000,MAX(0,D549-E549-M549))</f>
        <v/>
      </c>
      <c r="O549" s="18">
        <f>IF(G549="はい",MIN(88000,MAX(0,F549-12000)),0)</f>
        <v/>
      </c>
      <c r="P549" s="18">
        <f>MAX(0,ROUNDDOWN(K549-H549-L549-I549-0,-3))</f>
        <v/>
      </c>
      <c r="Q549" s="18">
        <f>MAX(0,ROUNDDOWN(K549-H549-L549-I549-N549,-3))</f>
        <v/>
      </c>
      <c r="R549" s="18">
        <f>MAX(0,ROUNDDOWN(K549-H549-L549-I549-O549,-3))</f>
        <v/>
      </c>
      <c r="S549" s="18">
        <f>IF(P549&lt;=0,0,ROUNDDOWN((P549*LOOKUP(P549,{0,1950001,3300001,6950001,9000001,18000001,40000001},{0.05,0.1,0.2,0.23,0.33,0.4,0.45})-LOOKUP(P549,{0,1950001,3300001,6950001,9000001,18000001,40000001},{0,97500,427500,636000,1536000,2796000,4796000}))*1.021,-2))</f>
        <v/>
      </c>
      <c r="T549" s="18">
        <f>IF(Q549&lt;=0,0,ROUNDDOWN((Q549*LOOKUP(Q549,{0,1950001,3300001,6950001,9000001,18000001,40000001},{0.05,0.1,0.2,0.23,0.33,0.4,0.45})-LOOKUP(Q549,{0,1950001,3300001,6950001,9000001,18000001,40000001},{0,97500,427500,636000,1536000,2796000,4796000}))*1.021,-2))</f>
        <v/>
      </c>
      <c r="U549" s="18">
        <f>IF(R549&lt;=0,0,ROUNDDOWN((R549*LOOKUP(R549,{0,1950001,3300001,6950001,9000001,18000001,40000001},{0.05,0.1,0.2,0.23,0.33,0.4,0.45})-LOOKUP(R549,{0,1950001,3300001,6950001,9000001,18000001,40000001},{0,97500,427500,636000,1536000,2796000,4796000}))*1.021,-2))</f>
        <v/>
      </c>
      <c r="V549" s="18">
        <f>MAX(0,ROUNDDOWN(K549-H549-430000-J549-0,-3))</f>
        <v/>
      </c>
      <c r="W549" s="18">
        <f>MAX(0,ROUNDDOWN(K549-H549-430000-J549-N549,-3))</f>
        <v/>
      </c>
      <c r="X549" s="18">
        <f>MAX(0,ROUNDDOWN(K549-H549-430000-J549-O549,-3))</f>
        <v/>
      </c>
      <c r="Y549" s="18">
        <f>IF(K549&lt;=450000,0,MAX(0,ROUNDDOWN(V549*0.06-MIN(50000,V549)*0.03,-2))+MAX(0,ROUNDDOWN(V549*0.04-MIN(50000,V549)*0.02,-2)))</f>
        <v/>
      </c>
      <c r="Z549" s="18">
        <f>IF(K549&lt;=450000,0,MAX(0,ROUNDDOWN(W549*0.06-MIN(50000,W549)*0.03,-2))+MAX(0,ROUNDDOWN(W549*0.04-MIN(50000,W549)*0.02,-2)))</f>
        <v/>
      </c>
      <c r="AA549" s="18">
        <f>IF(K549&lt;=450000,0,MAX(0,ROUNDDOWN(X549*0.06-MIN(50000,X549)*0.03,-2))+MAX(0,ROUNDDOWN(X549*0.04-MIN(50000,X549)*0.02,-2)))</f>
        <v/>
      </c>
      <c r="AB549" s="18">
        <f>AE549+Y549-Z549</f>
        <v/>
      </c>
      <c r="AC549" s="18">
        <f>AF549+Y549-AA549</f>
        <v/>
      </c>
      <c r="AD549" s="20">
        <f>AB549-AC549</f>
        <v/>
      </c>
      <c r="AE549" s="18">
        <f>S549-T549</f>
        <v/>
      </c>
      <c r="AF549" s="18">
        <f>S549-U549</f>
        <v/>
      </c>
      <c r="AG549" s="21">
        <f>IF(P549&lt;=0,0,LOOKUP(P549,{0,1950001,3300001,6950001,9000001,18000001,40000001},{0.05,0.1,0.2,0.23,0.33,0.4,0.45}))</f>
        <v/>
      </c>
    </row>
    <row r="550">
      <c r="A550" t="inlineStr">
        <is>
          <t>1万円刻み</t>
        </is>
      </c>
      <c r="B550" s="18">
        <f>'4_1万円刻み'!$A$160</f>
        <v/>
      </c>
      <c r="C550" s="19" t="n">
        <v>2026</v>
      </c>
      <c r="D550" s="18" t="n">
        <v>100000</v>
      </c>
      <c r="E550" s="18" t="n">
        <v>0</v>
      </c>
      <c r="F550" s="18" t="n">
        <v>100000</v>
      </c>
      <c r="G550" t="inlineStr">
        <is>
          <t>はい</t>
        </is>
      </c>
      <c r="H550" s="18">
        <f>ROUND(MIN(B550/12,650000)*12*0.0915+MIN(B550/12,1390000)*12*(0.0504+0)+B550*0.005,0)</f>
        <v/>
      </c>
      <c r="I550" s="18" t="n">
        <v>0</v>
      </c>
      <c r="J550" s="18" t="n">
        <v>0</v>
      </c>
      <c r="K550" s="18">
        <f>ROUND(IF(C550&gt;=2026,IF(B550&lt;741000,0,IF(B550&lt;2191000,B550-740000,IF(B550&lt;2193000,1451000,IF(B550&lt;2196000,1453000,IF(B550&lt;2200000,1456000,IF(B550&lt;3600000,ROUNDDOWN(B550/4,-3)*2.8-80000,IF(B550&lt;6600000,ROUNDDOWN(B550/4,-3)*3.2-440000,IF(B550&lt;8500000,ROUNDDOWN(B550*0.9,0)-1100000,B550-1950000)))))))),IF(B550&lt;651000,0,IF(B550&lt;1900000,B550-650000,IF(B550&lt;3600000,ROUNDDOWN(B550/4,-3)*2.8-80000,IF(B550&lt;6600000,ROUNDDOWN(B550/4,-3)*3.2-440000,IF(B550&lt;8500000,ROUNDDOWN(B550*0.9,0)-1100000,B550-1950000)))))),0)</f>
        <v/>
      </c>
      <c r="L550" s="18">
        <f>IF(K550&gt;23500000,NA(),IF(C550&gt;=2026,IF(K550&lt;=4890000,1040000,IF(K550&lt;=6550000,670000,620000)),IF(K550&lt;=1320000,950000,IF(K550&lt;=3360000,880000,IF(K550&lt;=4890000,680000,IF(K550&lt;=6550000,630000,580000))))))</f>
        <v/>
      </c>
      <c r="M550" s="18">
        <f>MIN(100000,ROUNDDOWN(K550*0.05,0))</f>
        <v/>
      </c>
      <c r="N550" s="18">
        <f>MIN(2000000,MAX(0,D550-E550-M550))</f>
        <v/>
      </c>
      <c r="O550" s="18">
        <f>IF(G550="はい",MIN(88000,MAX(0,F550-12000)),0)</f>
        <v/>
      </c>
      <c r="P550" s="18">
        <f>MAX(0,ROUNDDOWN(K550-H550-L550-I550-0,-3))</f>
        <v/>
      </c>
      <c r="Q550" s="18">
        <f>MAX(0,ROUNDDOWN(K550-H550-L550-I550-N550,-3))</f>
        <v/>
      </c>
      <c r="R550" s="18">
        <f>MAX(0,ROUNDDOWN(K550-H550-L550-I550-O550,-3))</f>
        <v/>
      </c>
      <c r="S550" s="18">
        <f>IF(P550&lt;=0,0,ROUNDDOWN((P550*LOOKUP(P550,{0,1950001,3300001,6950001,9000001,18000001,40000001},{0.05,0.1,0.2,0.23,0.33,0.4,0.45})-LOOKUP(P550,{0,1950001,3300001,6950001,9000001,18000001,40000001},{0,97500,427500,636000,1536000,2796000,4796000}))*1.021,-2))</f>
        <v/>
      </c>
      <c r="T550" s="18">
        <f>IF(Q550&lt;=0,0,ROUNDDOWN((Q550*LOOKUP(Q550,{0,1950001,3300001,6950001,9000001,18000001,40000001},{0.05,0.1,0.2,0.23,0.33,0.4,0.45})-LOOKUP(Q550,{0,1950001,3300001,6950001,9000001,18000001,40000001},{0,97500,427500,636000,1536000,2796000,4796000}))*1.021,-2))</f>
        <v/>
      </c>
      <c r="U550" s="18">
        <f>IF(R550&lt;=0,0,ROUNDDOWN((R550*LOOKUP(R550,{0,1950001,3300001,6950001,9000001,18000001,40000001},{0.05,0.1,0.2,0.23,0.33,0.4,0.45})-LOOKUP(R550,{0,1950001,3300001,6950001,9000001,18000001,40000001},{0,97500,427500,636000,1536000,2796000,4796000}))*1.021,-2))</f>
        <v/>
      </c>
      <c r="V550" s="18">
        <f>MAX(0,ROUNDDOWN(K550-H550-430000-J550-0,-3))</f>
        <v/>
      </c>
      <c r="W550" s="18">
        <f>MAX(0,ROUNDDOWN(K550-H550-430000-J550-N550,-3))</f>
        <v/>
      </c>
      <c r="X550" s="18">
        <f>MAX(0,ROUNDDOWN(K550-H550-430000-J550-O550,-3))</f>
        <v/>
      </c>
      <c r="Y550" s="18">
        <f>IF(K550&lt;=450000,0,MAX(0,ROUNDDOWN(V550*0.06-MIN(50000,V550)*0.03,-2))+MAX(0,ROUNDDOWN(V550*0.04-MIN(50000,V550)*0.02,-2)))</f>
        <v/>
      </c>
      <c r="Z550" s="18">
        <f>IF(K550&lt;=450000,0,MAX(0,ROUNDDOWN(W550*0.06-MIN(50000,W550)*0.03,-2))+MAX(0,ROUNDDOWN(W550*0.04-MIN(50000,W550)*0.02,-2)))</f>
        <v/>
      </c>
      <c r="AA550" s="18">
        <f>IF(K550&lt;=450000,0,MAX(0,ROUNDDOWN(X550*0.06-MIN(50000,X550)*0.03,-2))+MAX(0,ROUNDDOWN(X550*0.04-MIN(50000,X550)*0.02,-2)))</f>
        <v/>
      </c>
      <c r="AB550" s="18">
        <f>AE550+Y550-Z550</f>
        <v/>
      </c>
      <c r="AC550" s="18">
        <f>AF550+Y550-AA550</f>
        <v/>
      </c>
      <c r="AD550" s="20">
        <f>AB550-AC550</f>
        <v/>
      </c>
      <c r="AE550" s="18">
        <f>S550-T550</f>
        <v/>
      </c>
      <c r="AF550" s="18">
        <f>S550-U550</f>
        <v/>
      </c>
      <c r="AG550" s="21">
        <f>IF(P550&lt;=0,0,LOOKUP(P550,{0,1950001,3300001,6950001,9000001,18000001,40000001},{0.05,0.1,0.2,0.23,0.33,0.4,0.45}))</f>
        <v/>
      </c>
    </row>
    <row r="551">
      <c r="A551" t="inlineStr">
        <is>
          <t>1万円刻み</t>
        </is>
      </c>
      <c r="B551" s="18">
        <f>'4_1万円刻み'!$A$160</f>
        <v/>
      </c>
      <c r="C551" s="19" t="n">
        <v>2025</v>
      </c>
      <c r="D551" s="18" t="n">
        <v>100000</v>
      </c>
      <c r="E551" s="18" t="n">
        <v>0</v>
      </c>
      <c r="F551" s="18" t="n">
        <v>100000</v>
      </c>
      <c r="G551" t="inlineStr">
        <is>
          <t>はい</t>
        </is>
      </c>
      <c r="H551" s="18">
        <f>ROUND(MIN(B551/12,650000)*12*0.0915+MIN(B551/12,1390000)*12*(0.0504+0)+B551*0.005,0)</f>
        <v/>
      </c>
      <c r="I551" s="18" t="n">
        <v>0</v>
      </c>
      <c r="J551" s="18" t="n">
        <v>0</v>
      </c>
      <c r="K551" s="18">
        <f>ROUND(IF(C551&gt;=2026,IF(B551&lt;741000,0,IF(B551&lt;2191000,B551-740000,IF(B551&lt;2193000,1451000,IF(B551&lt;2196000,1453000,IF(B551&lt;2200000,1456000,IF(B551&lt;3600000,ROUNDDOWN(B551/4,-3)*2.8-80000,IF(B551&lt;6600000,ROUNDDOWN(B551/4,-3)*3.2-440000,IF(B551&lt;8500000,ROUNDDOWN(B551*0.9,0)-1100000,B551-1950000)))))))),IF(B551&lt;651000,0,IF(B551&lt;1900000,B551-650000,IF(B551&lt;3600000,ROUNDDOWN(B551/4,-3)*2.8-80000,IF(B551&lt;6600000,ROUNDDOWN(B551/4,-3)*3.2-440000,IF(B551&lt;8500000,ROUNDDOWN(B551*0.9,0)-1100000,B551-1950000)))))),0)</f>
        <v/>
      </c>
      <c r="L551" s="18">
        <f>IF(K551&gt;23500000,NA(),IF(C551&gt;=2026,IF(K551&lt;=4890000,1040000,IF(K551&lt;=6550000,670000,620000)),IF(K551&lt;=1320000,950000,IF(K551&lt;=3360000,880000,IF(K551&lt;=4890000,680000,IF(K551&lt;=6550000,630000,580000))))))</f>
        <v/>
      </c>
      <c r="M551" s="18">
        <f>MIN(100000,ROUNDDOWN(K551*0.05,0))</f>
        <v/>
      </c>
      <c r="N551" s="18">
        <f>MIN(2000000,MAX(0,D551-E551-M551))</f>
        <v/>
      </c>
      <c r="O551" s="18">
        <f>IF(G551="はい",MIN(88000,MAX(0,F551-12000)),0)</f>
        <v/>
      </c>
      <c r="P551" s="18">
        <f>MAX(0,ROUNDDOWN(K551-H551-L551-I551-0,-3))</f>
        <v/>
      </c>
      <c r="Q551" s="18">
        <f>MAX(0,ROUNDDOWN(K551-H551-L551-I551-N551,-3))</f>
        <v/>
      </c>
      <c r="R551" s="18">
        <f>MAX(0,ROUNDDOWN(K551-H551-L551-I551-O551,-3))</f>
        <v/>
      </c>
      <c r="S551" s="18">
        <f>IF(P551&lt;=0,0,ROUNDDOWN((P551*LOOKUP(P551,{0,1950001,3300001,6950001,9000001,18000001,40000001},{0.05,0.1,0.2,0.23,0.33,0.4,0.45})-LOOKUP(P551,{0,1950001,3300001,6950001,9000001,18000001,40000001},{0,97500,427500,636000,1536000,2796000,4796000}))*1.021,-2))</f>
        <v/>
      </c>
      <c r="T551" s="18">
        <f>IF(Q551&lt;=0,0,ROUNDDOWN((Q551*LOOKUP(Q551,{0,1950001,3300001,6950001,9000001,18000001,40000001},{0.05,0.1,0.2,0.23,0.33,0.4,0.45})-LOOKUP(Q551,{0,1950001,3300001,6950001,9000001,18000001,40000001},{0,97500,427500,636000,1536000,2796000,4796000}))*1.021,-2))</f>
        <v/>
      </c>
      <c r="U551" s="18">
        <f>IF(R551&lt;=0,0,ROUNDDOWN((R551*LOOKUP(R551,{0,1950001,3300001,6950001,9000001,18000001,40000001},{0.05,0.1,0.2,0.23,0.33,0.4,0.45})-LOOKUP(R551,{0,1950001,3300001,6950001,9000001,18000001,40000001},{0,97500,427500,636000,1536000,2796000,4796000}))*1.021,-2))</f>
        <v/>
      </c>
      <c r="V551" s="18">
        <f>MAX(0,ROUNDDOWN(K551-H551-430000-J551-0,-3))</f>
        <v/>
      </c>
      <c r="W551" s="18">
        <f>MAX(0,ROUNDDOWN(K551-H551-430000-J551-N551,-3))</f>
        <v/>
      </c>
      <c r="X551" s="18">
        <f>MAX(0,ROUNDDOWN(K551-H551-430000-J551-O551,-3))</f>
        <v/>
      </c>
      <c r="Y551" s="18">
        <f>IF(K551&lt;=450000,0,MAX(0,ROUNDDOWN(V551*0.06-MIN(50000,V551)*0.03,-2))+MAX(0,ROUNDDOWN(V551*0.04-MIN(50000,V551)*0.02,-2)))</f>
        <v/>
      </c>
      <c r="Z551" s="18">
        <f>IF(K551&lt;=450000,0,MAX(0,ROUNDDOWN(W551*0.06-MIN(50000,W551)*0.03,-2))+MAX(0,ROUNDDOWN(W551*0.04-MIN(50000,W551)*0.02,-2)))</f>
        <v/>
      </c>
      <c r="AA551" s="18">
        <f>IF(K551&lt;=450000,0,MAX(0,ROUNDDOWN(X551*0.06-MIN(50000,X551)*0.03,-2))+MAX(0,ROUNDDOWN(X551*0.04-MIN(50000,X551)*0.02,-2)))</f>
        <v/>
      </c>
      <c r="AB551" s="18">
        <f>AE551+Y551-Z551</f>
        <v/>
      </c>
      <c r="AC551" s="18">
        <f>AF551+Y551-AA551</f>
        <v/>
      </c>
      <c r="AD551" s="20">
        <f>AB551-AC551</f>
        <v/>
      </c>
      <c r="AE551" s="18">
        <f>S551-T551</f>
        <v/>
      </c>
      <c r="AF551" s="18">
        <f>S551-U551</f>
        <v/>
      </c>
      <c r="AG551" s="21">
        <f>IF(P551&lt;=0,0,LOOKUP(P551,{0,1950001,3300001,6950001,9000001,18000001,40000001},{0.05,0.1,0.2,0.23,0.33,0.4,0.45}))</f>
        <v/>
      </c>
    </row>
    <row r="552">
      <c r="A552" t="inlineStr">
        <is>
          <t>1万円刻み</t>
        </is>
      </c>
      <c r="B552" s="18">
        <f>'4_1万円刻み'!$A$161</f>
        <v/>
      </c>
      <c r="C552" s="19" t="n">
        <v>2026</v>
      </c>
      <c r="D552" s="18" t="n">
        <v>100000</v>
      </c>
      <c r="E552" s="18" t="n">
        <v>0</v>
      </c>
      <c r="F552" s="18" t="n">
        <v>100000</v>
      </c>
      <c r="G552" t="inlineStr">
        <is>
          <t>はい</t>
        </is>
      </c>
      <c r="H552" s="18">
        <f>ROUND(MIN(B552/12,650000)*12*0.0915+MIN(B552/12,1390000)*12*(0.0504+0)+B552*0.005,0)</f>
        <v/>
      </c>
      <c r="I552" s="18" t="n">
        <v>0</v>
      </c>
      <c r="J552" s="18" t="n">
        <v>0</v>
      </c>
      <c r="K552" s="18">
        <f>ROUND(IF(C552&gt;=2026,IF(B552&lt;741000,0,IF(B552&lt;2191000,B552-740000,IF(B552&lt;2193000,1451000,IF(B552&lt;2196000,1453000,IF(B552&lt;2200000,1456000,IF(B552&lt;3600000,ROUNDDOWN(B552/4,-3)*2.8-80000,IF(B552&lt;6600000,ROUNDDOWN(B552/4,-3)*3.2-440000,IF(B552&lt;8500000,ROUNDDOWN(B552*0.9,0)-1100000,B552-1950000)))))))),IF(B552&lt;651000,0,IF(B552&lt;1900000,B552-650000,IF(B552&lt;3600000,ROUNDDOWN(B552/4,-3)*2.8-80000,IF(B552&lt;6600000,ROUNDDOWN(B552/4,-3)*3.2-440000,IF(B552&lt;8500000,ROUNDDOWN(B552*0.9,0)-1100000,B552-1950000)))))),0)</f>
        <v/>
      </c>
      <c r="L552" s="18">
        <f>IF(K552&gt;23500000,NA(),IF(C552&gt;=2026,IF(K552&lt;=4890000,1040000,IF(K552&lt;=6550000,670000,620000)),IF(K552&lt;=1320000,950000,IF(K552&lt;=3360000,880000,IF(K552&lt;=4890000,680000,IF(K552&lt;=6550000,630000,580000))))))</f>
        <v/>
      </c>
      <c r="M552" s="18">
        <f>MIN(100000,ROUNDDOWN(K552*0.05,0))</f>
        <v/>
      </c>
      <c r="N552" s="18">
        <f>MIN(2000000,MAX(0,D552-E552-M552))</f>
        <v/>
      </c>
      <c r="O552" s="18">
        <f>IF(G552="はい",MIN(88000,MAX(0,F552-12000)),0)</f>
        <v/>
      </c>
      <c r="P552" s="18">
        <f>MAX(0,ROUNDDOWN(K552-H552-L552-I552-0,-3))</f>
        <v/>
      </c>
      <c r="Q552" s="18">
        <f>MAX(0,ROUNDDOWN(K552-H552-L552-I552-N552,-3))</f>
        <v/>
      </c>
      <c r="R552" s="18">
        <f>MAX(0,ROUNDDOWN(K552-H552-L552-I552-O552,-3))</f>
        <v/>
      </c>
      <c r="S552" s="18">
        <f>IF(P552&lt;=0,0,ROUNDDOWN((P552*LOOKUP(P552,{0,1950001,3300001,6950001,9000001,18000001,40000001},{0.05,0.1,0.2,0.23,0.33,0.4,0.45})-LOOKUP(P552,{0,1950001,3300001,6950001,9000001,18000001,40000001},{0,97500,427500,636000,1536000,2796000,4796000}))*1.021,-2))</f>
        <v/>
      </c>
      <c r="T552" s="18">
        <f>IF(Q552&lt;=0,0,ROUNDDOWN((Q552*LOOKUP(Q552,{0,1950001,3300001,6950001,9000001,18000001,40000001},{0.05,0.1,0.2,0.23,0.33,0.4,0.45})-LOOKUP(Q552,{0,1950001,3300001,6950001,9000001,18000001,40000001},{0,97500,427500,636000,1536000,2796000,4796000}))*1.021,-2))</f>
        <v/>
      </c>
      <c r="U552" s="18">
        <f>IF(R552&lt;=0,0,ROUNDDOWN((R552*LOOKUP(R552,{0,1950001,3300001,6950001,9000001,18000001,40000001},{0.05,0.1,0.2,0.23,0.33,0.4,0.45})-LOOKUP(R552,{0,1950001,3300001,6950001,9000001,18000001,40000001},{0,97500,427500,636000,1536000,2796000,4796000}))*1.021,-2))</f>
        <v/>
      </c>
      <c r="V552" s="18">
        <f>MAX(0,ROUNDDOWN(K552-H552-430000-J552-0,-3))</f>
        <v/>
      </c>
      <c r="W552" s="18">
        <f>MAX(0,ROUNDDOWN(K552-H552-430000-J552-N552,-3))</f>
        <v/>
      </c>
      <c r="X552" s="18">
        <f>MAX(0,ROUNDDOWN(K552-H552-430000-J552-O552,-3))</f>
        <v/>
      </c>
      <c r="Y552" s="18">
        <f>IF(K552&lt;=450000,0,MAX(0,ROUNDDOWN(V552*0.06-MIN(50000,V552)*0.03,-2))+MAX(0,ROUNDDOWN(V552*0.04-MIN(50000,V552)*0.02,-2)))</f>
        <v/>
      </c>
      <c r="Z552" s="18">
        <f>IF(K552&lt;=450000,0,MAX(0,ROUNDDOWN(W552*0.06-MIN(50000,W552)*0.03,-2))+MAX(0,ROUNDDOWN(W552*0.04-MIN(50000,W552)*0.02,-2)))</f>
        <v/>
      </c>
      <c r="AA552" s="18">
        <f>IF(K552&lt;=450000,0,MAX(0,ROUNDDOWN(X552*0.06-MIN(50000,X552)*0.03,-2))+MAX(0,ROUNDDOWN(X552*0.04-MIN(50000,X552)*0.02,-2)))</f>
        <v/>
      </c>
      <c r="AB552" s="18">
        <f>AE552+Y552-Z552</f>
        <v/>
      </c>
      <c r="AC552" s="18">
        <f>AF552+Y552-AA552</f>
        <v/>
      </c>
      <c r="AD552" s="20">
        <f>AB552-AC552</f>
        <v/>
      </c>
      <c r="AE552" s="18">
        <f>S552-T552</f>
        <v/>
      </c>
      <c r="AF552" s="18">
        <f>S552-U552</f>
        <v/>
      </c>
      <c r="AG552" s="21">
        <f>IF(P552&lt;=0,0,LOOKUP(P552,{0,1950001,3300001,6950001,9000001,18000001,40000001},{0.05,0.1,0.2,0.23,0.33,0.4,0.45}))</f>
        <v/>
      </c>
    </row>
    <row r="553">
      <c r="A553" t="inlineStr">
        <is>
          <t>1万円刻み</t>
        </is>
      </c>
      <c r="B553" s="18">
        <f>'4_1万円刻み'!$A$161</f>
        <v/>
      </c>
      <c r="C553" s="19" t="n">
        <v>2025</v>
      </c>
      <c r="D553" s="18" t="n">
        <v>100000</v>
      </c>
      <c r="E553" s="18" t="n">
        <v>0</v>
      </c>
      <c r="F553" s="18" t="n">
        <v>100000</v>
      </c>
      <c r="G553" t="inlineStr">
        <is>
          <t>はい</t>
        </is>
      </c>
      <c r="H553" s="18">
        <f>ROUND(MIN(B553/12,650000)*12*0.0915+MIN(B553/12,1390000)*12*(0.0504+0)+B553*0.005,0)</f>
        <v/>
      </c>
      <c r="I553" s="18" t="n">
        <v>0</v>
      </c>
      <c r="J553" s="18" t="n">
        <v>0</v>
      </c>
      <c r="K553" s="18">
        <f>ROUND(IF(C553&gt;=2026,IF(B553&lt;741000,0,IF(B553&lt;2191000,B553-740000,IF(B553&lt;2193000,1451000,IF(B553&lt;2196000,1453000,IF(B553&lt;2200000,1456000,IF(B553&lt;3600000,ROUNDDOWN(B553/4,-3)*2.8-80000,IF(B553&lt;6600000,ROUNDDOWN(B553/4,-3)*3.2-440000,IF(B553&lt;8500000,ROUNDDOWN(B553*0.9,0)-1100000,B553-1950000)))))))),IF(B553&lt;651000,0,IF(B553&lt;1900000,B553-650000,IF(B553&lt;3600000,ROUNDDOWN(B553/4,-3)*2.8-80000,IF(B553&lt;6600000,ROUNDDOWN(B553/4,-3)*3.2-440000,IF(B553&lt;8500000,ROUNDDOWN(B553*0.9,0)-1100000,B553-1950000)))))),0)</f>
        <v/>
      </c>
      <c r="L553" s="18">
        <f>IF(K553&gt;23500000,NA(),IF(C553&gt;=2026,IF(K553&lt;=4890000,1040000,IF(K553&lt;=6550000,670000,620000)),IF(K553&lt;=1320000,950000,IF(K553&lt;=3360000,880000,IF(K553&lt;=4890000,680000,IF(K553&lt;=6550000,630000,580000))))))</f>
        <v/>
      </c>
      <c r="M553" s="18">
        <f>MIN(100000,ROUNDDOWN(K553*0.05,0))</f>
        <v/>
      </c>
      <c r="N553" s="18">
        <f>MIN(2000000,MAX(0,D553-E553-M553))</f>
        <v/>
      </c>
      <c r="O553" s="18">
        <f>IF(G553="はい",MIN(88000,MAX(0,F553-12000)),0)</f>
        <v/>
      </c>
      <c r="P553" s="18">
        <f>MAX(0,ROUNDDOWN(K553-H553-L553-I553-0,-3))</f>
        <v/>
      </c>
      <c r="Q553" s="18">
        <f>MAX(0,ROUNDDOWN(K553-H553-L553-I553-N553,-3))</f>
        <v/>
      </c>
      <c r="R553" s="18">
        <f>MAX(0,ROUNDDOWN(K553-H553-L553-I553-O553,-3))</f>
        <v/>
      </c>
      <c r="S553" s="18">
        <f>IF(P553&lt;=0,0,ROUNDDOWN((P553*LOOKUP(P553,{0,1950001,3300001,6950001,9000001,18000001,40000001},{0.05,0.1,0.2,0.23,0.33,0.4,0.45})-LOOKUP(P553,{0,1950001,3300001,6950001,9000001,18000001,40000001},{0,97500,427500,636000,1536000,2796000,4796000}))*1.021,-2))</f>
        <v/>
      </c>
      <c r="T553" s="18">
        <f>IF(Q553&lt;=0,0,ROUNDDOWN((Q553*LOOKUP(Q553,{0,1950001,3300001,6950001,9000001,18000001,40000001},{0.05,0.1,0.2,0.23,0.33,0.4,0.45})-LOOKUP(Q553,{0,1950001,3300001,6950001,9000001,18000001,40000001},{0,97500,427500,636000,1536000,2796000,4796000}))*1.021,-2))</f>
        <v/>
      </c>
      <c r="U553" s="18">
        <f>IF(R553&lt;=0,0,ROUNDDOWN((R553*LOOKUP(R553,{0,1950001,3300001,6950001,9000001,18000001,40000001},{0.05,0.1,0.2,0.23,0.33,0.4,0.45})-LOOKUP(R553,{0,1950001,3300001,6950001,9000001,18000001,40000001},{0,97500,427500,636000,1536000,2796000,4796000}))*1.021,-2))</f>
        <v/>
      </c>
      <c r="V553" s="18">
        <f>MAX(0,ROUNDDOWN(K553-H553-430000-J553-0,-3))</f>
        <v/>
      </c>
      <c r="W553" s="18">
        <f>MAX(0,ROUNDDOWN(K553-H553-430000-J553-N553,-3))</f>
        <v/>
      </c>
      <c r="X553" s="18">
        <f>MAX(0,ROUNDDOWN(K553-H553-430000-J553-O553,-3))</f>
        <v/>
      </c>
      <c r="Y553" s="18">
        <f>IF(K553&lt;=450000,0,MAX(0,ROUNDDOWN(V553*0.06-MIN(50000,V553)*0.03,-2))+MAX(0,ROUNDDOWN(V553*0.04-MIN(50000,V553)*0.02,-2)))</f>
        <v/>
      </c>
      <c r="Z553" s="18">
        <f>IF(K553&lt;=450000,0,MAX(0,ROUNDDOWN(W553*0.06-MIN(50000,W553)*0.03,-2))+MAX(0,ROUNDDOWN(W553*0.04-MIN(50000,W553)*0.02,-2)))</f>
        <v/>
      </c>
      <c r="AA553" s="18">
        <f>IF(K553&lt;=450000,0,MAX(0,ROUNDDOWN(X553*0.06-MIN(50000,X553)*0.03,-2))+MAX(0,ROUNDDOWN(X553*0.04-MIN(50000,X553)*0.02,-2)))</f>
        <v/>
      </c>
      <c r="AB553" s="18">
        <f>AE553+Y553-Z553</f>
        <v/>
      </c>
      <c r="AC553" s="18">
        <f>AF553+Y553-AA553</f>
        <v/>
      </c>
      <c r="AD553" s="20">
        <f>AB553-AC553</f>
        <v/>
      </c>
      <c r="AE553" s="18">
        <f>S553-T553</f>
        <v/>
      </c>
      <c r="AF553" s="18">
        <f>S553-U553</f>
        <v/>
      </c>
      <c r="AG553" s="21">
        <f>IF(P553&lt;=0,0,LOOKUP(P553,{0,1950001,3300001,6950001,9000001,18000001,40000001},{0.05,0.1,0.2,0.23,0.33,0.4,0.45}))</f>
        <v/>
      </c>
    </row>
    <row r="554">
      <c r="A554" t="inlineStr">
        <is>
          <t>1万円刻み</t>
        </is>
      </c>
      <c r="B554" s="18">
        <f>'4_1万円刻み'!$A$162</f>
        <v/>
      </c>
      <c r="C554" s="19" t="n">
        <v>2026</v>
      </c>
      <c r="D554" s="18" t="n">
        <v>100000</v>
      </c>
      <c r="E554" s="18" t="n">
        <v>0</v>
      </c>
      <c r="F554" s="18" t="n">
        <v>100000</v>
      </c>
      <c r="G554" t="inlineStr">
        <is>
          <t>はい</t>
        </is>
      </c>
      <c r="H554" s="18">
        <f>ROUND(MIN(B554/12,650000)*12*0.0915+MIN(B554/12,1390000)*12*(0.0504+0)+B554*0.005,0)</f>
        <v/>
      </c>
      <c r="I554" s="18" t="n">
        <v>0</v>
      </c>
      <c r="J554" s="18" t="n">
        <v>0</v>
      </c>
      <c r="K554" s="18">
        <f>ROUND(IF(C554&gt;=2026,IF(B554&lt;741000,0,IF(B554&lt;2191000,B554-740000,IF(B554&lt;2193000,1451000,IF(B554&lt;2196000,1453000,IF(B554&lt;2200000,1456000,IF(B554&lt;3600000,ROUNDDOWN(B554/4,-3)*2.8-80000,IF(B554&lt;6600000,ROUNDDOWN(B554/4,-3)*3.2-440000,IF(B554&lt;8500000,ROUNDDOWN(B554*0.9,0)-1100000,B554-1950000)))))))),IF(B554&lt;651000,0,IF(B554&lt;1900000,B554-650000,IF(B554&lt;3600000,ROUNDDOWN(B554/4,-3)*2.8-80000,IF(B554&lt;6600000,ROUNDDOWN(B554/4,-3)*3.2-440000,IF(B554&lt;8500000,ROUNDDOWN(B554*0.9,0)-1100000,B554-1950000)))))),0)</f>
        <v/>
      </c>
      <c r="L554" s="18">
        <f>IF(K554&gt;23500000,NA(),IF(C554&gt;=2026,IF(K554&lt;=4890000,1040000,IF(K554&lt;=6550000,670000,620000)),IF(K554&lt;=1320000,950000,IF(K554&lt;=3360000,880000,IF(K554&lt;=4890000,680000,IF(K554&lt;=6550000,630000,580000))))))</f>
        <v/>
      </c>
      <c r="M554" s="18">
        <f>MIN(100000,ROUNDDOWN(K554*0.05,0))</f>
        <v/>
      </c>
      <c r="N554" s="18">
        <f>MIN(2000000,MAX(0,D554-E554-M554))</f>
        <v/>
      </c>
      <c r="O554" s="18">
        <f>IF(G554="はい",MIN(88000,MAX(0,F554-12000)),0)</f>
        <v/>
      </c>
      <c r="P554" s="18">
        <f>MAX(0,ROUNDDOWN(K554-H554-L554-I554-0,-3))</f>
        <v/>
      </c>
      <c r="Q554" s="18">
        <f>MAX(0,ROUNDDOWN(K554-H554-L554-I554-N554,-3))</f>
        <v/>
      </c>
      <c r="R554" s="18">
        <f>MAX(0,ROUNDDOWN(K554-H554-L554-I554-O554,-3))</f>
        <v/>
      </c>
      <c r="S554" s="18">
        <f>IF(P554&lt;=0,0,ROUNDDOWN((P554*LOOKUP(P554,{0,1950001,3300001,6950001,9000001,18000001,40000001},{0.05,0.1,0.2,0.23,0.33,0.4,0.45})-LOOKUP(P554,{0,1950001,3300001,6950001,9000001,18000001,40000001},{0,97500,427500,636000,1536000,2796000,4796000}))*1.021,-2))</f>
        <v/>
      </c>
      <c r="T554" s="18">
        <f>IF(Q554&lt;=0,0,ROUNDDOWN((Q554*LOOKUP(Q554,{0,1950001,3300001,6950001,9000001,18000001,40000001},{0.05,0.1,0.2,0.23,0.33,0.4,0.45})-LOOKUP(Q554,{0,1950001,3300001,6950001,9000001,18000001,40000001},{0,97500,427500,636000,1536000,2796000,4796000}))*1.021,-2))</f>
        <v/>
      </c>
      <c r="U554" s="18">
        <f>IF(R554&lt;=0,0,ROUNDDOWN((R554*LOOKUP(R554,{0,1950001,3300001,6950001,9000001,18000001,40000001},{0.05,0.1,0.2,0.23,0.33,0.4,0.45})-LOOKUP(R554,{0,1950001,3300001,6950001,9000001,18000001,40000001},{0,97500,427500,636000,1536000,2796000,4796000}))*1.021,-2))</f>
        <v/>
      </c>
      <c r="V554" s="18">
        <f>MAX(0,ROUNDDOWN(K554-H554-430000-J554-0,-3))</f>
        <v/>
      </c>
      <c r="W554" s="18">
        <f>MAX(0,ROUNDDOWN(K554-H554-430000-J554-N554,-3))</f>
        <v/>
      </c>
      <c r="X554" s="18">
        <f>MAX(0,ROUNDDOWN(K554-H554-430000-J554-O554,-3))</f>
        <v/>
      </c>
      <c r="Y554" s="18">
        <f>IF(K554&lt;=450000,0,MAX(0,ROUNDDOWN(V554*0.06-MIN(50000,V554)*0.03,-2))+MAX(0,ROUNDDOWN(V554*0.04-MIN(50000,V554)*0.02,-2)))</f>
        <v/>
      </c>
      <c r="Z554" s="18">
        <f>IF(K554&lt;=450000,0,MAX(0,ROUNDDOWN(W554*0.06-MIN(50000,W554)*0.03,-2))+MAX(0,ROUNDDOWN(W554*0.04-MIN(50000,W554)*0.02,-2)))</f>
        <v/>
      </c>
      <c r="AA554" s="18">
        <f>IF(K554&lt;=450000,0,MAX(0,ROUNDDOWN(X554*0.06-MIN(50000,X554)*0.03,-2))+MAX(0,ROUNDDOWN(X554*0.04-MIN(50000,X554)*0.02,-2)))</f>
        <v/>
      </c>
      <c r="AB554" s="18">
        <f>AE554+Y554-Z554</f>
        <v/>
      </c>
      <c r="AC554" s="18">
        <f>AF554+Y554-AA554</f>
        <v/>
      </c>
      <c r="AD554" s="20">
        <f>AB554-AC554</f>
        <v/>
      </c>
      <c r="AE554" s="18">
        <f>S554-T554</f>
        <v/>
      </c>
      <c r="AF554" s="18">
        <f>S554-U554</f>
        <v/>
      </c>
      <c r="AG554" s="21">
        <f>IF(P554&lt;=0,0,LOOKUP(P554,{0,1950001,3300001,6950001,9000001,18000001,40000001},{0.05,0.1,0.2,0.23,0.33,0.4,0.45}))</f>
        <v/>
      </c>
    </row>
    <row r="555">
      <c r="A555" t="inlineStr">
        <is>
          <t>1万円刻み</t>
        </is>
      </c>
      <c r="B555" s="18">
        <f>'4_1万円刻み'!$A$162</f>
        <v/>
      </c>
      <c r="C555" s="19" t="n">
        <v>2025</v>
      </c>
      <c r="D555" s="18" t="n">
        <v>100000</v>
      </c>
      <c r="E555" s="18" t="n">
        <v>0</v>
      </c>
      <c r="F555" s="18" t="n">
        <v>100000</v>
      </c>
      <c r="G555" t="inlineStr">
        <is>
          <t>はい</t>
        </is>
      </c>
      <c r="H555" s="18">
        <f>ROUND(MIN(B555/12,650000)*12*0.0915+MIN(B555/12,1390000)*12*(0.0504+0)+B555*0.005,0)</f>
        <v/>
      </c>
      <c r="I555" s="18" t="n">
        <v>0</v>
      </c>
      <c r="J555" s="18" t="n">
        <v>0</v>
      </c>
      <c r="K555" s="18">
        <f>ROUND(IF(C555&gt;=2026,IF(B555&lt;741000,0,IF(B555&lt;2191000,B555-740000,IF(B555&lt;2193000,1451000,IF(B555&lt;2196000,1453000,IF(B555&lt;2200000,1456000,IF(B555&lt;3600000,ROUNDDOWN(B555/4,-3)*2.8-80000,IF(B555&lt;6600000,ROUNDDOWN(B555/4,-3)*3.2-440000,IF(B555&lt;8500000,ROUNDDOWN(B555*0.9,0)-1100000,B555-1950000)))))))),IF(B555&lt;651000,0,IF(B555&lt;1900000,B555-650000,IF(B555&lt;3600000,ROUNDDOWN(B555/4,-3)*2.8-80000,IF(B555&lt;6600000,ROUNDDOWN(B555/4,-3)*3.2-440000,IF(B555&lt;8500000,ROUNDDOWN(B555*0.9,0)-1100000,B555-1950000)))))),0)</f>
        <v/>
      </c>
      <c r="L555" s="18">
        <f>IF(K555&gt;23500000,NA(),IF(C555&gt;=2026,IF(K555&lt;=4890000,1040000,IF(K555&lt;=6550000,670000,620000)),IF(K555&lt;=1320000,950000,IF(K555&lt;=3360000,880000,IF(K555&lt;=4890000,680000,IF(K555&lt;=6550000,630000,580000))))))</f>
        <v/>
      </c>
      <c r="M555" s="18">
        <f>MIN(100000,ROUNDDOWN(K555*0.05,0))</f>
        <v/>
      </c>
      <c r="N555" s="18">
        <f>MIN(2000000,MAX(0,D555-E555-M555))</f>
        <v/>
      </c>
      <c r="O555" s="18">
        <f>IF(G555="はい",MIN(88000,MAX(0,F555-12000)),0)</f>
        <v/>
      </c>
      <c r="P555" s="18">
        <f>MAX(0,ROUNDDOWN(K555-H555-L555-I555-0,-3))</f>
        <v/>
      </c>
      <c r="Q555" s="18">
        <f>MAX(0,ROUNDDOWN(K555-H555-L555-I555-N555,-3))</f>
        <v/>
      </c>
      <c r="R555" s="18">
        <f>MAX(0,ROUNDDOWN(K555-H555-L555-I555-O555,-3))</f>
        <v/>
      </c>
      <c r="S555" s="18">
        <f>IF(P555&lt;=0,0,ROUNDDOWN((P555*LOOKUP(P555,{0,1950001,3300001,6950001,9000001,18000001,40000001},{0.05,0.1,0.2,0.23,0.33,0.4,0.45})-LOOKUP(P555,{0,1950001,3300001,6950001,9000001,18000001,40000001},{0,97500,427500,636000,1536000,2796000,4796000}))*1.021,-2))</f>
        <v/>
      </c>
      <c r="T555" s="18">
        <f>IF(Q555&lt;=0,0,ROUNDDOWN((Q555*LOOKUP(Q555,{0,1950001,3300001,6950001,9000001,18000001,40000001},{0.05,0.1,0.2,0.23,0.33,0.4,0.45})-LOOKUP(Q555,{0,1950001,3300001,6950001,9000001,18000001,40000001},{0,97500,427500,636000,1536000,2796000,4796000}))*1.021,-2))</f>
        <v/>
      </c>
      <c r="U555" s="18">
        <f>IF(R555&lt;=0,0,ROUNDDOWN((R555*LOOKUP(R555,{0,1950001,3300001,6950001,9000001,18000001,40000001},{0.05,0.1,0.2,0.23,0.33,0.4,0.45})-LOOKUP(R555,{0,1950001,3300001,6950001,9000001,18000001,40000001},{0,97500,427500,636000,1536000,2796000,4796000}))*1.021,-2))</f>
        <v/>
      </c>
      <c r="V555" s="18">
        <f>MAX(0,ROUNDDOWN(K555-H555-430000-J555-0,-3))</f>
        <v/>
      </c>
      <c r="W555" s="18">
        <f>MAX(0,ROUNDDOWN(K555-H555-430000-J555-N555,-3))</f>
        <v/>
      </c>
      <c r="X555" s="18">
        <f>MAX(0,ROUNDDOWN(K555-H555-430000-J555-O555,-3))</f>
        <v/>
      </c>
      <c r="Y555" s="18">
        <f>IF(K555&lt;=450000,0,MAX(0,ROUNDDOWN(V555*0.06-MIN(50000,V555)*0.03,-2))+MAX(0,ROUNDDOWN(V555*0.04-MIN(50000,V555)*0.02,-2)))</f>
        <v/>
      </c>
      <c r="Z555" s="18">
        <f>IF(K555&lt;=450000,0,MAX(0,ROUNDDOWN(W555*0.06-MIN(50000,W555)*0.03,-2))+MAX(0,ROUNDDOWN(W555*0.04-MIN(50000,W555)*0.02,-2)))</f>
        <v/>
      </c>
      <c r="AA555" s="18">
        <f>IF(K555&lt;=450000,0,MAX(0,ROUNDDOWN(X555*0.06-MIN(50000,X555)*0.03,-2))+MAX(0,ROUNDDOWN(X555*0.04-MIN(50000,X555)*0.02,-2)))</f>
        <v/>
      </c>
      <c r="AB555" s="18">
        <f>AE555+Y555-Z555</f>
        <v/>
      </c>
      <c r="AC555" s="18">
        <f>AF555+Y555-AA555</f>
        <v/>
      </c>
      <c r="AD555" s="20">
        <f>AB555-AC555</f>
        <v/>
      </c>
      <c r="AE555" s="18">
        <f>S555-T555</f>
        <v/>
      </c>
      <c r="AF555" s="18">
        <f>S555-U555</f>
        <v/>
      </c>
      <c r="AG555" s="21">
        <f>IF(P555&lt;=0,0,LOOKUP(P555,{0,1950001,3300001,6950001,9000001,18000001,40000001},{0.05,0.1,0.2,0.23,0.33,0.4,0.45}))</f>
        <v/>
      </c>
    </row>
    <row r="556">
      <c r="A556" t="inlineStr">
        <is>
          <t>1万円刻み</t>
        </is>
      </c>
      <c r="B556" s="18">
        <f>'4_1万円刻み'!$A$163</f>
        <v/>
      </c>
      <c r="C556" s="19" t="n">
        <v>2026</v>
      </c>
      <c r="D556" s="18" t="n">
        <v>100000</v>
      </c>
      <c r="E556" s="18" t="n">
        <v>0</v>
      </c>
      <c r="F556" s="18" t="n">
        <v>100000</v>
      </c>
      <c r="G556" t="inlineStr">
        <is>
          <t>はい</t>
        </is>
      </c>
      <c r="H556" s="18">
        <f>ROUND(MIN(B556/12,650000)*12*0.0915+MIN(B556/12,1390000)*12*(0.0504+0)+B556*0.005,0)</f>
        <v/>
      </c>
      <c r="I556" s="18" t="n">
        <v>0</v>
      </c>
      <c r="J556" s="18" t="n">
        <v>0</v>
      </c>
      <c r="K556" s="18">
        <f>ROUND(IF(C556&gt;=2026,IF(B556&lt;741000,0,IF(B556&lt;2191000,B556-740000,IF(B556&lt;2193000,1451000,IF(B556&lt;2196000,1453000,IF(B556&lt;2200000,1456000,IF(B556&lt;3600000,ROUNDDOWN(B556/4,-3)*2.8-80000,IF(B556&lt;6600000,ROUNDDOWN(B556/4,-3)*3.2-440000,IF(B556&lt;8500000,ROUNDDOWN(B556*0.9,0)-1100000,B556-1950000)))))))),IF(B556&lt;651000,0,IF(B556&lt;1900000,B556-650000,IF(B556&lt;3600000,ROUNDDOWN(B556/4,-3)*2.8-80000,IF(B556&lt;6600000,ROUNDDOWN(B556/4,-3)*3.2-440000,IF(B556&lt;8500000,ROUNDDOWN(B556*0.9,0)-1100000,B556-1950000)))))),0)</f>
        <v/>
      </c>
      <c r="L556" s="18">
        <f>IF(K556&gt;23500000,NA(),IF(C556&gt;=2026,IF(K556&lt;=4890000,1040000,IF(K556&lt;=6550000,670000,620000)),IF(K556&lt;=1320000,950000,IF(K556&lt;=3360000,880000,IF(K556&lt;=4890000,680000,IF(K556&lt;=6550000,630000,580000))))))</f>
        <v/>
      </c>
      <c r="M556" s="18">
        <f>MIN(100000,ROUNDDOWN(K556*0.05,0))</f>
        <v/>
      </c>
      <c r="N556" s="18">
        <f>MIN(2000000,MAX(0,D556-E556-M556))</f>
        <v/>
      </c>
      <c r="O556" s="18">
        <f>IF(G556="はい",MIN(88000,MAX(0,F556-12000)),0)</f>
        <v/>
      </c>
      <c r="P556" s="18">
        <f>MAX(0,ROUNDDOWN(K556-H556-L556-I556-0,-3))</f>
        <v/>
      </c>
      <c r="Q556" s="18">
        <f>MAX(0,ROUNDDOWN(K556-H556-L556-I556-N556,-3))</f>
        <v/>
      </c>
      <c r="R556" s="18">
        <f>MAX(0,ROUNDDOWN(K556-H556-L556-I556-O556,-3))</f>
        <v/>
      </c>
      <c r="S556" s="18">
        <f>IF(P556&lt;=0,0,ROUNDDOWN((P556*LOOKUP(P556,{0,1950001,3300001,6950001,9000001,18000001,40000001},{0.05,0.1,0.2,0.23,0.33,0.4,0.45})-LOOKUP(P556,{0,1950001,3300001,6950001,9000001,18000001,40000001},{0,97500,427500,636000,1536000,2796000,4796000}))*1.021,-2))</f>
        <v/>
      </c>
      <c r="T556" s="18">
        <f>IF(Q556&lt;=0,0,ROUNDDOWN((Q556*LOOKUP(Q556,{0,1950001,3300001,6950001,9000001,18000001,40000001},{0.05,0.1,0.2,0.23,0.33,0.4,0.45})-LOOKUP(Q556,{0,1950001,3300001,6950001,9000001,18000001,40000001},{0,97500,427500,636000,1536000,2796000,4796000}))*1.021,-2))</f>
        <v/>
      </c>
      <c r="U556" s="18">
        <f>IF(R556&lt;=0,0,ROUNDDOWN((R556*LOOKUP(R556,{0,1950001,3300001,6950001,9000001,18000001,40000001},{0.05,0.1,0.2,0.23,0.33,0.4,0.45})-LOOKUP(R556,{0,1950001,3300001,6950001,9000001,18000001,40000001},{0,97500,427500,636000,1536000,2796000,4796000}))*1.021,-2))</f>
        <v/>
      </c>
      <c r="V556" s="18">
        <f>MAX(0,ROUNDDOWN(K556-H556-430000-J556-0,-3))</f>
        <v/>
      </c>
      <c r="W556" s="18">
        <f>MAX(0,ROUNDDOWN(K556-H556-430000-J556-N556,-3))</f>
        <v/>
      </c>
      <c r="X556" s="18">
        <f>MAX(0,ROUNDDOWN(K556-H556-430000-J556-O556,-3))</f>
        <v/>
      </c>
      <c r="Y556" s="18">
        <f>IF(K556&lt;=450000,0,MAX(0,ROUNDDOWN(V556*0.06-MIN(50000,V556)*0.03,-2))+MAX(0,ROUNDDOWN(V556*0.04-MIN(50000,V556)*0.02,-2)))</f>
        <v/>
      </c>
      <c r="Z556" s="18">
        <f>IF(K556&lt;=450000,0,MAX(0,ROUNDDOWN(W556*0.06-MIN(50000,W556)*0.03,-2))+MAX(0,ROUNDDOWN(W556*0.04-MIN(50000,W556)*0.02,-2)))</f>
        <v/>
      </c>
      <c r="AA556" s="18">
        <f>IF(K556&lt;=450000,0,MAX(0,ROUNDDOWN(X556*0.06-MIN(50000,X556)*0.03,-2))+MAX(0,ROUNDDOWN(X556*0.04-MIN(50000,X556)*0.02,-2)))</f>
        <v/>
      </c>
      <c r="AB556" s="18">
        <f>AE556+Y556-Z556</f>
        <v/>
      </c>
      <c r="AC556" s="18">
        <f>AF556+Y556-AA556</f>
        <v/>
      </c>
      <c r="AD556" s="20">
        <f>AB556-AC556</f>
        <v/>
      </c>
      <c r="AE556" s="18">
        <f>S556-T556</f>
        <v/>
      </c>
      <c r="AF556" s="18">
        <f>S556-U556</f>
        <v/>
      </c>
      <c r="AG556" s="21">
        <f>IF(P556&lt;=0,0,LOOKUP(P556,{0,1950001,3300001,6950001,9000001,18000001,40000001},{0.05,0.1,0.2,0.23,0.33,0.4,0.45}))</f>
        <v/>
      </c>
    </row>
    <row r="557">
      <c r="A557" t="inlineStr">
        <is>
          <t>1万円刻み</t>
        </is>
      </c>
      <c r="B557" s="18">
        <f>'4_1万円刻み'!$A$163</f>
        <v/>
      </c>
      <c r="C557" s="19" t="n">
        <v>2025</v>
      </c>
      <c r="D557" s="18" t="n">
        <v>100000</v>
      </c>
      <c r="E557" s="18" t="n">
        <v>0</v>
      </c>
      <c r="F557" s="18" t="n">
        <v>100000</v>
      </c>
      <c r="G557" t="inlineStr">
        <is>
          <t>はい</t>
        </is>
      </c>
      <c r="H557" s="18">
        <f>ROUND(MIN(B557/12,650000)*12*0.0915+MIN(B557/12,1390000)*12*(0.0504+0)+B557*0.005,0)</f>
        <v/>
      </c>
      <c r="I557" s="18" t="n">
        <v>0</v>
      </c>
      <c r="J557" s="18" t="n">
        <v>0</v>
      </c>
      <c r="K557" s="18">
        <f>ROUND(IF(C557&gt;=2026,IF(B557&lt;741000,0,IF(B557&lt;2191000,B557-740000,IF(B557&lt;2193000,1451000,IF(B557&lt;2196000,1453000,IF(B557&lt;2200000,1456000,IF(B557&lt;3600000,ROUNDDOWN(B557/4,-3)*2.8-80000,IF(B557&lt;6600000,ROUNDDOWN(B557/4,-3)*3.2-440000,IF(B557&lt;8500000,ROUNDDOWN(B557*0.9,0)-1100000,B557-1950000)))))))),IF(B557&lt;651000,0,IF(B557&lt;1900000,B557-650000,IF(B557&lt;3600000,ROUNDDOWN(B557/4,-3)*2.8-80000,IF(B557&lt;6600000,ROUNDDOWN(B557/4,-3)*3.2-440000,IF(B557&lt;8500000,ROUNDDOWN(B557*0.9,0)-1100000,B557-1950000)))))),0)</f>
        <v/>
      </c>
      <c r="L557" s="18">
        <f>IF(K557&gt;23500000,NA(),IF(C557&gt;=2026,IF(K557&lt;=4890000,1040000,IF(K557&lt;=6550000,670000,620000)),IF(K557&lt;=1320000,950000,IF(K557&lt;=3360000,880000,IF(K557&lt;=4890000,680000,IF(K557&lt;=6550000,630000,580000))))))</f>
        <v/>
      </c>
      <c r="M557" s="18">
        <f>MIN(100000,ROUNDDOWN(K557*0.05,0))</f>
        <v/>
      </c>
      <c r="N557" s="18">
        <f>MIN(2000000,MAX(0,D557-E557-M557))</f>
        <v/>
      </c>
      <c r="O557" s="18">
        <f>IF(G557="はい",MIN(88000,MAX(0,F557-12000)),0)</f>
        <v/>
      </c>
      <c r="P557" s="18">
        <f>MAX(0,ROUNDDOWN(K557-H557-L557-I557-0,-3))</f>
        <v/>
      </c>
      <c r="Q557" s="18">
        <f>MAX(0,ROUNDDOWN(K557-H557-L557-I557-N557,-3))</f>
        <v/>
      </c>
      <c r="R557" s="18">
        <f>MAX(0,ROUNDDOWN(K557-H557-L557-I557-O557,-3))</f>
        <v/>
      </c>
      <c r="S557" s="18">
        <f>IF(P557&lt;=0,0,ROUNDDOWN((P557*LOOKUP(P557,{0,1950001,3300001,6950001,9000001,18000001,40000001},{0.05,0.1,0.2,0.23,0.33,0.4,0.45})-LOOKUP(P557,{0,1950001,3300001,6950001,9000001,18000001,40000001},{0,97500,427500,636000,1536000,2796000,4796000}))*1.021,-2))</f>
        <v/>
      </c>
      <c r="T557" s="18">
        <f>IF(Q557&lt;=0,0,ROUNDDOWN((Q557*LOOKUP(Q557,{0,1950001,3300001,6950001,9000001,18000001,40000001},{0.05,0.1,0.2,0.23,0.33,0.4,0.45})-LOOKUP(Q557,{0,1950001,3300001,6950001,9000001,18000001,40000001},{0,97500,427500,636000,1536000,2796000,4796000}))*1.021,-2))</f>
        <v/>
      </c>
      <c r="U557" s="18">
        <f>IF(R557&lt;=0,0,ROUNDDOWN((R557*LOOKUP(R557,{0,1950001,3300001,6950001,9000001,18000001,40000001},{0.05,0.1,0.2,0.23,0.33,0.4,0.45})-LOOKUP(R557,{0,1950001,3300001,6950001,9000001,18000001,40000001},{0,97500,427500,636000,1536000,2796000,4796000}))*1.021,-2))</f>
        <v/>
      </c>
      <c r="V557" s="18">
        <f>MAX(0,ROUNDDOWN(K557-H557-430000-J557-0,-3))</f>
        <v/>
      </c>
      <c r="W557" s="18">
        <f>MAX(0,ROUNDDOWN(K557-H557-430000-J557-N557,-3))</f>
        <v/>
      </c>
      <c r="X557" s="18">
        <f>MAX(0,ROUNDDOWN(K557-H557-430000-J557-O557,-3))</f>
        <v/>
      </c>
      <c r="Y557" s="18">
        <f>IF(K557&lt;=450000,0,MAX(0,ROUNDDOWN(V557*0.06-MIN(50000,V557)*0.03,-2))+MAX(0,ROUNDDOWN(V557*0.04-MIN(50000,V557)*0.02,-2)))</f>
        <v/>
      </c>
      <c r="Z557" s="18">
        <f>IF(K557&lt;=450000,0,MAX(0,ROUNDDOWN(W557*0.06-MIN(50000,W557)*0.03,-2))+MAX(0,ROUNDDOWN(W557*0.04-MIN(50000,W557)*0.02,-2)))</f>
        <v/>
      </c>
      <c r="AA557" s="18">
        <f>IF(K557&lt;=450000,0,MAX(0,ROUNDDOWN(X557*0.06-MIN(50000,X557)*0.03,-2))+MAX(0,ROUNDDOWN(X557*0.04-MIN(50000,X557)*0.02,-2)))</f>
        <v/>
      </c>
      <c r="AB557" s="18">
        <f>AE557+Y557-Z557</f>
        <v/>
      </c>
      <c r="AC557" s="18">
        <f>AF557+Y557-AA557</f>
        <v/>
      </c>
      <c r="AD557" s="20">
        <f>AB557-AC557</f>
        <v/>
      </c>
      <c r="AE557" s="18">
        <f>S557-T557</f>
        <v/>
      </c>
      <c r="AF557" s="18">
        <f>S557-U557</f>
        <v/>
      </c>
      <c r="AG557" s="21">
        <f>IF(P557&lt;=0,0,LOOKUP(P557,{0,1950001,3300001,6950001,9000001,18000001,40000001},{0.05,0.1,0.2,0.23,0.33,0.4,0.45}))</f>
        <v/>
      </c>
    </row>
    <row r="558">
      <c r="A558" t="inlineStr">
        <is>
          <t>1万円刻み</t>
        </is>
      </c>
      <c r="B558" s="18">
        <f>'4_1万円刻み'!$A$164</f>
        <v/>
      </c>
      <c r="C558" s="19" t="n">
        <v>2026</v>
      </c>
      <c r="D558" s="18" t="n">
        <v>100000</v>
      </c>
      <c r="E558" s="18" t="n">
        <v>0</v>
      </c>
      <c r="F558" s="18" t="n">
        <v>100000</v>
      </c>
      <c r="G558" t="inlineStr">
        <is>
          <t>はい</t>
        </is>
      </c>
      <c r="H558" s="18">
        <f>ROUND(MIN(B558/12,650000)*12*0.0915+MIN(B558/12,1390000)*12*(0.0504+0)+B558*0.005,0)</f>
        <v/>
      </c>
      <c r="I558" s="18" t="n">
        <v>0</v>
      </c>
      <c r="J558" s="18" t="n">
        <v>0</v>
      </c>
      <c r="K558" s="18">
        <f>ROUND(IF(C558&gt;=2026,IF(B558&lt;741000,0,IF(B558&lt;2191000,B558-740000,IF(B558&lt;2193000,1451000,IF(B558&lt;2196000,1453000,IF(B558&lt;2200000,1456000,IF(B558&lt;3600000,ROUNDDOWN(B558/4,-3)*2.8-80000,IF(B558&lt;6600000,ROUNDDOWN(B558/4,-3)*3.2-440000,IF(B558&lt;8500000,ROUNDDOWN(B558*0.9,0)-1100000,B558-1950000)))))))),IF(B558&lt;651000,0,IF(B558&lt;1900000,B558-650000,IF(B558&lt;3600000,ROUNDDOWN(B558/4,-3)*2.8-80000,IF(B558&lt;6600000,ROUNDDOWN(B558/4,-3)*3.2-440000,IF(B558&lt;8500000,ROUNDDOWN(B558*0.9,0)-1100000,B558-1950000)))))),0)</f>
        <v/>
      </c>
      <c r="L558" s="18">
        <f>IF(K558&gt;23500000,NA(),IF(C558&gt;=2026,IF(K558&lt;=4890000,1040000,IF(K558&lt;=6550000,670000,620000)),IF(K558&lt;=1320000,950000,IF(K558&lt;=3360000,880000,IF(K558&lt;=4890000,680000,IF(K558&lt;=6550000,630000,580000))))))</f>
        <v/>
      </c>
      <c r="M558" s="18">
        <f>MIN(100000,ROUNDDOWN(K558*0.05,0))</f>
        <v/>
      </c>
      <c r="N558" s="18">
        <f>MIN(2000000,MAX(0,D558-E558-M558))</f>
        <v/>
      </c>
      <c r="O558" s="18">
        <f>IF(G558="はい",MIN(88000,MAX(0,F558-12000)),0)</f>
        <v/>
      </c>
      <c r="P558" s="18">
        <f>MAX(0,ROUNDDOWN(K558-H558-L558-I558-0,-3))</f>
        <v/>
      </c>
      <c r="Q558" s="18">
        <f>MAX(0,ROUNDDOWN(K558-H558-L558-I558-N558,-3))</f>
        <v/>
      </c>
      <c r="R558" s="18">
        <f>MAX(0,ROUNDDOWN(K558-H558-L558-I558-O558,-3))</f>
        <v/>
      </c>
      <c r="S558" s="18">
        <f>IF(P558&lt;=0,0,ROUNDDOWN((P558*LOOKUP(P558,{0,1950001,3300001,6950001,9000001,18000001,40000001},{0.05,0.1,0.2,0.23,0.33,0.4,0.45})-LOOKUP(P558,{0,1950001,3300001,6950001,9000001,18000001,40000001},{0,97500,427500,636000,1536000,2796000,4796000}))*1.021,-2))</f>
        <v/>
      </c>
      <c r="T558" s="18">
        <f>IF(Q558&lt;=0,0,ROUNDDOWN((Q558*LOOKUP(Q558,{0,1950001,3300001,6950001,9000001,18000001,40000001},{0.05,0.1,0.2,0.23,0.33,0.4,0.45})-LOOKUP(Q558,{0,1950001,3300001,6950001,9000001,18000001,40000001},{0,97500,427500,636000,1536000,2796000,4796000}))*1.021,-2))</f>
        <v/>
      </c>
      <c r="U558" s="18">
        <f>IF(R558&lt;=0,0,ROUNDDOWN((R558*LOOKUP(R558,{0,1950001,3300001,6950001,9000001,18000001,40000001},{0.05,0.1,0.2,0.23,0.33,0.4,0.45})-LOOKUP(R558,{0,1950001,3300001,6950001,9000001,18000001,40000001},{0,97500,427500,636000,1536000,2796000,4796000}))*1.021,-2))</f>
        <v/>
      </c>
      <c r="V558" s="18">
        <f>MAX(0,ROUNDDOWN(K558-H558-430000-J558-0,-3))</f>
        <v/>
      </c>
      <c r="W558" s="18">
        <f>MAX(0,ROUNDDOWN(K558-H558-430000-J558-N558,-3))</f>
        <v/>
      </c>
      <c r="X558" s="18">
        <f>MAX(0,ROUNDDOWN(K558-H558-430000-J558-O558,-3))</f>
        <v/>
      </c>
      <c r="Y558" s="18">
        <f>IF(K558&lt;=450000,0,MAX(0,ROUNDDOWN(V558*0.06-MIN(50000,V558)*0.03,-2))+MAX(0,ROUNDDOWN(V558*0.04-MIN(50000,V558)*0.02,-2)))</f>
        <v/>
      </c>
      <c r="Z558" s="18">
        <f>IF(K558&lt;=450000,0,MAX(0,ROUNDDOWN(W558*0.06-MIN(50000,W558)*0.03,-2))+MAX(0,ROUNDDOWN(W558*0.04-MIN(50000,W558)*0.02,-2)))</f>
        <v/>
      </c>
      <c r="AA558" s="18">
        <f>IF(K558&lt;=450000,0,MAX(0,ROUNDDOWN(X558*0.06-MIN(50000,X558)*0.03,-2))+MAX(0,ROUNDDOWN(X558*0.04-MIN(50000,X558)*0.02,-2)))</f>
        <v/>
      </c>
      <c r="AB558" s="18">
        <f>AE558+Y558-Z558</f>
        <v/>
      </c>
      <c r="AC558" s="18">
        <f>AF558+Y558-AA558</f>
        <v/>
      </c>
      <c r="AD558" s="20">
        <f>AB558-AC558</f>
        <v/>
      </c>
      <c r="AE558" s="18">
        <f>S558-T558</f>
        <v/>
      </c>
      <c r="AF558" s="18">
        <f>S558-U558</f>
        <v/>
      </c>
      <c r="AG558" s="21">
        <f>IF(P558&lt;=0,0,LOOKUP(P558,{0,1950001,3300001,6950001,9000001,18000001,40000001},{0.05,0.1,0.2,0.23,0.33,0.4,0.45}))</f>
        <v/>
      </c>
    </row>
    <row r="559">
      <c r="A559" t="inlineStr">
        <is>
          <t>1万円刻み</t>
        </is>
      </c>
      <c r="B559" s="18">
        <f>'4_1万円刻み'!$A$164</f>
        <v/>
      </c>
      <c r="C559" s="19" t="n">
        <v>2025</v>
      </c>
      <c r="D559" s="18" t="n">
        <v>100000</v>
      </c>
      <c r="E559" s="18" t="n">
        <v>0</v>
      </c>
      <c r="F559" s="18" t="n">
        <v>100000</v>
      </c>
      <c r="G559" t="inlineStr">
        <is>
          <t>はい</t>
        </is>
      </c>
      <c r="H559" s="18">
        <f>ROUND(MIN(B559/12,650000)*12*0.0915+MIN(B559/12,1390000)*12*(0.0504+0)+B559*0.005,0)</f>
        <v/>
      </c>
      <c r="I559" s="18" t="n">
        <v>0</v>
      </c>
      <c r="J559" s="18" t="n">
        <v>0</v>
      </c>
      <c r="K559" s="18">
        <f>ROUND(IF(C559&gt;=2026,IF(B559&lt;741000,0,IF(B559&lt;2191000,B559-740000,IF(B559&lt;2193000,1451000,IF(B559&lt;2196000,1453000,IF(B559&lt;2200000,1456000,IF(B559&lt;3600000,ROUNDDOWN(B559/4,-3)*2.8-80000,IF(B559&lt;6600000,ROUNDDOWN(B559/4,-3)*3.2-440000,IF(B559&lt;8500000,ROUNDDOWN(B559*0.9,0)-1100000,B559-1950000)))))))),IF(B559&lt;651000,0,IF(B559&lt;1900000,B559-650000,IF(B559&lt;3600000,ROUNDDOWN(B559/4,-3)*2.8-80000,IF(B559&lt;6600000,ROUNDDOWN(B559/4,-3)*3.2-440000,IF(B559&lt;8500000,ROUNDDOWN(B559*0.9,0)-1100000,B559-1950000)))))),0)</f>
        <v/>
      </c>
      <c r="L559" s="18">
        <f>IF(K559&gt;23500000,NA(),IF(C559&gt;=2026,IF(K559&lt;=4890000,1040000,IF(K559&lt;=6550000,670000,620000)),IF(K559&lt;=1320000,950000,IF(K559&lt;=3360000,880000,IF(K559&lt;=4890000,680000,IF(K559&lt;=6550000,630000,580000))))))</f>
        <v/>
      </c>
      <c r="M559" s="18">
        <f>MIN(100000,ROUNDDOWN(K559*0.05,0))</f>
        <v/>
      </c>
      <c r="N559" s="18">
        <f>MIN(2000000,MAX(0,D559-E559-M559))</f>
        <v/>
      </c>
      <c r="O559" s="18">
        <f>IF(G559="はい",MIN(88000,MAX(0,F559-12000)),0)</f>
        <v/>
      </c>
      <c r="P559" s="18">
        <f>MAX(0,ROUNDDOWN(K559-H559-L559-I559-0,-3))</f>
        <v/>
      </c>
      <c r="Q559" s="18">
        <f>MAX(0,ROUNDDOWN(K559-H559-L559-I559-N559,-3))</f>
        <v/>
      </c>
      <c r="R559" s="18">
        <f>MAX(0,ROUNDDOWN(K559-H559-L559-I559-O559,-3))</f>
        <v/>
      </c>
      <c r="S559" s="18">
        <f>IF(P559&lt;=0,0,ROUNDDOWN((P559*LOOKUP(P559,{0,1950001,3300001,6950001,9000001,18000001,40000001},{0.05,0.1,0.2,0.23,0.33,0.4,0.45})-LOOKUP(P559,{0,1950001,3300001,6950001,9000001,18000001,40000001},{0,97500,427500,636000,1536000,2796000,4796000}))*1.021,-2))</f>
        <v/>
      </c>
      <c r="T559" s="18">
        <f>IF(Q559&lt;=0,0,ROUNDDOWN((Q559*LOOKUP(Q559,{0,1950001,3300001,6950001,9000001,18000001,40000001},{0.05,0.1,0.2,0.23,0.33,0.4,0.45})-LOOKUP(Q559,{0,1950001,3300001,6950001,9000001,18000001,40000001},{0,97500,427500,636000,1536000,2796000,4796000}))*1.021,-2))</f>
        <v/>
      </c>
      <c r="U559" s="18">
        <f>IF(R559&lt;=0,0,ROUNDDOWN((R559*LOOKUP(R559,{0,1950001,3300001,6950001,9000001,18000001,40000001},{0.05,0.1,0.2,0.23,0.33,0.4,0.45})-LOOKUP(R559,{0,1950001,3300001,6950001,9000001,18000001,40000001},{0,97500,427500,636000,1536000,2796000,4796000}))*1.021,-2))</f>
        <v/>
      </c>
      <c r="V559" s="18">
        <f>MAX(0,ROUNDDOWN(K559-H559-430000-J559-0,-3))</f>
        <v/>
      </c>
      <c r="W559" s="18">
        <f>MAX(0,ROUNDDOWN(K559-H559-430000-J559-N559,-3))</f>
        <v/>
      </c>
      <c r="X559" s="18">
        <f>MAX(0,ROUNDDOWN(K559-H559-430000-J559-O559,-3))</f>
        <v/>
      </c>
      <c r="Y559" s="18">
        <f>IF(K559&lt;=450000,0,MAX(0,ROUNDDOWN(V559*0.06-MIN(50000,V559)*0.03,-2))+MAX(0,ROUNDDOWN(V559*0.04-MIN(50000,V559)*0.02,-2)))</f>
        <v/>
      </c>
      <c r="Z559" s="18">
        <f>IF(K559&lt;=450000,0,MAX(0,ROUNDDOWN(W559*0.06-MIN(50000,W559)*0.03,-2))+MAX(0,ROUNDDOWN(W559*0.04-MIN(50000,W559)*0.02,-2)))</f>
        <v/>
      </c>
      <c r="AA559" s="18">
        <f>IF(K559&lt;=450000,0,MAX(0,ROUNDDOWN(X559*0.06-MIN(50000,X559)*0.03,-2))+MAX(0,ROUNDDOWN(X559*0.04-MIN(50000,X559)*0.02,-2)))</f>
        <v/>
      </c>
      <c r="AB559" s="18">
        <f>AE559+Y559-Z559</f>
        <v/>
      </c>
      <c r="AC559" s="18">
        <f>AF559+Y559-AA559</f>
        <v/>
      </c>
      <c r="AD559" s="20">
        <f>AB559-AC559</f>
        <v/>
      </c>
      <c r="AE559" s="18">
        <f>S559-T559</f>
        <v/>
      </c>
      <c r="AF559" s="18">
        <f>S559-U559</f>
        <v/>
      </c>
      <c r="AG559" s="21">
        <f>IF(P559&lt;=0,0,LOOKUP(P559,{0,1950001,3300001,6950001,9000001,18000001,40000001},{0.05,0.1,0.2,0.23,0.33,0.4,0.45}))</f>
        <v/>
      </c>
    </row>
    <row r="560">
      <c r="A560" t="inlineStr">
        <is>
          <t>1万円刻み</t>
        </is>
      </c>
      <c r="B560" s="18">
        <f>'4_1万円刻み'!$A$165</f>
        <v/>
      </c>
      <c r="C560" s="19" t="n">
        <v>2026</v>
      </c>
      <c r="D560" s="18" t="n">
        <v>100000</v>
      </c>
      <c r="E560" s="18" t="n">
        <v>0</v>
      </c>
      <c r="F560" s="18" t="n">
        <v>100000</v>
      </c>
      <c r="G560" t="inlineStr">
        <is>
          <t>はい</t>
        </is>
      </c>
      <c r="H560" s="18">
        <f>ROUND(MIN(B560/12,650000)*12*0.0915+MIN(B560/12,1390000)*12*(0.0504+0)+B560*0.005,0)</f>
        <v/>
      </c>
      <c r="I560" s="18" t="n">
        <v>0</v>
      </c>
      <c r="J560" s="18" t="n">
        <v>0</v>
      </c>
      <c r="K560" s="18">
        <f>ROUND(IF(C560&gt;=2026,IF(B560&lt;741000,0,IF(B560&lt;2191000,B560-740000,IF(B560&lt;2193000,1451000,IF(B560&lt;2196000,1453000,IF(B560&lt;2200000,1456000,IF(B560&lt;3600000,ROUNDDOWN(B560/4,-3)*2.8-80000,IF(B560&lt;6600000,ROUNDDOWN(B560/4,-3)*3.2-440000,IF(B560&lt;8500000,ROUNDDOWN(B560*0.9,0)-1100000,B560-1950000)))))))),IF(B560&lt;651000,0,IF(B560&lt;1900000,B560-650000,IF(B560&lt;3600000,ROUNDDOWN(B560/4,-3)*2.8-80000,IF(B560&lt;6600000,ROUNDDOWN(B560/4,-3)*3.2-440000,IF(B560&lt;8500000,ROUNDDOWN(B560*0.9,0)-1100000,B560-1950000)))))),0)</f>
        <v/>
      </c>
      <c r="L560" s="18">
        <f>IF(K560&gt;23500000,NA(),IF(C560&gt;=2026,IF(K560&lt;=4890000,1040000,IF(K560&lt;=6550000,670000,620000)),IF(K560&lt;=1320000,950000,IF(K560&lt;=3360000,880000,IF(K560&lt;=4890000,680000,IF(K560&lt;=6550000,630000,580000))))))</f>
        <v/>
      </c>
      <c r="M560" s="18">
        <f>MIN(100000,ROUNDDOWN(K560*0.05,0))</f>
        <v/>
      </c>
      <c r="N560" s="18">
        <f>MIN(2000000,MAX(0,D560-E560-M560))</f>
        <v/>
      </c>
      <c r="O560" s="18">
        <f>IF(G560="はい",MIN(88000,MAX(0,F560-12000)),0)</f>
        <v/>
      </c>
      <c r="P560" s="18">
        <f>MAX(0,ROUNDDOWN(K560-H560-L560-I560-0,-3))</f>
        <v/>
      </c>
      <c r="Q560" s="18">
        <f>MAX(0,ROUNDDOWN(K560-H560-L560-I560-N560,-3))</f>
        <v/>
      </c>
      <c r="R560" s="18">
        <f>MAX(0,ROUNDDOWN(K560-H560-L560-I560-O560,-3))</f>
        <v/>
      </c>
      <c r="S560" s="18">
        <f>IF(P560&lt;=0,0,ROUNDDOWN((P560*LOOKUP(P560,{0,1950001,3300001,6950001,9000001,18000001,40000001},{0.05,0.1,0.2,0.23,0.33,0.4,0.45})-LOOKUP(P560,{0,1950001,3300001,6950001,9000001,18000001,40000001},{0,97500,427500,636000,1536000,2796000,4796000}))*1.021,-2))</f>
        <v/>
      </c>
      <c r="T560" s="18">
        <f>IF(Q560&lt;=0,0,ROUNDDOWN((Q560*LOOKUP(Q560,{0,1950001,3300001,6950001,9000001,18000001,40000001},{0.05,0.1,0.2,0.23,0.33,0.4,0.45})-LOOKUP(Q560,{0,1950001,3300001,6950001,9000001,18000001,40000001},{0,97500,427500,636000,1536000,2796000,4796000}))*1.021,-2))</f>
        <v/>
      </c>
      <c r="U560" s="18">
        <f>IF(R560&lt;=0,0,ROUNDDOWN((R560*LOOKUP(R560,{0,1950001,3300001,6950001,9000001,18000001,40000001},{0.05,0.1,0.2,0.23,0.33,0.4,0.45})-LOOKUP(R560,{0,1950001,3300001,6950001,9000001,18000001,40000001},{0,97500,427500,636000,1536000,2796000,4796000}))*1.021,-2))</f>
        <v/>
      </c>
      <c r="V560" s="18">
        <f>MAX(0,ROUNDDOWN(K560-H560-430000-J560-0,-3))</f>
        <v/>
      </c>
      <c r="W560" s="18">
        <f>MAX(0,ROUNDDOWN(K560-H560-430000-J560-N560,-3))</f>
        <v/>
      </c>
      <c r="X560" s="18">
        <f>MAX(0,ROUNDDOWN(K560-H560-430000-J560-O560,-3))</f>
        <v/>
      </c>
      <c r="Y560" s="18">
        <f>IF(K560&lt;=450000,0,MAX(0,ROUNDDOWN(V560*0.06-MIN(50000,V560)*0.03,-2))+MAX(0,ROUNDDOWN(V560*0.04-MIN(50000,V560)*0.02,-2)))</f>
        <v/>
      </c>
      <c r="Z560" s="18">
        <f>IF(K560&lt;=450000,0,MAX(0,ROUNDDOWN(W560*0.06-MIN(50000,W560)*0.03,-2))+MAX(0,ROUNDDOWN(W560*0.04-MIN(50000,W560)*0.02,-2)))</f>
        <v/>
      </c>
      <c r="AA560" s="18">
        <f>IF(K560&lt;=450000,0,MAX(0,ROUNDDOWN(X560*0.06-MIN(50000,X560)*0.03,-2))+MAX(0,ROUNDDOWN(X560*0.04-MIN(50000,X560)*0.02,-2)))</f>
        <v/>
      </c>
      <c r="AB560" s="18">
        <f>AE560+Y560-Z560</f>
        <v/>
      </c>
      <c r="AC560" s="18">
        <f>AF560+Y560-AA560</f>
        <v/>
      </c>
      <c r="AD560" s="20">
        <f>AB560-AC560</f>
        <v/>
      </c>
      <c r="AE560" s="18">
        <f>S560-T560</f>
        <v/>
      </c>
      <c r="AF560" s="18">
        <f>S560-U560</f>
        <v/>
      </c>
      <c r="AG560" s="21">
        <f>IF(P560&lt;=0,0,LOOKUP(P560,{0,1950001,3300001,6950001,9000001,18000001,40000001},{0.05,0.1,0.2,0.23,0.33,0.4,0.45}))</f>
        <v/>
      </c>
    </row>
    <row r="561">
      <c r="A561" t="inlineStr">
        <is>
          <t>1万円刻み</t>
        </is>
      </c>
      <c r="B561" s="18">
        <f>'4_1万円刻み'!$A$165</f>
        <v/>
      </c>
      <c r="C561" s="19" t="n">
        <v>2025</v>
      </c>
      <c r="D561" s="18" t="n">
        <v>100000</v>
      </c>
      <c r="E561" s="18" t="n">
        <v>0</v>
      </c>
      <c r="F561" s="18" t="n">
        <v>100000</v>
      </c>
      <c r="G561" t="inlineStr">
        <is>
          <t>はい</t>
        </is>
      </c>
      <c r="H561" s="18">
        <f>ROUND(MIN(B561/12,650000)*12*0.0915+MIN(B561/12,1390000)*12*(0.0504+0)+B561*0.005,0)</f>
        <v/>
      </c>
      <c r="I561" s="18" t="n">
        <v>0</v>
      </c>
      <c r="J561" s="18" t="n">
        <v>0</v>
      </c>
      <c r="K561" s="18">
        <f>ROUND(IF(C561&gt;=2026,IF(B561&lt;741000,0,IF(B561&lt;2191000,B561-740000,IF(B561&lt;2193000,1451000,IF(B561&lt;2196000,1453000,IF(B561&lt;2200000,1456000,IF(B561&lt;3600000,ROUNDDOWN(B561/4,-3)*2.8-80000,IF(B561&lt;6600000,ROUNDDOWN(B561/4,-3)*3.2-440000,IF(B561&lt;8500000,ROUNDDOWN(B561*0.9,0)-1100000,B561-1950000)))))))),IF(B561&lt;651000,0,IF(B561&lt;1900000,B561-650000,IF(B561&lt;3600000,ROUNDDOWN(B561/4,-3)*2.8-80000,IF(B561&lt;6600000,ROUNDDOWN(B561/4,-3)*3.2-440000,IF(B561&lt;8500000,ROUNDDOWN(B561*0.9,0)-1100000,B561-1950000)))))),0)</f>
        <v/>
      </c>
      <c r="L561" s="18">
        <f>IF(K561&gt;23500000,NA(),IF(C561&gt;=2026,IF(K561&lt;=4890000,1040000,IF(K561&lt;=6550000,670000,620000)),IF(K561&lt;=1320000,950000,IF(K561&lt;=3360000,880000,IF(K561&lt;=4890000,680000,IF(K561&lt;=6550000,630000,580000))))))</f>
        <v/>
      </c>
      <c r="M561" s="18">
        <f>MIN(100000,ROUNDDOWN(K561*0.05,0))</f>
        <v/>
      </c>
      <c r="N561" s="18">
        <f>MIN(2000000,MAX(0,D561-E561-M561))</f>
        <v/>
      </c>
      <c r="O561" s="18">
        <f>IF(G561="はい",MIN(88000,MAX(0,F561-12000)),0)</f>
        <v/>
      </c>
      <c r="P561" s="18">
        <f>MAX(0,ROUNDDOWN(K561-H561-L561-I561-0,-3))</f>
        <v/>
      </c>
      <c r="Q561" s="18">
        <f>MAX(0,ROUNDDOWN(K561-H561-L561-I561-N561,-3))</f>
        <v/>
      </c>
      <c r="R561" s="18">
        <f>MAX(0,ROUNDDOWN(K561-H561-L561-I561-O561,-3))</f>
        <v/>
      </c>
      <c r="S561" s="18">
        <f>IF(P561&lt;=0,0,ROUNDDOWN((P561*LOOKUP(P561,{0,1950001,3300001,6950001,9000001,18000001,40000001},{0.05,0.1,0.2,0.23,0.33,0.4,0.45})-LOOKUP(P561,{0,1950001,3300001,6950001,9000001,18000001,40000001},{0,97500,427500,636000,1536000,2796000,4796000}))*1.021,-2))</f>
        <v/>
      </c>
      <c r="T561" s="18">
        <f>IF(Q561&lt;=0,0,ROUNDDOWN((Q561*LOOKUP(Q561,{0,1950001,3300001,6950001,9000001,18000001,40000001},{0.05,0.1,0.2,0.23,0.33,0.4,0.45})-LOOKUP(Q561,{0,1950001,3300001,6950001,9000001,18000001,40000001},{0,97500,427500,636000,1536000,2796000,4796000}))*1.021,-2))</f>
        <v/>
      </c>
      <c r="U561" s="18">
        <f>IF(R561&lt;=0,0,ROUNDDOWN((R561*LOOKUP(R561,{0,1950001,3300001,6950001,9000001,18000001,40000001},{0.05,0.1,0.2,0.23,0.33,0.4,0.45})-LOOKUP(R561,{0,1950001,3300001,6950001,9000001,18000001,40000001},{0,97500,427500,636000,1536000,2796000,4796000}))*1.021,-2))</f>
        <v/>
      </c>
      <c r="V561" s="18">
        <f>MAX(0,ROUNDDOWN(K561-H561-430000-J561-0,-3))</f>
        <v/>
      </c>
      <c r="W561" s="18">
        <f>MAX(0,ROUNDDOWN(K561-H561-430000-J561-N561,-3))</f>
        <v/>
      </c>
      <c r="X561" s="18">
        <f>MAX(0,ROUNDDOWN(K561-H561-430000-J561-O561,-3))</f>
        <v/>
      </c>
      <c r="Y561" s="18">
        <f>IF(K561&lt;=450000,0,MAX(0,ROUNDDOWN(V561*0.06-MIN(50000,V561)*0.03,-2))+MAX(0,ROUNDDOWN(V561*0.04-MIN(50000,V561)*0.02,-2)))</f>
        <v/>
      </c>
      <c r="Z561" s="18">
        <f>IF(K561&lt;=450000,0,MAX(0,ROUNDDOWN(W561*0.06-MIN(50000,W561)*0.03,-2))+MAX(0,ROUNDDOWN(W561*0.04-MIN(50000,W561)*0.02,-2)))</f>
        <v/>
      </c>
      <c r="AA561" s="18">
        <f>IF(K561&lt;=450000,0,MAX(0,ROUNDDOWN(X561*0.06-MIN(50000,X561)*0.03,-2))+MAX(0,ROUNDDOWN(X561*0.04-MIN(50000,X561)*0.02,-2)))</f>
        <v/>
      </c>
      <c r="AB561" s="18">
        <f>AE561+Y561-Z561</f>
        <v/>
      </c>
      <c r="AC561" s="18">
        <f>AF561+Y561-AA561</f>
        <v/>
      </c>
      <c r="AD561" s="20">
        <f>AB561-AC561</f>
        <v/>
      </c>
      <c r="AE561" s="18">
        <f>S561-T561</f>
        <v/>
      </c>
      <c r="AF561" s="18">
        <f>S561-U561</f>
        <v/>
      </c>
      <c r="AG561" s="21">
        <f>IF(P561&lt;=0,0,LOOKUP(P561,{0,1950001,3300001,6950001,9000001,18000001,40000001},{0.05,0.1,0.2,0.23,0.33,0.4,0.45}))</f>
        <v/>
      </c>
    </row>
    <row r="562">
      <c r="A562" t="inlineStr">
        <is>
          <t>1万円刻み</t>
        </is>
      </c>
      <c r="B562" s="18">
        <f>'4_1万円刻み'!$A$166</f>
        <v/>
      </c>
      <c r="C562" s="19" t="n">
        <v>2026</v>
      </c>
      <c r="D562" s="18" t="n">
        <v>100000</v>
      </c>
      <c r="E562" s="18" t="n">
        <v>0</v>
      </c>
      <c r="F562" s="18" t="n">
        <v>100000</v>
      </c>
      <c r="G562" t="inlineStr">
        <is>
          <t>はい</t>
        </is>
      </c>
      <c r="H562" s="18">
        <f>ROUND(MIN(B562/12,650000)*12*0.0915+MIN(B562/12,1390000)*12*(0.0504+0)+B562*0.005,0)</f>
        <v/>
      </c>
      <c r="I562" s="18" t="n">
        <v>0</v>
      </c>
      <c r="J562" s="18" t="n">
        <v>0</v>
      </c>
      <c r="K562" s="18">
        <f>ROUND(IF(C562&gt;=2026,IF(B562&lt;741000,0,IF(B562&lt;2191000,B562-740000,IF(B562&lt;2193000,1451000,IF(B562&lt;2196000,1453000,IF(B562&lt;2200000,1456000,IF(B562&lt;3600000,ROUNDDOWN(B562/4,-3)*2.8-80000,IF(B562&lt;6600000,ROUNDDOWN(B562/4,-3)*3.2-440000,IF(B562&lt;8500000,ROUNDDOWN(B562*0.9,0)-1100000,B562-1950000)))))))),IF(B562&lt;651000,0,IF(B562&lt;1900000,B562-650000,IF(B562&lt;3600000,ROUNDDOWN(B562/4,-3)*2.8-80000,IF(B562&lt;6600000,ROUNDDOWN(B562/4,-3)*3.2-440000,IF(B562&lt;8500000,ROUNDDOWN(B562*0.9,0)-1100000,B562-1950000)))))),0)</f>
        <v/>
      </c>
      <c r="L562" s="18">
        <f>IF(K562&gt;23500000,NA(),IF(C562&gt;=2026,IF(K562&lt;=4890000,1040000,IF(K562&lt;=6550000,670000,620000)),IF(K562&lt;=1320000,950000,IF(K562&lt;=3360000,880000,IF(K562&lt;=4890000,680000,IF(K562&lt;=6550000,630000,580000))))))</f>
        <v/>
      </c>
      <c r="M562" s="18">
        <f>MIN(100000,ROUNDDOWN(K562*0.05,0))</f>
        <v/>
      </c>
      <c r="N562" s="18">
        <f>MIN(2000000,MAX(0,D562-E562-M562))</f>
        <v/>
      </c>
      <c r="O562" s="18">
        <f>IF(G562="はい",MIN(88000,MAX(0,F562-12000)),0)</f>
        <v/>
      </c>
      <c r="P562" s="18">
        <f>MAX(0,ROUNDDOWN(K562-H562-L562-I562-0,-3))</f>
        <v/>
      </c>
      <c r="Q562" s="18">
        <f>MAX(0,ROUNDDOWN(K562-H562-L562-I562-N562,-3))</f>
        <v/>
      </c>
      <c r="R562" s="18">
        <f>MAX(0,ROUNDDOWN(K562-H562-L562-I562-O562,-3))</f>
        <v/>
      </c>
      <c r="S562" s="18">
        <f>IF(P562&lt;=0,0,ROUNDDOWN((P562*LOOKUP(P562,{0,1950001,3300001,6950001,9000001,18000001,40000001},{0.05,0.1,0.2,0.23,0.33,0.4,0.45})-LOOKUP(P562,{0,1950001,3300001,6950001,9000001,18000001,40000001},{0,97500,427500,636000,1536000,2796000,4796000}))*1.021,-2))</f>
        <v/>
      </c>
      <c r="T562" s="18">
        <f>IF(Q562&lt;=0,0,ROUNDDOWN((Q562*LOOKUP(Q562,{0,1950001,3300001,6950001,9000001,18000001,40000001},{0.05,0.1,0.2,0.23,0.33,0.4,0.45})-LOOKUP(Q562,{0,1950001,3300001,6950001,9000001,18000001,40000001},{0,97500,427500,636000,1536000,2796000,4796000}))*1.021,-2))</f>
        <v/>
      </c>
      <c r="U562" s="18">
        <f>IF(R562&lt;=0,0,ROUNDDOWN((R562*LOOKUP(R562,{0,1950001,3300001,6950001,9000001,18000001,40000001},{0.05,0.1,0.2,0.23,0.33,0.4,0.45})-LOOKUP(R562,{0,1950001,3300001,6950001,9000001,18000001,40000001},{0,97500,427500,636000,1536000,2796000,4796000}))*1.021,-2))</f>
        <v/>
      </c>
      <c r="V562" s="18">
        <f>MAX(0,ROUNDDOWN(K562-H562-430000-J562-0,-3))</f>
        <v/>
      </c>
      <c r="W562" s="18">
        <f>MAX(0,ROUNDDOWN(K562-H562-430000-J562-N562,-3))</f>
        <v/>
      </c>
      <c r="X562" s="18">
        <f>MAX(0,ROUNDDOWN(K562-H562-430000-J562-O562,-3))</f>
        <v/>
      </c>
      <c r="Y562" s="18">
        <f>IF(K562&lt;=450000,0,MAX(0,ROUNDDOWN(V562*0.06-MIN(50000,V562)*0.03,-2))+MAX(0,ROUNDDOWN(V562*0.04-MIN(50000,V562)*0.02,-2)))</f>
        <v/>
      </c>
      <c r="Z562" s="18">
        <f>IF(K562&lt;=450000,0,MAX(0,ROUNDDOWN(W562*0.06-MIN(50000,W562)*0.03,-2))+MAX(0,ROUNDDOWN(W562*0.04-MIN(50000,W562)*0.02,-2)))</f>
        <v/>
      </c>
      <c r="AA562" s="18">
        <f>IF(K562&lt;=450000,0,MAX(0,ROUNDDOWN(X562*0.06-MIN(50000,X562)*0.03,-2))+MAX(0,ROUNDDOWN(X562*0.04-MIN(50000,X562)*0.02,-2)))</f>
        <v/>
      </c>
      <c r="AB562" s="18">
        <f>AE562+Y562-Z562</f>
        <v/>
      </c>
      <c r="AC562" s="18">
        <f>AF562+Y562-AA562</f>
        <v/>
      </c>
      <c r="AD562" s="20">
        <f>AB562-AC562</f>
        <v/>
      </c>
      <c r="AE562" s="18">
        <f>S562-T562</f>
        <v/>
      </c>
      <c r="AF562" s="18">
        <f>S562-U562</f>
        <v/>
      </c>
      <c r="AG562" s="21">
        <f>IF(P562&lt;=0,0,LOOKUP(P562,{0,1950001,3300001,6950001,9000001,18000001,40000001},{0.05,0.1,0.2,0.23,0.33,0.4,0.45}))</f>
        <v/>
      </c>
    </row>
    <row r="563">
      <c r="A563" t="inlineStr">
        <is>
          <t>1万円刻み</t>
        </is>
      </c>
      <c r="B563" s="18">
        <f>'4_1万円刻み'!$A$166</f>
        <v/>
      </c>
      <c r="C563" s="19" t="n">
        <v>2025</v>
      </c>
      <c r="D563" s="18" t="n">
        <v>100000</v>
      </c>
      <c r="E563" s="18" t="n">
        <v>0</v>
      </c>
      <c r="F563" s="18" t="n">
        <v>100000</v>
      </c>
      <c r="G563" t="inlineStr">
        <is>
          <t>はい</t>
        </is>
      </c>
      <c r="H563" s="18">
        <f>ROUND(MIN(B563/12,650000)*12*0.0915+MIN(B563/12,1390000)*12*(0.0504+0)+B563*0.005,0)</f>
        <v/>
      </c>
      <c r="I563" s="18" t="n">
        <v>0</v>
      </c>
      <c r="J563" s="18" t="n">
        <v>0</v>
      </c>
      <c r="K563" s="18">
        <f>ROUND(IF(C563&gt;=2026,IF(B563&lt;741000,0,IF(B563&lt;2191000,B563-740000,IF(B563&lt;2193000,1451000,IF(B563&lt;2196000,1453000,IF(B563&lt;2200000,1456000,IF(B563&lt;3600000,ROUNDDOWN(B563/4,-3)*2.8-80000,IF(B563&lt;6600000,ROUNDDOWN(B563/4,-3)*3.2-440000,IF(B563&lt;8500000,ROUNDDOWN(B563*0.9,0)-1100000,B563-1950000)))))))),IF(B563&lt;651000,0,IF(B563&lt;1900000,B563-650000,IF(B563&lt;3600000,ROUNDDOWN(B563/4,-3)*2.8-80000,IF(B563&lt;6600000,ROUNDDOWN(B563/4,-3)*3.2-440000,IF(B563&lt;8500000,ROUNDDOWN(B563*0.9,0)-1100000,B563-1950000)))))),0)</f>
        <v/>
      </c>
      <c r="L563" s="18">
        <f>IF(K563&gt;23500000,NA(),IF(C563&gt;=2026,IF(K563&lt;=4890000,1040000,IF(K563&lt;=6550000,670000,620000)),IF(K563&lt;=1320000,950000,IF(K563&lt;=3360000,880000,IF(K563&lt;=4890000,680000,IF(K563&lt;=6550000,630000,580000))))))</f>
        <v/>
      </c>
      <c r="M563" s="18">
        <f>MIN(100000,ROUNDDOWN(K563*0.05,0))</f>
        <v/>
      </c>
      <c r="N563" s="18">
        <f>MIN(2000000,MAX(0,D563-E563-M563))</f>
        <v/>
      </c>
      <c r="O563" s="18">
        <f>IF(G563="はい",MIN(88000,MAX(0,F563-12000)),0)</f>
        <v/>
      </c>
      <c r="P563" s="18">
        <f>MAX(0,ROUNDDOWN(K563-H563-L563-I563-0,-3))</f>
        <v/>
      </c>
      <c r="Q563" s="18">
        <f>MAX(0,ROUNDDOWN(K563-H563-L563-I563-N563,-3))</f>
        <v/>
      </c>
      <c r="R563" s="18">
        <f>MAX(0,ROUNDDOWN(K563-H563-L563-I563-O563,-3))</f>
        <v/>
      </c>
      <c r="S563" s="18">
        <f>IF(P563&lt;=0,0,ROUNDDOWN((P563*LOOKUP(P563,{0,1950001,3300001,6950001,9000001,18000001,40000001},{0.05,0.1,0.2,0.23,0.33,0.4,0.45})-LOOKUP(P563,{0,1950001,3300001,6950001,9000001,18000001,40000001},{0,97500,427500,636000,1536000,2796000,4796000}))*1.021,-2))</f>
        <v/>
      </c>
      <c r="T563" s="18">
        <f>IF(Q563&lt;=0,0,ROUNDDOWN((Q563*LOOKUP(Q563,{0,1950001,3300001,6950001,9000001,18000001,40000001},{0.05,0.1,0.2,0.23,0.33,0.4,0.45})-LOOKUP(Q563,{0,1950001,3300001,6950001,9000001,18000001,40000001},{0,97500,427500,636000,1536000,2796000,4796000}))*1.021,-2))</f>
        <v/>
      </c>
      <c r="U563" s="18">
        <f>IF(R563&lt;=0,0,ROUNDDOWN((R563*LOOKUP(R563,{0,1950001,3300001,6950001,9000001,18000001,40000001},{0.05,0.1,0.2,0.23,0.33,0.4,0.45})-LOOKUP(R563,{0,1950001,3300001,6950001,9000001,18000001,40000001},{0,97500,427500,636000,1536000,2796000,4796000}))*1.021,-2))</f>
        <v/>
      </c>
      <c r="V563" s="18">
        <f>MAX(0,ROUNDDOWN(K563-H563-430000-J563-0,-3))</f>
        <v/>
      </c>
      <c r="W563" s="18">
        <f>MAX(0,ROUNDDOWN(K563-H563-430000-J563-N563,-3))</f>
        <v/>
      </c>
      <c r="X563" s="18">
        <f>MAX(0,ROUNDDOWN(K563-H563-430000-J563-O563,-3))</f>
        <v/>
      </c>
      <c r="Y563" s="18">
        <f>IF(K563&lt;=450000,0,MAX(0,ROUNDDOWN(V563*0.06-MIN(50000,V563)*0.03,-2))+MAX(0,ROUNDDOWN(V563*0.04-MIN(50000,V563)*0.02,-2)))</f>
        <v/>
      </c>
      <c r="Z563" s="18">
        <f>IF(K563&lt;=450000,0,MAX(0,ROUNDDOWN(W563*0.06-MIN(50000,W563)*0.03,-2))+MAX(0,ROUNDDOWN(W563*0.04-MIN(50000,W563)*0.02,-2)))</f>
        <v/>
      </c>
      <c r="AA563" s="18">
        <f>IF(K563&lt;=450000,0,MAX(0,ROUNDDOWN(X563*0.06-MIN(50000,X563)*0.03,-2))+MAX(0,ROUNDDOWN(X563*0.04-MIN(50000,X563)*0.02,-2)))</f>
        <v/>
      </c>
      <c r="AB563" s="18">
        <f>AE563+Y563-Z563</f>
        <v/>
      </c>
      <c r="AC563" s="18">
        <f>AF563+Y563-AA563</f>
        <v/>
      </c>
      <c r="AD563" s="20">
        <f>AB563-AC563</f>
        <v/>
      </c>
      <c r="AE563" s="18">
        <f>S563-T563</f>
        <v/>
      </c>
      <c r="AF563" s="18">
        <f>S563-U563</f>
        <v/>
      </c>
      <c r="AG563" s="21">
        <f>IF(P563&lt;=0,0,LOOKUP(P563,{0,1950001,3300001,6950001,9000001,18000001,40000001},{0.05,0.1,0.2,0.23,0.33,0.4,0.45}))</f>
        <v/>
      </c>
    </row>
    <row r="564">
      <c r="A564" t="inlineStr">
        <is>
          <t>1万円刻み</t>
        </is>
      </c>
      <c r="B564" s="18">
        <f>'4_1万円刻み'!$A$167</f>
        <v/>
      </c>
      <c r="C564" s="19" t="n">
        <v>2026</v>
      </c>
      <c r="D564" s="18" t="n">
        <v>100000</v>
      </c>
      <c r="E564" s="18" t="n">
        <v>0</v>
      </c>
      <c r="F564" s="18" t="n">
        <v>100000</v>
      </c>
      <c r="G564" t="inlineStr">
        <is>
          <t>はい</t>
        </is>
      </c>
      <c r="H564" s="18">
        <f>ROUND(MIN(B564/12,650000)*12*0.0915+MIN(B564/12,1390000)*12*(0.0504+0)+B564*0.005,0)</f>
        <v/>
      </c>
      <c r="I564" s="18" t="n">
        <v>0</v>
      </c>
      <c r="J564" s="18" t="n">
        <v>0</v>
      </c>
      <c r="K564" s="18">
        <f>ROUND(IF(C564&gt;=2026,IF(B564&lt;741000,0,IF(B564&lt;2191000,B564-740000,IF(B564&lt;2193000,1451000,IF(B564&lt;2196000,1453000,IF(B564&lt;2200000,1456000,IF(B564&lt;3600000,ROUNDDOWN(B564/4,-3)*2.8-80000,IF(B564&lt;6600000,ROUNDDOWN(B564/4,-3)*3.2-440000,IF(B564&lt;8500000,ROUNDDOWN(B564*0.9,0)-1100000,B564-1950000)))))))),IF(B564&lt;651000,0,IF(B564&lt;1900000,B564-650000,IF(B564&lt;3600000,ROUNDDOWN(B564/4,-3)*2.8-80000,IF(B564&lt;6600000,ROUNDDOWN(B564/4,-3)*3.2-440000,IF(B564&lt;8500000,ROUNDDOWN(B564*0.9,0)-1100000,B564-1950000)))))),0)</f>
        <v/>
      </c>
      <c r="L564" s="18">
        <f>IF(K564&gt;23500000,NA(),IF(C564&gt;=2026,IF(K564&lt;=4890000,1040000,IF(K564&lt;=6550000,670000,620000)),IF(K564&lt;=1320000,950000,IF(K564&lt;=3360000,880000,IF(K564&lt;=4890000,680000,IF(K564&lt;=6550000,630000,580000))))))</f>
        <v/>
      </c>
      <c r="M564" s="18">
        <f>MIN(100000,ROUNDDOWN(K564*0.05,0))</f>
        <v/>
      </c>
      <c r="N564" s="18">
        <f>MIN(2000000,MAX(0,D564-E564-M564))</f>
        <v/>
      </c>
      <c r="O564" s="18">
        <f>IF(G564="はい",MIN(88000,MAX(0,F564-12000)),0)</f>
        <v/>
      </c>
      <c r="P564" s="18">
        <f>MAX(0,ROUNDDOWN(K564-H564-L564-I564-0,-3))</f>
        <v/>
      </c>
      <c r="Q564" s="18">
        <f>MAX(0,ROUNDDOWN(K564-H564-L564-I564-N564,-3))</f>
        <v/>
      </c>
      <c r="R564" s="18">
        <f>MAX(0,ROUNDDOWN(K564-H564-L564-I564-O564,-3))</f>
        <v/>
      </c>
      <c r="S564" s="18">
        <f>IF(P564&lt;=0,0,ROUNDDOWN((P564*LOOKUP(P564,{0,1950001,3300001,6950001,9000001,18000001,40000001},{0.05,0.1,0.2,0.23,0.33,0.4,0.45})-LOOKUP(P564,{0,1950001,3300001,6950001,9000001,18000001,40000001},{0,97500,427500,636000,1536000,2796000,4796000}))*1.021,-2))</f>
        <v/>
      </c>
      <c r="T564" s="18">
        <f>IF(Q564&lt;=0,0,ROUNDDOWN((Q564*LOOKUP(Q564,{0,1950001,3300001,6950001,9000001,18000001,40000001},{0.05,0.1,0.2,0.23,0.33,0.4,0.45})-LOOKUP(Q564,{0,1950001,3300001,6950001,9000001,18000001,40000001},{0,97500,427500,636000,1536000,2796000,4796000}))*1.021,-2))</f>
        <v/>
      </c>
      <c r="U564" s="18">
        <f>IF(R564&lt;=0,0,ROUNDDOWN((R564*LOOKUP(R564,{0,1950001,3300001,6950001,9000001,18000001,40000001},{0.05,0.1,0.2,0.23,0.33,0.4,0.45})-LOOKUP(R564,{0,1950001,3300001,6950001,9000001,18000001,40000001},{0,97500,427500,636000,1536000,2796000,4796000}))*1.021,-2))</f>
        <v/>
      </c>
      <c r="V564" s="18">
        <f>MAX(0,ROUNDDOWN(K564-H564-430000-J564-0,-3))</f>
        <v/>
      </c>
      <c r="W564" s="18">
        <f>MAX(0,ROUNDDOWN(K564-H564-430000-J564-N564,-3))</f>
        <v/>
      </c>
      <c r="X564" s="18">
        <f>MAX(0,ROUNDDOWN(K564-H564-430000-J564-O564,-3))</f>
        <v/>
      </c>
      <c r="Y564" s="18">
        <f>IF(K564&lt;=450000,0,MAX(0,ROUNDDOWN(V564*0.06-MIN(50000,V564)*0.03,-2))+MAX(0,ROUNDDOWN(V564*0.04-MIN(50000,V564)*0.02,-2)))</f>
        <v/>
      </c>
      <c r="Z564" s="18">
        <f>IF(K564&lt;=450000,0,MAX(0,ROUNDDOWN(W564*0.06-MIN(50000,W564)*0.03,-2))+MAX(0,ROUNDDOWN(W564*0.04-MIN(50000,W564)*0.02,-2)))</f>
        <v/>
      </c>
      <c r="AA564" s="18">
        <f>IF(K564&lt;=450000,0,MAX(0,ROUNDDOWN(X564*0.06-MIN(50000,X564)*0.03,-2))+MAX(0,ROUNDDOWN(X564*0.04-MIN(50000,X564)*0.02,-2)))</f>
        <v/>
      </c>
      <c r="AB564" s="18">
        <f>AE564+Y564-Z564</f>
        <v/>
      </c>
      <c r="AC564" s="18">
        <f>AF564+Y564-AA564</f>
        <v/>
      </c>
      <c r="AD564" s="20">
        <f>AB564-AC564</f>
        <v/>
      </c>
      <c r="AE564" s="18">
        <f>S564-T564</f>
        <v/>
      </c>
      <c r="AF564" s="18">
        <f>S564-U564</f>
        <v/>
      </c>
      <c r="AG564" s="21">
        <f>IF(P564&lt;=0,0,LOOKUP(P564,{0,1950001,3300001,6950001,9000001,18000001,40000001},{0.05,0.1,0.2,0.23,0.33,0.4,0.45}))</f>
        <v/>
      </c>
    </row>
    <row r="565">
      <c r="A565" t="inlineStr">
        <is>
          <t>1万円刻み</t>
        </is>
      </c>
      <c r="B565" s="18">
        <f>'4_1万円刻み'!$A$167</f>
        <v/>
      </c>
      <c r="C565" s="19" t="n">
        <v>2025</v>
      </c>
      <c r="D565" s="18" t="n">
        <v>100000</v>
      </c>
      <c r="E565" s="18" t="n">
        <v>0</v>
      </c>
      <c r="F565" s="18" t="n">
        <v>100000</v>
      </c>
      <c r="G565" t="inlineStr">
        <is>
          <t>はい</t>
        </is>
      </c>
      <c r="H565" s="18">
        <f>ROUND(MIN(B565/12,650000)*12*0.0915+MIN(B565/12,1390000)*12*(0.0504+0)+B565*0.005,0)</f>
        <v/>
      </c>
      <c r="I565" s="18" t="n">
        <v>0</v>
      </c>
      <c r="J565" s="18" t="n">
        <v>0</v>
      </c>
      <c r="K565" s="18">
        <f>ROUND(IF(C565&gt;=2026,IF(B565&lt;741000,0,IF(B565&lt;2191000,B565-740000,IF(B565&lt;2193000,1451000,IF(B565&lt;2196000,1453000,IF(B565&lt;2200000,1456000,IF(B565&lt;3600000,ROUNDDOWN(B565/4,-3)*2.8-80000,IF(B565&lt;6600000,ROUNDDOWN(B565/4,-3)*3.2-440000,IF(B565&lt;8500000,ROUNDDOWN(B565*0.9,0)-1100000,B565-1950000)))))))),IF(B565&lt;651000,0,IF(B565&lt;1900000,B565-650000,IF(B565&lt;3600000,ROUNDDOWN(B565/4,-3)*2.8-80000,IF(B565&lt;6600000,ROUNDDOWN(B565/4,-3)*3.2-440000,IF(B565&lt;8500000,ROUNDDOWN(B565*0.9,0)-1100000,B565-1950000)))))),0)</f>
        <v/>
      </c>
      <c r="L565" s="18">
        <f>IF(K565&gt;23500000,NA(),IF(C565&gt;=2026,IF(K565&lt;=4890000,1040000,IF(K565&lt;=6550000,670000,620000)),IF(K565&lt;=1320000,950000,IF(K565&lt;=3360000,880000,IF(K565&lt;=4890000,680000,IF(K565&lt;=6550000,630000,580000))))))</f>
        <v/>
      </c>
      <c r="M565" s="18">
        <f>MIN(100000,ROUNDDOWN(K565*0.05,0))</f>
        <v/>
      </c>
      <c r="N565" s="18">
        <f>MIN(2000000,MAX(0,D565-E565-M565))</f>
        <v/>
      </c>
      <c r="O565" s="18">
        <f>IF(G565="はい",MIN(88000,MAX(0,F565-12000)),0)</f>
        <v/>
      </c>
      <c r="P565" s="18">
        <f>MAX(0,ROUNDDOWN(K565-H565-L565-I565-0,-3))</f>
        <v/>
      </c>
      <c r="Q565" s="18">
        <f>MAX(0,ROUNDDOWN(K565-H565-L565-I565-N565,-3))</f>
        <v/>
      </c>
      <c r="R565" s="18">
        <f>MAX(0,ROUNDDOWN(K565-H565-L565-I565-O565,-3))</f>
        <v/>
      </c>
      <c r="S565" s="18">
        <f>IF(P565&lt;=0,0,ROUNDDOWN((P565*LOOKUP(P565,{0,1950001,3300001,6950001,9000001,18000001,40000001},{0.05,0.1,0.2,0.23,0.33,0.4,0.45})-LOOKUP(P565,{0,1950001,3300001,6950001,9000001,18000001,40000001},{0,97500,427500,636000,1536000,2796000,4796000}))*1.021,-2))</f>
        <v/>
      </c>
      <c r="T565" s="18">
        <f>IF(Q565&lt;=0,0,ROUNDDOWN((Q565*LOOKUP(Q565,{0,1950001,3300001,6950001,9000001,18000001,40000001},{0.05,0.1,0.2,0.23,0.33,0.4,0.45})-LOOKUP(Q565,{0,1950001,3300001,6950001,9000001,18000001,40000001},{0,97500,427500,636000,1536000,2796000,4796000}))*1.021,-2))</f>
        <v/>
      </c>
      <c r="U565" s="18">
        <f>IF(R565&lt;=0,0,ROUNDDOWN((R565*LOOKUP(R565,{0,1950001,3300001,6950001,9000001,18000001,40000001},{0.05,0.1,0.2,0.23,0.33,0.4,0.45})-LOOKUP(R565,{0,1950001,3300001,6950001,9000001,18000001,40000001},{0,97500,427500,636000,1536000,2796000,4796000}))*1.021,-2))</f>
        <v/>
      </c>
      <c r="V565" s="18">
        <f>MAX(0,ROUNDDOWN(K565-H565-430000-J565-0,-3))</f>
        <v/>
      </c>
      <c r="W565" s="18">
        <f>MAX(0,ROUNDDOWN(K565-H565-430000-J565-N565,-3))</f>
        <v/>
      </c>
      <c r="X565" s="18">
        <f>MAX(0,ROUNDDOWN(K565-H565-430000-J565-O565,-3))</f>
        <v/>
      </c>
      <c r="Y565" s="18">
        <f>IF(K565&lt;=450000,0,MAX(0,ROUNDDOWN(V565*0.06-MIN(50000,V565)*0.03,-2))+MAX(0,ROUNDDOWN(V565*0.04-MIN(50000,V565)*0.02,-2)))</f>
        <v/>
      </c>
      <c r="Z565" s="18">
        <f>IF(K565&lt;=450000,0,MAX(0,ROUNDDOWN(W565*0.06-MIN(50000,W565)*0.03,-2))+MAX(0,ROUNDDOWN(W565*0.04-MIN(50000,W565)*0.02,-2)))</f>
        <v/>
      </c>
      <c r="AA565" s="18">
        <f>IF(K565&lt;=450000,0,MAX(0,ROUNDDOWN(X565*0.06-MIN(50000,X565)*0.03,-2))+MAX(0,ROUNDDOWN(X565*0.04-MIN(50000,X565)*0.02,-2)))</f>
        <v/>
      </c>
      <c r="AB565" s="18">
        <f>AE565+Y565-Z565</f>
        <v/>
      </c>
      <c r="AC565" s="18">
        <f>AF565+Y565-AA565</f>
        <v/>
      </c>
      <c r="AD565" s="20">
        <f>AB565-AC565</f>
        <v/>
      </c>
      <c r="AE565" s="18">
        <f>S565-T565</f>
        <v/>
      </c>
      <c r="AF565" s="18">
        <f>S565-U565</f>
        <v/>
      </c>
      <c r="AG565" s="21">
        <f>IF(P565&lt;=0,0,LOOKUP(P565,{0,1950001,3300001,6950001,9000001,18000001,40000001},{0.05,0.1,0.2,0.23,0.33,0.4,0.45}))</f>
        <v/>
      </c>
    </row>
    <row r="566">
      <c r="A566" t="inlineStr">
        <is>
          <t>1万円刻み</t>
        </is>
      </c>
      <c r="B566" s="18">
        <f>'4_1万円刻み'!$A$168</f>
        <v/>
      </c>
      <c r="C566" s="19" t="n">
        <v>2026</v>
      </c>
      <c r="D566" s="18" t="n">
        <v>100000</v>
      </c>
      <c r="E566" s="18" t="n">
        <v>0</v>
      </c>
      <c r="F566" s="18" t="n">
        <v>100000</v>
      </c>
      <c r="G566" t="inlineStr">
        <is>
          <t>はい</t>
        </is>
      </c>
      <c r="H566" s="18">
        <f>ROUND(MIN(B566/12,650000)*12*0.0915+MIN(B566/12,1390000)*12*(0.0504+0)+B566*0.005,0)</f>
        <v/>
      </c>
      <c r="I566" s="18" t="n">
        <v>0</v>
      </c>
      <c r="J566" s="18" t="n">
        <v>0</v>
      </c>
      <c r="K566" s="18">
        <f>ROUND(IF(C566&gt;=2026,IF(B566&lt;741000,0,IF(B566&lt;2191000,B566-740000,IF(B566&lt;2193000,1451000,IF(B566&lt;2196000,1453000,IF(B566&lt;2200000,1456000,IF(B566&lt;3600000,ROUNDDOWN(B566/4,-3)*2.8-80000,IF(B566&lt;6600000,ROUNDDOWN(B566/4,-3)*3.2-440000,IF(B566&lt;8500000,ROUNDDOWN(B566*0.9,0)-1100000,B566-1950000)))))))),IF(B566&lt;651000,0,IF(B566&lt;1900000,B566-650000,IF(B566&lt;3600000,ROUNDDOWN(B566/4,-3)*2.8-80000,IF(B566&lt;6600000,ROUNDDOWN(B566/4,-3)*3.2-440000,IF(B566&lt;8500000,ROUNDDOWN(B566*0.9,0)-1100000,B566-1950000)))))),0)</f>
        <v/>
      </c>
      <c r="L566" s="18">
        <f>IF(K566&gt;23500000,NA(),IF(C566&gt;=2026,IF(K566&lt;=4890000,1040000,IF(K566&lt;=6550000,670000,620000)),IF(K566&lt;=1320000,950000,IF(K566&lt;=3360000,880000,IF(K566&lt;=4890000,680000,IF(K566&lt;=6550000,630000,580000))))))</f>
        <v/>
      </c>
      <c r="M566" s="18">
        <f>MIN(100000,ROUNDDOWN(K566*0.05,0))</f>
        <v/>
      </c>
      <c r="N566" s="18">
        <f>MIN(2000000,MAX(0,D566-E566-M566))</f>
        <v/>
      </c>
      <c r="O566" s="18">
        <f>IF(G566="はい",MIN(88000,MAX(0,F566-12000)),0)</f>
        <v/>
      </c>
      <c r="P566" s="18">
        <f>MAX(0,ROUNDDOWN(K566-H566-L566-I566-0,-3))</f>
        <v/>
      </c>
      <c r="Q566" s="18">
        <f>MAX(0,ROUNDDOWN(K566-H566-L566-I566-N566,-3))</f>
        <v/>
      </c>
      <c r="R566" s="18">
        <f>MAX(0,ROUNDDOWN(K566-H566-L566-I566-O566,-3))</f>
        <v/>
      </c>
      <c r="S566" s="18">
        <f>IF(P566&lt;=0,0,ROUNDDOWN((P566*LOOKUP(P566,{0,1950001,3300001,6950001,9000001,18000001,40000001},{0.05,0.1,0.2,0.23,0.33,0.4,0.45})-LOOKUP(P566,{0,1950001,3300001,6950001,9000001,18000001,40000001},{0,97500,427500,636000,1536000,2796000,4796000}))*1.021,-2))</f>
        <v/>
      </c>
      <c r="T566" s="18">
        <f>IF(Q566&lt;=0,0,ROUNDDOWN((Q566*LOOKUP(Q566,{0,1950001,3300001,6950001,9000001,18000001,40000001},{0.05,0.1,0.2,0.23,0.33,0.4,0.45})-LOOKUP(Q566,{0,1950001,3300001,6950001,9000001,18000001,40000001},{0,97500,427500,636000,1536000,2796000,4796000}))*1.021,-2))</f>
        <v/>
      </c>
      <c r="U566" s="18">
        <f>IF(R566&lt;=0,0,ROUNDDOWN((R566*LOOKUP(R566,{0,1950001,3300001,6950001,9000001,18000001,40000001},{0.05,0.1,0.2,0.23,0.33,0.4,0.45})-LOOKUP(R566,{0,1950001,3300001,6950001,9000001,18000001,40000001},{0,97500,427500,636000,1536000,2796000,4796000}))*1.021,-2))</f>
        <v/>
      </c>
      <c r="V566" s="18">
        <f>MAX(0,ROUNDDOWN(K566-H566-430000-J566-0,-3))</f>
        <v/>
      </c>
      <c r="W566" s="18">
        <f>MAX(0,ROUNDDOWN(K566-H566-430000-J566-N566,-3))</f>
        <v/>
      </c>
      <c r="X566" s="18">
        <f>MAX(0,ROUNDDOWN(K566-H566-430000-J566-O566,-3))</f>
        <v/>
      </c>
      <c r="Y566" s="18">
        <f>IF(K566&lt;=450000,0,MAX(0,ROUNDDOWN(V566*0.06-MIN(50000,V566)*0.03,-2))+MAX(0,ROUNDDOWN(V566*0.04-MIN(50000,V566)*0.02,-2)))</f>
        <v/>
      </c>
      <c r="Z566" s="18">
        <f>IF(K566&lt;=450000,0,MAX(0,ROUNDDOWN(W566*0.06-MIN(50000,W566)*0.03,-2))+MAX(0,ROUNDDOWN(W566*0.04-MIN(50000,W566)*0.02,-2)))</f>
        <v/>
      </c>
      <c r="AA566" s="18">
        <f>IF(K566&lt;=450000,0,MAX(0,ROUNDDOWN(X566*0.06-MIN(50000,X566)*0.03,-2))+MAX(0,ROUNDDOWN(X566*0.04-MIN(50000,X566)*0.02,-2)))</f>
        <v/>
      </c>
      <c r="AB566" s="18">
        <f>AE566+Y566-Z566</f>
        <v/>
      </c>
      <c r="AC566" s="18">
        <f>AF566+Y566-AA566</f>
        <v/>
      </c>
      <c r="AD566" s="20">
        <f>AB566-AC566</f>
        <v/>
      </c>
      <c r="AE566" s="18">
        <f>S566-T566</f>
        <v/>
      </c>
      <c r="AF566" s="18">
        <f>S566-U566</f>
        <v/>
      </c>
      <c r="AG566" s="21">
        <f>IF(P566&lt;=0,0,LOOKUP(P566,{0,1950001,3300001,6950001,9000001,18000001,40000001},{0.05,0.1,0.2,0.23,0.33,0.4,0.45}))</f>
        <v/>
      </c>
    </row>
    <row r="567">
      <c r="A567" t="inlineStr">
        <is>
          <t>1万円刻み</t>
        </is>
      </c>
      <c r="B567" s="18">
        <f>'4_1万円刻み'!$A$168</f>
        <v/>
      </c>
      <c r="C567" s="19" t="n">
        <v>2025</v>
      </c>
      <c r="D567" s="18" t="n">
        <v>100000</v>
      </c>
      <c r="E567" s="18" t="n">
        <v>0</v>
      </c>
      <c r="F567" s="18" t="n">
        <v>100000</v>
      </c>
      <c r="G567" t="inlineStr">
        <is>
          <t>はい</t>
        </is>
      </c>
      <c r="H567" s="18">
        <f>ROUND(MIN(B567/12,650000)*12*0.0915+MIN(B567/12,1390000)*12*(0.0504+0)+B567*0.005,0)</f>
        <v/>
      </c>
      <c r="I567" s="18" t="n">
        <v>0</v>
      </c>
      <c r="J567" s="18" t="n">
        <v>0</v>
      </c>
      <c r="K567" s="18">
        <f>ROUND(IF(C567&gt;=2026,IF(B567&lt;741000,0,IF(B567&lt;2191000,B567-740000,IF(B567&lt;2193000,1451000,IF(B567&lt;2196000,1453000,IF(B567&lt;2200000,1456000,IF(B567&lt;3600000,ROUNDDOWN(B567/4,-3)*2.8-80000,IF(B567&lt;6600000,ROUNDDOWN(B567/4,-3)*3.2-440000,IF(B567&lt;8500000,ROUNDDOWN(B567*0.9,0)-1100000,B567-1950000)))))))),IF(B567&lt;651000,0,IF(B567&lt;1900000,B567-650000,IF(B567&lt;3600000,ROUNDDOWN(B567/4,-3)*2.8-80000,IF(B567&lt;6600000,ROUNDDOWN(B567/4,-3)*3.2-440000,IF(B567&lt;8500000,ROUNDDOWN(B567*0.9,0)-1100000,B567-1950000)))))),0)</f>
        <v/>
      </c>
      <c r="L567" s="18">
        <f>IF(K567&gt;23500000,NA(),IF(C567&gt;=2026,IF(K567&lt;=4890000,1040000,IF(K567&lt;=6550000,670000,620000)),IF(K567&lt;=1320000,950000,IF(K567&lt;=3360000,880000,IF(K567&lt;=4890000,680000,IF(K567&lt;=6550000,630000,580000))))))</f>
        <v/>
      </c>
      <c r="M567" s="18">
        <f>MIN(100000,ROUNDDOWN(K567*0.05,0))</f>
        <v/>
      </c>
      <c r="N567" s="18">
        <f>MIN(2000000,MAX(0,D567-E567-M567))</f>
        <v/>
      </c>
      <c r="O567" s="18">
        <f>IF(G567="はい",MIN(88000,MAX(0,F567-12000)),0)</f>
        <v/>
      </c>
      <c r="P567" s="18">
        <f>MAX(0,ROUNDDOWN(K567-H567-L567-I567-0,-3))</f>
        <v/>
      </c>
      <c r="Q567" s="18">
        <f>MAX(0,ROUNDDOWN(K567-H567-L567-I567-N567,-3))</f>
        <v/>
      </c>
      <c r="R567" s="18">
        <f>MAX(0,ROUNDDOWN(K567-H567-L567-I567-O567,-3))</f>
        <v/>
      </c>
      <c r="S567" s="18">
        <f>IF(P567&lt;=0,0,ROUNDDOWN((P567*LOOKUP(P567,{0,1950001,3300001,6950001,9000001,18000001,40000001},{0.05,0.1,0.2,0.23,0.33,0.4,0.45})-LOOKUP(P567,{0,1950001,3300001,6950001,9000001,18000001,40000001},{0,97500,427500,636000,1536000,2796000,4796000}))*1.021,-2))</f>
        <v/>
      </c>
      <c r="T567" s="18">
        <f>IF(Q567&lt;=0,0,ROUNDDOWN((Q567*LOOKUP(Q567,{0,1950001,3300001,6950001,9000001,18000001,40000001},{0.05,0.1,0.2,0.23,0.33,0.4,0.45})-LOOKUP(Q567,{0,1950001,3300001,6950001,9000001,18000001,40000001},{0,97500,427500,636000,1536000,2796000,4796000}))*1.021,-2))</f>
        <v/>
      </c>
      <c r="U567" s="18">
        <f>IF(R567&lt;=0,0,ROUNDDOWN((R567*LOOKUP(R567,{0,1950001,3300001,6950001,9000001,18000001,40000001},{0.05,0.1,0.2,0.23,0.33,0.4,0.45})-LOOKUP(R567,{0,1950001,3300001,6950001,9000001,18000001,40000001},{0,97500,427500,636000,1536000,2796000,4796000}))*1.021,-2))</f>
        <v/>
      </c>
      <c r="V567" s="18">
        <f>MAX(0,ROUNDDOWN(K567-H567-430000-J567-0,-3))</f>
        <v/>
      </c>
      <c r="W567" s="18">
        <f>MAX(0,ROUNDDOWN(K567-H567-430000-J567-N567,-3))</f>
        <v/>
      </c>
      <c r="X567" s="18">
        <f>MAX(0,ROUNDDOWN(K567-H567-430000-J567-O567,-3))</f>
        <v/>
      </c>
      <c r="Y567" s="18">
        <f>IF(K567&lt;=450000,0,MAX(0,ROUNDDOWN(V567*0.06-MIN(50000,V567)*0.03,-2))+MAX(0,ROUNDDOWN(V567*0.04-MIN(50000,V567)*0.02,-2)))</f>
        <v/>
      </c>
      <c r="Z567" s="18">
        <f>IF(K567&lt;=450000,0,MAX(0,ROUNDDOWN(W567*0.06-MIN(50000,W567)*0.03,-2))+MAX(0,ROUNDDOWN(W567*0.04-MIN(50000,W567)*0.02,-2)))</f>
        <v/>
      </c>
      <c r="AA567" s="18">
        <f>IF(K567&lt;=450000,0,MAX(0,ROUNDDOWN(X567*0.06-MIN(50000,X567)*0.03,-2))+MAX(0,ROUNDDOWN(X567*0.04-MIN(50000,X567)*0.02,-2)))</f>
        <v/>
      </c>
      <c r="AB567" s="18">
        <f>AE567+Y567-Z567</f>
        <v/>
      </c>
      <c r="AC567" s="18">
        <f>AF567+Y567-AA567</f>
        <v/>
      </c>
      <c r="AD567" s="20">
        <f>AB567-AC567</f>
        <v/>
      </c>
      <c r="AE567" s="18">
        <f>S567-T567</f>
        <v/>
      </c>
      <c r="AF567" s="18">
        <f>S567-U567</f>
        <v/>
      </c>
      <c r="AG567" s="21">
        <f>IF(P567&lt;=0,0,LOOKUP(P567,{0,1950001,3300001,6950001,9000001,18000001,40000001},{0.05,0.1,0.2,0.23,0.33,0.4,0.45}))</f>
        <v/>
      </c>
    </row>
    <row r="568">
      <c r="A568" t="inlineStr">
        <is>
          <t>1万円刻み</t>
        </is>
      </c>
      <c r="B568" s="18">
        <f>'4_1万円刻み'!$A$169</f>
        <v/>
      </c>
      <c r="C568" s="19" t="n">
        <v>2026</v>
      </c>
      <c r="D568" s="18" t="n">
        <v>100000</v>
      </c>
      <c r="E568" s="18" t="n">
        <v>0</v>
      </c>
      <c r="F568" s="18" t="n">
        <v>100000</v>
      </c>
      <c r="G568" t="inlineStr">
        <is>
          <t>はい</t>
        </is>
      </c>
      <c r="H568" s="18">
        <f>ROUND(MIN(B568/12,650000)*12*0.0915+MIN(B568/12,1390000)*12*(0.0504+0)+B568*0.005,0)</f>
        <v/>
      </c>
      <c r="I568" s="18" t="n">
        <v>0</v>
      </c>
      <c r="J568" s="18" t="n">
        <v>0</v>
      </c>
      <c r="K568" s="18">
        <f>ROUND(IF(C568&gt;=2026,IF(B568&lt;741000,0,IF(B568&lt;2191000,B568-740000,IF(B568&lt;2193000,1451000,IF(B568&lt;2196000,1453000,IF(B568&lt;2200000,1456000,IF(B568&lt;3600000,ROUNDDOWN(B568/4,-3)*2.8-80000,IF(B568&lt;6600000,ROUNDDOWN(B568/4,-3)*3.2-440000,IF(B568&lt;8500000,ROUNDDOWN(B568*0.9,0)-1100000,B568-1950000)))))))),IF(B568&lt;651000,0,IF(B568&lt;1900000,B568-650000,IF(B568&lt;3600000,ROUNDDOWN(B568/4,-3)*2.8-80000,IF(B568&lt;6600000,ROUNDDOWN(B568/4,-3)*3.2-440000,IF(B568&lt;8500000,ROUNDDOWN(B568*0.9,0)-1100000,B568-1950000)))))),0)</f>
        <v/>
      </c>
      <c r="L568" s="18">
        <f>IF(K568&gt;23500000,NA(),IF(C568&gt;=2026,IF(K568&lt;=4890000,1040000,IF(K568&lt;=6550000,670000,620000)),IF(K568&lt;=1320000,950000,IF(K568&lt;=3360000,880000,IF(K568&lt;=4890000,680000,IF(K568&lt;=6550000,630000,580000))))))</f>
        <v/>
      </c>
      <c r="M568" s="18">
        <f>MIN(100000,ROUNDDOWN(K568*0.05,0))</f>
        <v/>
      </c>
      <c r="N568" s="18">
        <f>MIN(2000000,MAX(0,D568-E568-M568))</f>
        <v/>
      </c>
      <c r="O568" s="18">
        <f>IF(G568="はい",MIN(88000,MAX(0,F568-12000)),0)</f>
        <v/>
      </c>
      <c r="P568" s="18">
        <f>MAX(0,ROUNDDOWN(K568-H568-L568-I568-0,-3))</f>
        <v/>
      </c>
      <c r="Q568" s="18">
        <f>MAX(0,ROUNDDOWN(K568-H568-L568-I568-N568,-3))</f>
        <v/>
      </c>
      <c r="R568" s="18">
        <f>MAX(0,ROUNDDOWN(K568-H568-L568-I568-O568,-3))</f>
        <v/>
      </c>
      <c r="S568" s="18">
        <f>IF(P568&lt;=0,0,ROUNDDOWN((P568*LOOKUP(P568,{0,1950001,3300001,6950001,9000001,18000001,40000001},{0.05,0.1,0.2,0.23,0.33,0.4,0.45})-LOOKUP(P568,{0,1950001,3300001,6950001,9000001,18000001,40000001},{0,97500,427500,636000,1536000,2796000,4796000}))*1.021,-2))</f>
        <v/>
      </c>
      <c r="T568" s="18">
        <f>IF(Q568&lt;=0,0,ROUNDDOWN((Q568*LOOKUP(Q568,{0,1950001,3300001,6950001,9000001,18000001,40000001},{0.05,0.1,0.2,0.23,0.33,0.4,0.45})-LOOKUP(Q568,{0,1950001,3300001,6950001,9000001,18000001,40000001},{0,97500,427500,636000,1536000,2796000,4796000}))*1.021,-2))</f>
        <v/>
      </c>
      <c r="U568" s="18">
        <f>IF(R568&lt;=0,0,ROUNDDOWN((R568*LOOKUP(R568,{0,1950001,3300001,6950001,9000001,18000001,40000001},{0.05,0.1,0.2,0.23,0.33,0.4,0.45})-LOOKUP(R568,{0,1950001,3300001,6950001,9000001,18000001,40000001},{0,97500,427500,636000,1536000,2796000,4796000}))*1.021,-2))</f>
        <v/>
      </c>
      <c r="V568" s="18">
        <f>MAX(0,ROUNDDOWN(K568-H568-430000-J568-0,-3))</f>
        <v/>
      </c>
      <c r="W568" s="18">
        <f>MAX(0,ROUNDDOWN(K568-H568-430000-J568-N568,-3))</f>
        <v/>
      </c>
      <c r="X568" s="18">
        <f>MAX(0,ROUNDDOWN(K568-H568-430000-J568-O568,-3))</f>
        <v/>
      </c>
      <c r="Y568" s="18">
        <f>IF(K568&lt;=450000,0,MAX(0,ROUNDDOWN(V568*0.06-MIN(50000,V568)*0.03,-2))+MAX(0,ROUNDDOWN(V568*0.04-MIN(50000,V568)*0.02,-2)))</f>
        <v/>
      </c>
      <c r="Z568" s="18">
        <f>IF(K568&lt;=450000,0,MAX(0,ROUNDDOWN(W568*0.06-MIN(50000,W568)*0.03,-2))+MAX(0,ROUNDDOWN(W568*0.04-MIN(50000,W568)*0.02,-2)))</f>
        <v/>
      </c>
      <c r="AA568" s="18">
        <f>IF(K568&lt;=450000,0,MAX(0,ROUNDDOWN(X568*0.06-MIN(50000,X568)*0.03,-2))+MAX(0,ROUNDDOWN(X568*0.04-MIN(50000,X568)*0.02,-2)))</f>
        <v/>
      </c>
      <c r="AB568" s="18">
        <f>AE568+Y568-Z568</f>
        <v/>
      </c>
      <c r="AC568" s="18">
        <f>AF568+Y568-AA568</f>
        <v/>
      </c>
      <c r="AD568" s="20">
        <f>AB568-AC568</f>
        <v/>
      </c>
      <c r="AE568" s="18">
        <f>S568-T568</f>
        <v/>
      </c>
      <c r="AF568" s="18">
        <f>S568-U568</f>
        <v/>
      </c>
      <c r="AG568" s="21">
        <f>IF(P568&lt;=0,0,LOOKUP(P568,{0,1950001,3300001,6950001,9000001,18000001,40000001},{0.05,0.1,0.2,0.23,0.33,0.4,0.45}))</f>
        <v/>
      </c>
    </row>
    <row r="569">
      <c r="A569" t="inlineStr">
        <is>
          <t>1万円刻み</t>
        </is>
      </c>
      <c r="B569" s="18">
        <f>'4_1万円刻み'!$A$169</f>
        <v/>
      </c>
      <c r="C569" s="19" t="n">
        <v>2025</v>
      </c>
      <c r="D569" s="18" t="n">
        <v>100000</v>
      </c>
      <c r="E569" s="18" t="n">
        <v>0</v>
      </c>
      <c r="F569" s="18" t="n">
        <v>100000</v>
      </c>
      <c r="G569" t="inlineStr">
        <is>
          <t>はい</t>
        </is>
      </c>
      <c r="H569" s="18">
        <f>ROUND(MIN(B569/12,650000)*12*0.0915+MIN(B569/12,1390000)*12*(0.0504+0)+B569*0.005,0)</f>
        <v/>
      </c>
      <c r="I569" s="18" t="n">
        <v>0</v>
      </c>
      <c r="J569" s="18" t="n">
        <v>0</v>
      </c>
      <c r="K569" s="18">
        <f>ROUND(IF(C569&gt;=2026,IF(B569&lt;741000,0,IF(B569&lt;2191000,B569-740000,IF(B569&lt;2193000,1451000,IF(B569&lt;2196000,1453000,IF(B569&lt;2200000,1456000,IF(B569&lt;3600000,ROUNDDOWN(B569/4,-3)*2.8-80000,IF(B569&lt;6600000,ROUNDDOWN(B569/4,-3)*3.2-440000,IF(B569&lt;8500000,ROUNDDOWN(B569*0.9,0)-1100000,B569-1950000)))))))),IF(B569&lt;651000,0,IF(B569&lt;1900000,B569-650000,IF(B569&lt;3600000,ROUNDDOWN(B569/4,-3)*2.8-80000,IF(B569&lt;6600000,ROUNDDOWN(B569/4,-3)*3.2-440000,IF(B569&lt;8500000,ROUNDDOWN(B569*0.9,0)-1100000,B569-1950000)))))),0)</f>
        <v/>
      </c>
      <c r="L569" s="18">
        <f>IF(K569&gt;23500000,NA(),IF(C569&gt;=2026,IF(K569&lt;=4890000,1040000,IF(K569&lt;=6550000,670000,620000)),IF(K569&lt;=1320000,950000,IF(K569&lt;=3360000,880000,IF(K569&lt;=4890000,680000,IF(K569&lt;=6550000,630000,580000))))))</f>
        <v/>
      </c>
      <c r="M569" s="18">
        <f>MIN(100000,ROUNDDOWN(K569*0.05,0))</f>
        <v/>
      </c>
      <c r="N569" s="18">
        <f>MIN(2000000,MAX(0,D569-E569-M569))</f>
        <v/>
      </c>
      <c r="O569" s="18">
        <f>IF(G569="はい",MIN(88000,MAX(0,F569-12000)),0)</f>
        <v/>
      </c>
      <c r="P569" s="18">
        <f>MAX(0,ROUNDDOWN(K569-H569-L569-I569-0,-3))</f>
        <v/>
      </c>
      <c r="Q569" s="18">
        <f>MAX(0,ROUNDDOWN(K569-H569-L569-I569-N569,-3))</f>
        <v/>
      </c>
      <c r="R569" s="18">
        <f>MAX(0,ROUNDDOWN(K569-H569-L569-I569-O569,-3))</f>
        <v/>
      </c>
      <c r="S569" s="18">
        <f>IF(P569&lt;=0,0,ROUNDDOWN((P569*LOOKUP(P569,{0,1950001,3300001,6950001,9000001,18000001,40000001},{0.05,0.1,0.2,0.23,0.33,0.4,0.45})-LOOKUP(P569,{0,1950001,3300001,6950001,9000001,18000001,40000001},{0,97500,427500,636000,1536000,2796000,4796000}))*1.021,-2))</f>
        <v/>
      </c>
      <c r="T569" s="18">
        <f>IF(Q569&lt;=0,0,ROUNDDOWN((Q569*LOOKUP(Q569,{0,1950001,3300001,6950001,9000001,18000001,40000001},{0.05,0.1,0.2,0.23,0.33,0.4,0.45})-LOOKUP(Q569,{0,1950001,3300001,6950001,9000001,18000001,40000001},{0,97500,427500,636000,1536000,2796000,4796000}))*1.021,-2))</f>
        <v/>
      </c>
      <c r="U569" s="18">
        <f>IF(R569&lt;=0,0,ROUNDDOWN((R569*LOOKUP(R569,{0,1950001,3300001,6950001,9000001,18000001,40000001},{0.05,0.1,0.2,0.23,0.33,0.4,0.45})-LOOKUP(R569,{0,1950001,3300001,6950001,9000001,18000001,40000001},{0,97500,427500,636000,1536000,2796000,4796000}))*1.021,-2))</f>
        <v/>
      </c>
      <c r="V569" s="18">
        <f>MAX(0,ROUNDDOWN(K569-H569-430000-J569-0,-3))</f>
        <v/>
      </c>
      <c r="W569" s="18">
        <f>MAX(0,ROUNDDOWN(K569-H569-430000-J569-N569,-3))</f>
        <v/>
      </c>
      <c r="X569" s="18">
        <f>MAX(0,ROUNDDOWN(K569-H569-430000-J569-O569,-3))</f>
        <v/>
      </c>
      <c r="Y569" s="18">
        <f>IF(K569&lt;=450000,0,MAX(0,ROUNDDOWN(V569*0.06-MIN(50000,V569)*0.03,-2))+MAX(0,ROUNDDOWN(V569*0.04-MIN(50000,V569)*0.02,-2)))</f>
        <v/>
      </c>
      <c r="Z569" s="18">
        <f>IF(K569&lt;=450000,0,MAX(0,ROUNDDOWN(W569*0.06-MIN(50000,W569)*0.03,-2))+MAX(0,ROUNDDOWN(W569*0.04-MIN(50000,W569)*0.02,-2)))</f>
        <v/>
      </c>
      <c r="AA569" s="18">
        <f>IF(K569&lt;=450000,0,MAX(0,ROUNDDOWN(X569*0.06-MIN(50000,X569)*0.03,-2))+MAX(0,ROUNDDOWN(X569*0.04-MIN(50000,X569)*0.02,-2)))</f>
        <v/>
      </c>
      <c r="AB569" s="18">
        <f>AE569+Y569-Z569</f>
        <v/>
      </c>
      <c r="AC569" s="18">
        <f>AF569+Y569-AA569</f>
        <v/>
      </c>
      <c r="AD569" s="20">
        <f>AB569-AC569</f>
        <v/>
      </c>
      <c r="AE569" s="18">
        <f>S569-T569</f>
        <v/>
      </c>
      <c r="AF569" s="18">
        <f>S569-U569</f>
        <v/>
      </c>
      <c r="AG569" s="21">
        <f>IF(P569&lt;=0,0,LOOKUP(P569,{0,1950001,3300001,6950001,9000001,18000001,40000001},{0.05,0.1,0.2,0.23,0.33,0.4,0.45}))</f>
        <v/>
      </c>
    </row>
    <row r="570">
      <c r="A570" t="inlineStr">
        <is>
          <t>1万円刻み</t>
        </is>
      </c>
      <c r="B570" s="18">
        <f>'4_1万円刻み'!$A$170</f>
        <v/>
      </c>
      <c r="C570" s="19" t="n">
        <v>2026</v>
      </c>
      <c r="D570" s="18" t="n">
        <v>100000</v>
      </c>
      <c r="E570" s="18" t="n">
        <v>0</v>
      </c>
      <c r="F570" s="18" t="n">
        <v>100000</v>
      </c>
      <c r="G570" t="inlineStr">
        <is>
          <t>はい</t>
        </is>
      </c>
      <c r="H570" s="18">
        <f>ROUND(MIN(B570/12,650000)*12*0.0915+MIN(B570/12,1390000)*12*(0.0504+0)+B570*0.005,0)</f>
        <v/>
      </c>
      <c r="I570" s="18" t="n">
        <v>0</v>
      </c>
      <c r="J570" s="18" t="n">
        <v>0</v>
      </c>
      <c r="K570" s="18">
        <f>ROUND(IF(C570&gt;=2026,IF(B570&lt;741000,0,IF(B570&lt;2191000,B570-740000,IF(B570&lt;2193000,1451000,IF(B570&lt;2196000,1453000,IF(B570&lt;2200000,1456000,IF(B570&lt;3600000,ROUNDDOWN(B570/4,-3)*2.8-80000,IF(B570&lt;6600000,ROUNDDOWN(B570/4,-3)*3.2-440000,IF(B570&lt;8500000,ROUNDDOWN(B570*0.9,0)-1100000,B570-1950000)))))))),IF(B570&lt;651000,0,IF(B570&lt;1900000,B570-650000,IF(B570&lt;3600000,ROUNDDOWN(B570/4,-3)*2.8-80000,IF(B570&lt;6600000,ROUNDDOWN(B570/4,-3)*3.2-440000,IF(B570&lt;8500000,ROUNDDOWN(B570*0.9,0)-1100000,B570-1950000)))))),0)</f>
        <v/>
      </c>
      <c r="L570" s="18">
        <f>IF(K570&gt;23500000,NA(),IF(C570&gt;=2026,IF(K570&lt;=4890000,1040000,IF(K570&lt;=6550000,670000,620000)),IF(K570&lt;=1320000,950000,IF(K570&lt;=3360000,880000,IF(K570&lt;=4890000,680000,IF(K570&lt;=6550000,630000,580000))))))</f>
        <v/>
      </c>
      <c r="M570" s="18">
        <f>MIN(100000,ROUNDDOWN(K570*0.05,0))</f>
        <v/>
      </c>
      <c r="N570" s="18">
        <f>MIN(2000000,MAX(0,D570-E570-M570))</f>
        <v/>
      </c>
      <c r="O570" s="18">
        <f>IF(G570="はい",MIN(88000,MAX(0,F570-12000)),0)</f>
        <v/>
      </c>
      <c r="P570" s="18">
        <f>MAX(0,ROUNDDOWN(K570-H570-L570-I570-0,-3))</f>
        <v/>
      </c>
      <c r="Q570" s="18">
        <f>MAX(0,ROUNDDOWN(K570-H570-L570-I570-N570,-3))</f>
        <v/>
      </c>
      <c r="R570" s="18">
        <f>MAX(0,ROUNDDOWN(K570-H570-L570-I570-O570,-3))</f>
        <v/>
      </c>
      <c r="S570" s="18">
        <f>IF(P570&lt;=0,0,ROUNDDOWN((P570*LOOKUP(P570,{0,1950001,3300001,6950001,9000001,18000001,40000001},{0.05,0.1,0.2,0.23,0.33,0.4,0.45})-LOOKUP(P570,{0,1950001,3300001,6950001,9000001,18000001,40000001},{0,97500,427500,636000,1536000,2796000,4796000}))*1.021,-2))</f>
        <v/>
      </c>
      <c r="T570" s="18">
        <f>IF(Q570&lt;=0,0,ROUNDDOWN((Q570*LOOKUP(Q570,{0,1950001,3300001,6950001,9000001,18000001,40000001},{0.05,0.1,0.2,0.23,0.33,0.4,0.45})-LOOKUP(Q570,{0,1950001,3300001,6950001,9000001,18000001,40000001},{0,97500,427500,636000,1536000,2796000,4796000}))*1.021,-2))</f>
        <v/>
      </c>
      <c r="U570" s="18">
        <f>IF(R570&lt;=0,0,ROUNDDOWN((R570*LOOKUP(R570,{0,1950001,3300001,6950001,9000001,18000001,40000001},{0.05,0.1,0.2,0.23,0.33,0.4,0.45})-LOOKUP(R570,{0,1950001,3300001,6950001,9000001,18000001,40000001},{0,97500,427500,636000,1536000,2796000,4796000}))*1.021,-2))</f>
        <v/>
      </c>
      <c r="V570" s="18">
        <f>MAX(0,ROUNDDOWN(K570-H570-430000-J570-0,-3))</f>
        <v/>
      </c>
      <c r="W570" s="18">
        <f>MAX(0,ROUNDDOWN(K570-H570-430000-J570-N570,-3))</f>
        <v/>
      </c>
      <c r="X570" s="18">
        <f>MAX(0,ROUNDDOWN(K570-H570-430000-J570-O570,-3))</f>
        <v/>
      </c>
      <c r="Y570" s="18">
        <f>IF(K570&lt;=450000,0,MAX(0,ROUNDDOWN(V570*0.06-MIN(50000,V570)*0.03,-2))+MAX(0,ROUNDDOWN(V570*0.04-MIN(50000,V570)*0.02,-2)))</f>
        <v/>
      </c>
      <c r="Z570" s="18">
        <f>IF(K570&lt;=450000,0,MAX(0,ROUNDDOWN(W570*0.06-MIN(50000,W570)*0.03,-2))+MAX(0,ROUNDDOWN(W570*0.04-MIN(50000,W570)*0.02,-2)))</f>
        <v/>
      </c>
      <c r="AA570" s="18">
        <f>IF(K570&lt;=450000,0,MAX(0,ROUNDDOWN(X570*0.06-MIN(50000,X570)*0.03,-2))+MAX(0,ROUNDDOWN(X570*0.04-MIN(50000,X570)*0.02,-2)))</f>
        <v/>
      </c>
      <c r="AB570" s="18">
        <f>AE570+Y570-Z570</f>
        <v/>
      </c>
      <c r="AC570" s="18">
        <f>AF570+Y570-AA570</f>
        <v/>
      </c>
      <c r="AD570" s="20">
        <f>AB570-AC570</f>
        <v/>
      </c>
      <c r="AE570" s="18">
        <f>S570-T570</f>
        <v/>
      </c>
      <c r="AF570" s="18">
        <f>S570-U570</f>
        <v/>
      </c>
      <c r="AG570" s="21">
        <f>IF(P570&lt;=0,0,LOOKUP(P570,{0,1950001,3300001,6950001,9000001,18000001,40000001},{0.05,0.1,0.2,0.23,0.33,0.4,0.45}))</f>
        <v/>
      </c>
    </row>
    <row r="571">
      <c r="A571" t="inlineStr">
        <is>
          <t>1万円刻み</t>
        </is>
      </c>
      <c r="B571" s="18">
        <f>'4_1万円刻み'!$A$170</f>
        <v/>
      </c>
      <c r="C571" s="19" t="n">
        <v>2025</v>
      </c>
      <c r="D571" s="18" t="n">
        <v>100000</v>
      </c>
      <c r="E571" s="18" t="n">
        <v>0</v>
      </c>
      <c r="F571" s="18" t="n">
        <v>100000</v>
      </c>
      <c r="G571" t="inlineStr">
        <is>
          <t>はい</t>
        </is>
      </c>
      <c r="H571" s="18">
        <f>ROUND(MIN(B571/12,650000)*12*0.0915+MIN(B571/12,1390000)*12*(0.0504+0)+B571*0.005,0)</f>
        <v/>
      </c>
      <c r="I571" s="18" t="n">
        <v>0</v>
      </c>
      <c r="J571" s="18" t="n">
        <v>0</v>
      </c>
      <c r="K571" s="18">
        <f>ROUND(IF(C571&gt;=2026,IF(B571&lt;741000,0,IF(B571&lt;2191000,B571-740000,IF(B571&lt;2193000,1451000,IF(B571&lt;2196000,1453000,IF(B571&lt;2200000,1456000,IF(B571&lt;3600000,ROUNDDOWN(B571/4,-3)*2.8-80000,IF(B571&lt;6600000,ROUNDDOWN(B571/4,-3)*3.2-440000,IF(B571&lt;8500000,ROUNDDOWN(B571*0.9,0)-1100000,B571-1950000)))))))),IF(B571&lt;651000,0,IF(B571&lt;1900000,B571-650000,IF(B571&lt;3600000,ROUNDDOWN(B571/4,-3)*2.8-80000,IF(B571&lt;6600000,ROUNDDOWN(B571/4,-3)*3.2-440000,IF(B571&lt;8500000,ROUNDDOWN(B571*0.9,0)-1100000,B571-1950000)))))),0)</f>
        <v/>
      </c>
      <c r="L571" s="18">
        <f>IF(K571&gt;23500000,NA(),IF(C571&gt;=2026,IF(K571&lt;=4890000,1040000,IF(K571&lt;=6550000,670000,620000)),IF(K571&lt;=1320000,950000,IF(K571&lt;=3360000,880000,IF(K571&lt;=4890000,680000,IF(K571&lt;=6550000,630000,580000))))))</f>
        <v/>
      </c>
      <c r="M571" s="18">
        <f>MIN(100000,ROUNDDOWN(K571*0.05,0))</f>
        <v/>
      </c>
      <c r="N571" s="18">
        <f>MIN(2000000,MAX(0,D571-E571-M571))</f>
        <v/>
      </c>
      <c r="O571" s="18">
        <f>IF(G571="はい",MIN(88000,MAX(0,F571-12000)),0)</f>
        <v/>
      </c>
      <c r="P571" s="18">
        <f>MAX(0,ROUNDDOWN(K571-H571-L571-I571-0,-3))</f>
        <v/>
      </c>
      <c r="Q571" s="18">
        <f>MAX(0,ROUNDDOWN(K571-H571-L571-I571-N571,-3))</f>
        <v/>
      </c>
      <c r="R571" s="18">
        <f>MAX(0,ROUNDDOWN(K571-H571-L571-I571-O571,-3))</f>
        <v/>
      </c>
      <c r="S571" s="18">
        <f>IF(P571&lt;=0,0,ROUNDDOWN((P571*LOOKUP(P571,{0,1950001,3300001,6950001,9000001,18000001,40000001},{0.05,0.1,0.2,0.23,0.33,0.4,0.45})-LOOKUP(P571,{0,1950001,3300001,6950001,9000001,18000001,40000001},{0,97500,427500,636000,1536000,2796000,4796000}))*1.021,-2))</f>
        <v/>
      </c>
      <c r="T571" s="18">
        <f>IF(Q571&lt;=0,0,ROUNDDOWN((Q571*LOOKUP(Q571,{0,1950001,3300001,6950001,9000001,18000001,40000001},{0.05,0.1,0.2,0.23,0.33,0.4,0.45})-LOOKUP(Q571,{0,1950001,3300001,6950001,9000001,18000001,40000001},{0,97500,427500,636000,1536000,2796000,4796000}))*1.021,-2))</f>
        <v/>
      </c>
      <c r="U571" s="18">
        <f>IF(R571&lt;=0,0,ROUNDDOWN((R571*LOOKUP(R571,{0,1950001,3300001,6950001,9000001,18000001,40000001},{0.05,0.1,0.2,0.23,0.33,0.4,0.45})-LOOKUP(R571,{0,1950001,3300001,6950001,9000001,18000001,40000001},{0,97500,427500,636000,1536000,2796000,4796000}))*1.021,-2))</f>
        <v/>
      </c>
      <c r="V571" s="18">
        <f>MAX(0,ROUNDDOWN(K571-H571-430000-J571-0,-3))</f>
        <v/>
      </c>
      <c r="W571" s="18">
        <f>MAX(0,ROUNDDOWN(K571-H571-430000-J571-N571,-3))</f>
        <v/>
      </c>
      <c r="X571" s="18">
        <f>MAX(0,ROUNDDOWN(K571-H571-430000-J571-O571,-3))</f>
        <v/>
      </c>
      <c r="Y571" s="18">
        <f>IF(K571&lt;=450000,0,MAX(0,ROUNDDOWN(V571*0.06-MIN(50000,V571)*0.03,-2))+MAX(0,ROUNDDOWN(V571*0.04-MIN(50000,V571)*0.02,-2)))</f>
        <v/>
      </c>
      <c r="Z571" s="18">
        <f>IF(K571&lt;=450000,0,MAX(0,ROUNDDOWN(W571*0.06-MIN(50000,W571)*0.03,-2))+MAX(0,ROUNDDOWN(W571*0.04-MIN(50000,W571)*0.02,-2)))</f>
        <v/>
      </c>
      <c r="AA571" s="18">
        <f>IF(K571&lt;=450000,0,MAX(0,ROUNDDOWN(X571*0.06-MIN(50000,X571)*0.03,-2))+MAX(0,ROUNDDOWN(X571*0.04-MIN(50000,X571)*0.02,-2)))</f>
        <v/>
      </c>
      <c r="AB571" s="18">
        <f>AE571+Y571-Z571</f>
        <v/>
      </c>
      <c r="AC571" s="18">
        <f>AF571+Y571-AA571</f>
        <v/>
      </c>
      <c r="AD571" s="20">
        <f>AB571-AC571</f>
        <v/>
      </c>
      <c r="AE571" s="18">
        <f>S571-T571</f>
        <v/>
      </c>
      <c r="AF571" s="18">
        <f>S571-U571</f>
        <v/>
      </c>
      <c r="AG571" s="21">
        <f>IF(P571&lt;=0,0,LOOKUP(P571,{0,1950001,3300001,6950001,9000001,18000001,40000001},{0.05,0.1,0.2,0.23,0.33,0.4,0.45}))</f>
        <v/>
      </c>
    </row>
    <row r="572">
      <c r="A572" t="inlineStr">
        <is>
          <t>1万円刻み</t>
        </is>
      </c>
      <c r="B572" s="18">
        <f>'4_1万円刻み'!$A$171</f>
        <v/>
      </c>
      <c r="C572" s="19" t="n">
        <v>2026</v>
      </c>
      <c r="D572" s="18" t="n">
        <v>100000</v>
      </c>
      <c r="E572" s="18" t="n">
        <v>0</v>
      </c>
      <c r="F572" s="18" t="n">
        <v>100000</v>
      </c>
      <c r="G572" t="inlineStr">
        <is>
          <t>はい</t>
        </is>
      </c>
      <c r="H572" s="18">
        <f>ROUND(MIN(B572/12,650000)*12*0.0915+MIN(B572/12,1390000)*12*(0.0504+0)+B572*0.005,0)</f>
        <v/>
      </c>
      <c r="I572" s="18" t="n">
        <v>0</v>
      </c>
      <c r="J572" s="18" t="n">
        <v>0</v>
      </c>
      <c r="K572" s="18">
        <f>ROUND(IF(C572&gt;=2026,IF(B572&lt;741000,0,IF(B572&lt;2191000,B572-740000,IF(B572&lt;2193000,1451000,IF(B572&lt;2196000,1453000,IF(B572&lt;2200000,1456000,IF(B572&lt;3600000,ROUNDDOWN(B572/4,-3)*2.8-80000,IF(B572&lt;6600000,ROUNDDOWN(B572/4,-3)*3.2-440000,IF(B572&lt;8500000,ROUNDDOWN(B572*0.9,0)-1100000,B572-1950000)))))))),IF(B572&lt;651000,0,IF(B572&lt;1900000,B572-650000,IF(B572&lt;3600000,ROUNDDOWN(B572/4,-3)*2.8-80000,IF(B572&lt;6600000,ROUNDDOWN(B572/4,-3)*3.2-440000,IF(B572&lt;8500000,ROUNDDOWN(B572*0.9,0)-1100000,B572-1950000)))))),0)</f>
        <v/>
      </c>
      <c r="L572" s="18">
        <f>IF(K572&gt;23500000,NA(),IF(C572&gt;=2026,IF(K572&lt;=4890000,1040000,IF(K572&lt;=6550000,670000,620000)),IF(K572&lt;=1320000,950000,IF(K572&lt;=3360000,880000,IF(K572&lt;=4890000,680000,IF(K572&lt;=6550000,630000,580000))))))</f>
        <v/>
      </c>
      <c r="M572" s="18">
        <f>MIN(100000,ROUNDDOWN(K572*0.05,0))</f>
        <v/>
      </c>
      <c r="N572" s="18">
        <f>MIN(2000000,MAX(0,D572-E572-M572))</f>
        <v/>
      </c>
      <c r="O572" s="18">
        <f>IF(G572="はい",MIN(88000,MAX(0,F572-12000)),0)</f>
        <v/>
      </c>
      <c r="P572" s="18">
        <f>MAX(0,ROUNDDOWN(K572-H572-L572-I572-0,-3))</f>
        <v/>
      </c>
      <c r="Q572" s="18">
        <f>MAX(0,ROUNDDOWN(K572-H572-L572-I572-N572,-3))</f>
        <v/>
      </c>
      <c r="R572" s="18">
        <f>MAX(0,ROUNDDOWN(K572-H572-L572-I572-O572,-3))</f>
        <v/>
      </c>
      <c r="S572" s="18">
        <f>IF(P572&lt;=0,0,ROUNDDOWN((P572*LOOKUP(P572,{0,1950001,3300001,6950001,9000001,18000001,40000001},{0.05,0.1,0.2,0.23,0.33,0.4,0.45})-LOOKUP(P572,{0,1950001,3300001,6950001,9000001,18000001,40000001},{0,97500,427500,636000,1536000,2796000,4796000}))*1.021,-2))</f>
        <v/>
      </c>
      <c r="T572" s="18">
        <f>IF(Q572&lt;=0,0,ROUNDDOWN((Q572*LOOKUP(Q572,{0,1950001,3300001,6950001,9000001,18000001,40000001},{0.05,0.1,0.2,0.23,0.33,0.4,0.45})-LOOKUP(Q572,{0,1950001,3300001,6950001,9000001,18000001,40000001},{0,97500,427500,636000,1536000,2796000,4796000}))*1.021,-2))</f>
        <v/>
      </c>
      <c r="U572" s="18">
        <f>IF(R572&lt;=0,0,ROUNDDOWN((R572*LOOKUP(R572,{0,1950001,3300001,6950001,9000001,18000001,40000001},{0.05,0.1,0.2,0.23,0.33,0.4,0.45})-LOOKUP(R572,{0,1950001,3300001,6950001,9000001,18000001,40000001},{0,97500,427500,636000,1536000,2796000,4796000}))*1.021,-2))</f>
        <v/>
      </c>
      <c r="V572" s="18">
        <f>MAX(0,ROUNDDOWN(K572-H572-430000-J572-0,-3))</f>
        <v/>
      </c>
      <c r="W572" s="18">
        <f>MAX(0,ROUNDDOWN(K572-H572-430000-J572-N572,-3))</f>
        <v/>
      </c>
      <c r="X572" s="18">
        <f>MAX(0,ROUNDDOWN(K572-H572-430000-J572-O572,-3))</f>
        <v/>
      </c>
      <c r="Y572" s="18">
        <f>IF(K572&lt;=450000,0,MAX(0,ROUNDDOWN(V572*0.06-MIN(50000,V572)*0.03,-2))+MAX(0,ROUNDDOWN(V572*0.04-MIN(50000,V572)*0.02,-2)))</f>
        <v/>
      </c>
      <c r="Z572" s="18">
        <f>IF(K572&lt;=450000,0,MAX(0,ROUNDDOWN(W572*0.06-MIN(50000,W572)*0.03,-2))+MAX(0,ROUNDDOWN(W572*0.04-MIN(50000,W572)*0.02,-2)))</f>
        <v/>
      </c>
      <c r="AA572" s="18">
        <f>IF(K572&lt;=450000,0,MAX(0,ROUNDDOWN(X572*0.06-MIN(50000,X572)*0.03,-2))+MAX(0,ROUNDDOWN(X572*0.04-MIN(50000,X572)*0.02,-2)))</f>
        <v/>
      </c>
      <c r="AB572" s="18">
        <f>AE572+Y572-Z572</f>
        <v/>
      </c>
      <c r="AC572" s="18">
        <f>AF572+Y572-AA572</f>
        <v/>
      </c>
      <c r="AD572" s="20">
        <f>AB572-AC572</f>
        <v/>
      </c>
      <c r="AE572" s="18">
        <f>S572-T572</f>
        <v/>
      </c>
      <c r="AF572" s="18">
        <f>S572-U572</f>
        <v/>
      </c>
      <c r="AG572" s="21">
        <f>IF(P572&lt;=0,0,LOOKUP(P572,{0,1950001,3300001,6950001,9000001,18000001,40000001},{0.05,0.1,0.2,0.23,0.33,0.4,0.45}))</f>
        <v/>
      </c>
    </row>
    <row r="573">
      <c r="A573" t="inlineStr">
        <is>
          <t>1万円刻み</t>
        </is>
      </c>
      <c r="B573" s="18">
        <f>'4_1万円刻み'!$A$171</f>
        <v/>
      </c>
      <c r="C573" s="19" t="n">
        <v>2025</v>
      </c>
      <c r="D573" s="18" t="n">
        <v>100000</v>
      </c>
      <c r="E573" s="18" t="n">
        <v>0</v>
      </c>
      <c r="F573" s="18" t="n">
        <v>100000</v>
      </c>
      <c r="G573" t="inlineStr">
        <is>
          <t>はい</t>
        </is>
      </c>
      <c r="H573" s="18">
        <f>ROUND(MIN(B573/12,650000)*12*0.0915+MIN(B573/12,1390000)*12*(0.0504+0)+B573*0.005,0)</f>
        <v/>
      </c>
      <c r="I573" s="18" t="n">
        <v>0</v>
      </c>
      <c r="J573" s="18" t="n">
        <v>0</v>
      </c>
      <c r="K573" s="18">
        <f>ROUND(IF(C573&gt;=2026,IF(B573&lt;741000,0,IF(B573&lt;2191000,B573-740000,IF(B573&lt;2193000,1451000,IF(B573&lt;2196000,1453000,IF(B573&lt;2200000,1456000,IF(B573&lt;3600000,ROUNDDOWN(B573/4,-3)*2.8-80000,IF(B573&lt;6600000,ROUNDDOWN(B573/4,-3)*3.2-440000,IF(B573&lt;8500000,ROUNDDOWN(B573*0.9,0)-1100000,B573-1950000)))))))),IF(B573&lt;651000,0,IF(B573&lt;1900000,B573-650000,IF(B573&lt;3600000,ROUNDDOWN(B573/4,-3)*2.8-80000,IF(B573&lt;6600000,ROUNDDOWN(B573/4,-3)*3.2-440000,IF(B573&lt;8500000,ROUNDDOWN(B573*0.9,0)-1100000,B573-1950000)))))),0)</f>
        <v/>
      </c>
      <c r="L573" s="18">
        <f>IF(K573&gt;23500000,NA(),IF(C573&gt;=2026,IF(K573&lt;=4890000,1040000,IF(K573&lt;=6550000,670000,620000)),IF(K573&lt;=1320000,950000,IF(K573&lt;=3360000,880000,IF(K573&lt;=4890000,680000,IF(K573&lt;=6550000,630000,580000))))))</f>
        <v/>
      </c>
      <c r="M573" s="18">
        <f>MIN(100000,ROUNDDOWN(K573*0.05,0))</f>
        <v/>
      </c>
      <c r="N573" s="18">
        <f>MIN(2000000,MAX(0,D573-E573-M573))</f>
        <v/>
      </c>
      <c r="O573" s="18">
        <f>IF(G573="はい",MIN(88000,MAX(0,F573-12000)),0)</f>
        <v/>
      </c>
      <c r="P573" s="18">
        <f>MAX(0,ROUNDDOWN(K573-H573-L573-I573-0,-3))</f>
        <v/>
      </c>
      <c r="Q573" s="18">
        <f>MAX(0,ROUNDDOWN(K573-H573-L573-I573-N573,-3))</f>
        <v/>
      </c>
      <c r="R573" s="18">
        <f>MAX(0,ROUNDDOWN(K573-H573-L573-I573-O573,-3))</f>
        <v/>
      </c>
      <c r="S573" s="18">
        <f>IF(P573&lt;=0,0,ROUNDDOWN((P573*LOOKUP(P573,{0,1950001,3300001,6950001,9000001,18000001,40000001},{0.05,0.1,0.2,0.23,0.33,0.4,0.45})-LOOKUP(P573,{0,1950001,3300001,6950001,9000001,18000001,40000001},{0,97500,427500,636000,1536000,2796000,4796000}))*1.021,-2))</f>
        <v/>
      </c>
      <c r="T573" s="18">
        <f>IF(Q573&lt;=0,0,ROUNDDOWN((Q573*LOOKUP(Q573,{0,1950001,3300001,6950001,9000001,18000001,40000001},{0.05,0.1,0.2,0.23,0.33,0.4,0.45})-LOOKUP(Q573,{0,1950001,3300001,6950001,9000001,18000001,40000001},{0,97500,427500,636000,1536000,2796000,4796000}))*1.021,-2))</f>
        <v/>
      </c>
      <c r="U573" s="18">
        <f>IF(R573&lt;=0,0,ROUNDDOWN((R573*LOOKUP(R573,{0,1950001,3300001,6950001,9000001,18000001,40000001},{0.05,0.1,0.2,0.23,0.33,0.4,0.45})-LOOKUP(R573,{0,1950001,3300001,6950001,9000001,18000001,40000001},{0,97500,427500,636000,1536000,2796000,4796000}))*1.021,-2))</f>
        <v/>
      </c>
      <c r="V573" s="18">
        <f>MAX(0,ROUNDDOWN(K573-H573-430000-J573-0,-3))</f>
        <v/>
      </c>
      <c r="W573" s="18">
        <f>MAX(0,ROUNDDOWN(K573-H573-430000-J573-N573,-3))</f>
        <v/>
      </c>
      <c r="X573" s="18">
        <f>MAX(0,ROUNDDOWN(K573-H573-430000-J573-O573,-3))</f>
        <v/>
      </c>
      <c r="Y573" s="18">
        <f>IF(K573&lt;=450000,0,MAX(0,ROUNDDOWN(V573*0.06-MIN(50000,V573)*0.03,-2))+MAX(0,ROUNDDOWN(V573*0.04-MIN(50000,V573)*0.02,-2)))</f>
        <v/>
      </c>
      <c r="Z573" s="18">
        <f>IF(K573&lt;=450000,0,MAX(0,ROUNDDOWN(W573*0.06-MIN(50000,W573)*0.03,-2))+MAX(0,ROUNDDOWN(W573*0.04-MIN(50000,W573)*0.02,-2)))</f>
        <v/>
      </c>
      <c r="AA573" s="18">
        <f>IF(K573&lt;=450000,0,MAX(0,ROUNDDOWN(X573*0.06-MIN(50000,X573)*0.03,-2))+MAX(0,ROUNDDOWN(X573*0.04-MIN(50000,X573)*0.02,-2)))</f>
        <v/>
      </c>
      <c r="AB573" s="18">
        <f>AE573+Y573-Z573</f>
        <v/>
      </c>
      <c r="AC573" s="18">
        <f>AF573+Y573-AA573</f>
        <v/>
      </c>
      <c r="AD573" s="20">
        <f>AB573-AC573</f>
        <v/>
      </c>
      <c r="AE573" s="18">
        <f>S573-T573</f>
        <v/>
      </c>
      <c r="AF573" s="18">
        <f>S573-U573</f>
        <v/>
      </c>
      <c r="AG573" s="21">
        <f>IF(P573&lt;=0,0,LOOKUP(P573,{0,1950001,3300001,6950001,9000001,18000001,40000001},{0.05,0.1,0.2,0.23,0.33,0.4,0.45}))</f>
        <v/>
      </c>
    </row>
    <row r="574">
      <c r="A574" t="inlineStr">
        <is>
          <t>1万円刻み</t>
        </is>
      </c>
      <c r="B574" s="18">
        <f>'4_1万円刻み'!$A$172</f>
        <v/>
      </c>
      <c r="C574" s="19" t="n">
        <v>2026</v>
      </c>
      <c r="D574" s="18" t="n">
        <v>100000</v>
      </c>
      <c r="E574" s="18" t="n">
        <v>0</v>
      </c>
      <c r="F574" s="18" t="n">
        <v>100000</v>
      </c>
      <c r="G574" t="inlineStr">
        <is>
          <t>はい</t>
        </is>
      </c>
      <c r="H574" s="18">
        <f>ROUND(MIN(B574/12,650000)*12*0.0915+MIN(B574/12,1390000)*12*(0.0504+0)+B574*0.005,0)</f>
        <v/>
      </c>
      <c r="I574" s="18" t="n">
        <v>0</v>
      </c>
      <c r="J574" s="18" t="n">
        <v>0</v>
      </c>
      <c r="K574" s="18">
        <f>ROUND(IF(C574&gt;=2026,IF(B574&lt;741000,0,IF(B574&lt;2191000,B574-740000,IF(B574&lt;2193000,1451000,IF(B574&lt;2196000,1453000,IF(B574&lt;2200000,1456000,IF(B574&lt;3600000,ROUNDDOWN(B574/4,-3)*2.8-80000,IF(B574&lt;6600000,ROUNDDOWN(B574/4,-3)*3.2-440000,IF(B574&lt;8500000,ROUNDDOWN(B574*0.9,0)-1100000,B574-1950000)))))))),IF(B574&lt;651000,0,IF(B574&lt;1900000,B574-650000,IF(B574&lt;3600000,ROUNDDOWN(B574/4,-3)*2.8-80000,IF(B574&lt;6600000,ROUNDDOWN(B574/4,-3)*3.2-440000,IF(B574&lt;8500000,ROUNDDOWN(B574*0.9,0)-1100000,B574-1950000)))))),0)</f>
        <v/>
      </c>
      <c r="L574" s="18">
        <f>IF(K574&gt;23500000,NA(),IF(C574&gt;=2026,IF(K574&lt;=4890000,1040000,IF(K574&lt;=6550000,670000,620000)),IF(K574&lt;=1320000,950000,IF(K574&lt;=3360000,880000,IF(K574&lt;=4890000,680000,IF(K574&lt;=6550000,630000,580000))))))</f>
        <v/>
      </c>
      <c r="M574" s="18">
        <f>MIN(100000,ROUNDDOWN(K574*0.05,0))</f>
        <v/>
      </c>
      <c r="N574" s="18">
        <f>MIN(2000000,MAX(0,D574-E574-M574))</f>
        <v/>
      </c>
      <c r="O574" s="18">
        <f>IF(G574="はい",MIN(88000,MAX(0,F574-12000)),0)</f>
        <v/>
      </c>
      <c r="P574" s="18">
        <f>MAX(0,ROUNDDOWN(K574-H574-L574-I574-0,-3))</f>
        <v/>
      </c>
      <c r="Q574" s="18">
        <f>MAX(0,ROUNDDOWN(K574-H574-L574-I574-N574,-3))</f>
        <v/>
      </c>
      <c r="R574" s="18">
        <f>MAX(0,ROUNDDOWN(K574-H574-L574-I574-O574,-3))</f>
        <v/>
      </c>
      <c r="S574" s="18">
        <f>IF(P574&lt;=0,0,ROUNDDOWN((P574*LOOKUP(P574,{0,1950001,3300001,6950001,9000001,18000001,40000001},{0.05,0.1,0.2,0.23,0.33,0.4,0.45})-LOOKUP(P574,{0,1950001,3300001,6950001,9000001,18000001,40000001},{0,97500,427500,636000,1536000,2796000,4796000}))*1.021,-2))</f>
        <v/>
      </c>
      <c r="T574" s="18">
        <f>IF(Q574&lt;=0,0,ROUNDDOWN((Q574*LOOKUP(Q574,{0,1950001,3300001,6950001,9000001,18000001,40000001},{0.05,0.1,0.2,0.23,0.33,0.4,0.45})-LOOKUP(Q574,{0,1950001,3300001,6950001,9000001,18000001,40000001},{0,97500,427500,636000,1536000,2796000,4796000}))*1.021,-2))</f>
        <v/>
      </c>
      <c r="U574" s="18">
        <f>IF(R574&lt;=0,0,ROUNDDOWN((R574*LOOKUP(R574,{0,1950001,3300001,6950001,9000001,18000001,40000001},{0.05,0.1,0.2,0.23,0.33,0.4,0.45})-LOOKUP(R574,{0,1950001,3300001,6950001,9000001,18000001,40000001},{0,97500,427500,636000,1536000,2796000,4796000}))*1.021,-2))</f>
        <v/>
      </c>
      <c r="V574" s="18">
        <f>MAX(0,ROUNDDOWN(K574-H574-430000-J574-0,-3))</f>
        <v/>
      </c>
      <c r="W574" s="18">
        <f>MAX(0,ROUNDDOWN(K574-H574-430000-J574-N574,-3))</f>
        <v/>
      </c>
      <c r="X574" s="18">
        <f>MAX(0,ROUNDDOWN(K574-H574-430000-J574-O574,-3))</f>
        <v/>
      </c>
      <c r="Y574" s="18">
        <f>IF(K574&lt;=450000,0,MAX(0,ROUNDDOWN(V574*0.06-MIN(50000,V574)*0.03,-2))+MAX(0,ROUNDDOWN(V574*0.04-MIN(50000,V574)*0.02,-2)))</f>
        <v/>
      </c>
      <c r="Z574" s="18">
        <f>IF(K574&lt;=450000,0,MAX(0,ROUNDDOWN(W574*0.06-MIN(50000,W574)*0.03,-2))+MAX(0,ROUNDDOWN(W574*0.04-MIN(50000,W574)*0.02,-2)))</f>
        <v/>
      </c>
      <c r="AA574" s="18">
        <f>IF(K574&lt;=450000,0,MAX(0,ROUNDDOWN(X574*0.06-MIN(50000,X574)*0.03,-2))+MAX(0,ROUNDDOWN(X574*0.04-MIN(50000,X574)*0.02,-2)))</f>
        <v/>
      </c>
      <c r="AB574" s="18">
        <f>AE574+Y574-Z574</f>
        <v/>
      </c>
      <c r="AC574" s="18">
        <f>AF574+Y574-AA574</f>
        <v/>
      </c>
      <c r="AD574" s="20">
        <f>AB574-AC574</f>
        <v/>
      </c>
      <c r="AE574" s="18">
        <f>S574-T574</f>
        <v/>
      </c>
      <c r="AF574" s="18">
        <f>S574-U574</f>
        <v/>
      </c>
      <c r="AG574" s="21">
        <f>IF(P574&lt;=0,0,LOOKUP(P574,{0,1950001,3300001,6950001,9000001,18000001,40000001},{0.05,0.1,0.2,0.23,0.33,0.4,0.45}))</f>
        <v/>
      </c>
    </row>
    <row r="575">
      <c r="A575" t="inlineStr">
        <is>
          <t>1万円刻み</t>
        </is>
      </c>
      <c r="B575" s="18">
        <f>'4_1万円刻み'!$A$172</f>
        <v/>
      </c>
      <c r="C575" s="19" t="n">
        <v>2025</v>
      </c>
      <c r="D575" s="18" t="n">
        <v>100000</v>
      </c>
      <c r="E575" s="18" t="n">
        <v>0</v>
      </c>
      <c r="F575" s="18" t="n">
        <v>100000</v>
      </c>
      <c r="G575" t="inlineStr">
        <is>
          <t>はい</t>
        </is>
      </c>
      <c r="H575" s="18">
        <f>ROUND(MIN(B575/12,650000)*12*0.0915+MIN(B575/12,1390000)*12*(0.0504+0)+B575*0.005,0)</f>
        <v/>
      </c>
      <c r="I575" s="18" t="n">
        <v>0</v>
      </c>
      <c r="J575" s="18" t="n">
        <v>0</v>
      </c>
      <c r="K575" s="18">
        <f>ROUND(IF(C575&gt;=2026,IF(B575&lt;741000,0,IF(B575&lt;2191000,B575-740000,IF(B575&lt;2193000,1451000,IF(B575&lt;2196000,1453000,IF(B575&lt;2200000,1456000,IF(B575&lt;3600000,ROUNDDOWN(B575/4,-3)*2.8-80000,IF(B575&lt;6600000,ROUNDDOWN(B575/4,-3)*3.2-440000,IF(B575&lt;8500000,ROUNDDOWN(B575*0.9,0)-1100000,B575-1950000)))))))),IF(B575&lt;651000,0,IF(B575&lt;1900000,B575-650000,IF(B575&lt;3600000,ROUNDDOWN(B575/4,-3)*2.8-80000,IF(B575&lt;6600000,ROUNDDOWN(B575/4,-3)*3.2-440000,IF(B575&lt;8500000,ROUNDDOWN(B575*0.9,0)-1100000,B575-1950000)))))),0)</f>
        <v/>
      </c>
      <c r="L575" s="18">
        <f>IF(K575&gt;23500000,NA(),IF(C575&gt;=2026,IF(K575&lt;=4890000,1040000,IF(K575&lt;=6550000,670000,620000)),IF(K575&lt;=1320000,950000,IF(K575&lt;=3360000,880000,IF(K575&lt;=4890000,680000,IF(K575&lt;=6550000,630000,580000))))))</f>
        <v/>
      </c>
      <c r="M575" s="18">
        <f>MIN(100000,ROUNDDOWN(K575*0.05,0))</f>
        <v/>
      </c>
      <c r="N575" s="18">
        <f>MIN(2000000,MAX(0,D575-E575-M575))</f>
        <v/>
      </c>
      <c r="O575" s="18">
        <f>IF(G575="はい",MIN(88000,MAX(0,F575-12000)),0)</f>
        <v/>
      </c>
      <c r="P575" s="18">
        <f>MAX(0,ROUNDDOWN(K575-H575-L575-I575-0,-3))</f>
        <v/>
      </c>
      <c r="Q575" s="18">
        <f>MAX(0,ROUNDDOWN(K575-H575-L575-I575-N575,-3))</f>
        <v/>
      </c>
      <c r="R575" s="18">
        <f>MAX(0,ROUNDDOWN(K575-H575-L575-I575-O575,-3))</f>
        <v/>
      </c>
      <c r="S575" s="18">
        <f>IF(P575&lt;=0,0,ROUNDDOWN((P575*LOOKUP(P575,{0,1950001,3300001,6950001,9000001,18000001,40000001},{0.05,0.1,0.2,0.23,0.33,0.4,0.45})-LOOKUP(P575,{0,1950001,3300001,6950001,9000001,18000001,40000001},{0,97500,427500,636000,1536000,2796000,4796000}))*1.021,-2))</f>
        <v/>
      </c>
      <c r="T575" s="18">
        <f>IF(Q575&lt;=0,0,ROUNDDOWN((Q575*LOOKUP(Q575,{0,1950001,3300001,6950001,9000001,18000001,40000001},{0.05,0.1,0.2,0.23,0.33,0.4,0.45})-LOOKUP(Q575,{0,1950001,3300001,6950001,9000001,18000001,40000001},{0,97500,427500,636000,1536000,2796000,4796000}))*1.021,-2))</f>
        <v/>
      </c>
      <c r="U575" s="18">
        <f>IF(R575&lt;=0,0,ROUNDDOWN((R575*LOOKUP(R575,{0,1950001,3300001,6950001,9000001,18000001,40000001},{0.05,0.1,0.2,0.23,0.33,0.4,0.45})-LOOKUP(R575,{0,1950001,3300001,6950001,9000001,18000001,40000001},{0,97500,427500,636000,1536000,2796000,4796000}))*1.021,-2))</f>
        <v/>
      </c>
      <c r="V575" s="18">
        <f>MAX(0,ROUNDDOWN(K575-H575-430000-J575-0,-3))</f>
        <v/>
      </c>
      <c r="W575" s="18">
        <f>MAX(0,ROUNDDOWN(K575-H575-430000-J575-N575,-3))</f>
        <v/>
      </c>
      <c r="X575" s="18">
        <f>MAX(0,ROUNDDOWN(K575-H575-430000-J575-O575,-3))</f>
        <v/>
      </c>
      <c r="Y575" s="18">
        <f>IF(K575&lt;=450000,0,MAX(0,ROUNDDOWN(V575*0.06-MIN(50000,V575)*0.03,-2))+MAX(0,ROUNDDOWN(V575*0.04-MIN(50000,V575)*0.02,-2)))</f>
        <v/>
      </c>
      <c r="Z575" s="18">
        <f>IF(K575&lt;=450000,0,MAX(0,ROUNDDOWN(W575*0.06-MIN(50000,W575)*0.03,-2))+MAX(0,ROUNDDOWN(W575*0.04-MIN(50000,W575)*0.02,-2)))</f>
        <v/>
      </c>
      <c r="AA575" s="18">
        <f>IF(K575&lt;=450000,0,MAX(0,ROUNDDOWN(X575*0.06-MIN(50000,X575)*0.03,-2))+MAX(0,ROUNDDOWN(X575*0.04-MIN(50000,X575)*0.02,-2)))</f>
        <v/>
      </c>
      <c r="AB575" s="18">
        <f>AE575+Y575-Z575</f>
        <v/>
      </c>
      <c r="AC575" s="18">
        <f>AF575+Y575-AA575</f>
        <v/>
      </c>
      <c r="AD575" s="20">
        <f>AB575-AC575</f>
        <v/>
      </c>
      <c r="AE575" s="18">
        <f>S575-T575</f>
        <v/>
      </c>
      <c r="AF575" s="18">
        <f>S575-U575</f>
        <v/>
      </c>
      <c r="AG575" s="21">
        <f>IF(P575&lt;=0,0,LOOKUP(P575,{0,1950001,3300001,6950001,9000001,18000001,40000001},{0.05,0.1,0.2,0.23,0.33,0.4,0.45}))</f>
        <v/>
      </c>
    </row>
    <row r="576">
      <c r="A576" t="inlineStr">
        <is>
          <t>1万円刻み</t>
        </is>
      </c>
      <c r="B576" s="18">
        <f>'4_1万円刻み'!$A$173</f>
        <v/>
      </c>
      <c r="C576" s="19" t="n">
        <v>2026</v>
      </c>
      <c r="D576" s="18" t="n">
        <v>100000</v>
      </c>
      <c r="E576" s="18" t="n">
        <v>0</v>
      </c>
      <c r="F576" s="18" t="n">
        <v>100000</v>
      </c>
      <c r="G576" t="inlineStr">
        <is>
          <t>はい</t>
        </is>
      </c>
      <c r="H576" s="18">
        <f>ROUND(MIN(B576/12,650000)*12*0.0915+MIN(B576/12,1390000)*12*(0.0504+0)+B576*0.005,0)</f>
        <v/>
      </c>
      <c r="I576" s="18" t="n">
        <v>0</v>
      </c>
      <c r="J576" s="18" t="n">
        <v>0</v>
      </c>
      <c r="K576" s="18">
        <f>ROUND(IF(C576&gt;=2026,IF(B576&lt;741000,0,IF(B576&lt;2191000,B576-740000,IF(B576&lt;2193000,1451000,IF(B576&lt;2196000,1453000,IF(B576&lt;2200000,1456000,IF(B576&lt;3600000,ROUNDDOWN(B576/4,-3)*2.8-80000,IF(B576&lt;6600000,ROUNDDOWN(B576/4,-3)*3.2-440000,IF(B576&lt;8500000,ROUNDDOWN(B576*0.9,0)-1100000,B576-1950000)))))))),IF(B576&lt;651000,0,IF(B576&lt;1900000,B576-650000,IF(B576&lt;3600000,ROUNDDOWN(B576/4,-3)*2.8-80000,IF(B576&lt;6600000,ROUNDDOWN(B576/4,-3)*3.2-440000,IF(B576&lt;8500000,ROUNDDOWN(B576*0.9,0)-1100000,B576-1950000)))))),0)</f>
        <v/>
      </c>
      <c r="L576" s="18">
        <f>IF(K576&gt;23500000,NA(),IF(C576&gt;=2026,IF(K576&lt;=4890000,1040000,IF(K576&lt;=6550000,670000,620000)),IF(K576&lt;=1320000,950000,IF(K576&lt;=3360000,880000,IF(K576&lt;=4890000,680000,IF(K576&lt;=6550000,630000,580000))))))</f>
        <v/>
      </c>
      <c r="M576" s="18">
        <f>MIN(100000,ROUNDDOWN(K576*0.05,0))</f>
        <v/>
      </c>
      <c r="N576" s="18">
        <f>MIN(2000000,MAX(0,D576-E576-M576))</f>
        <v/>
      </c>
      <c r="O576" s="18">
        <f>IF(G576="はい",MIN(88000,MAX(0,F576-12000)),0)</f>
        <v/>
      </c>
      <c r="P576" s="18">
        <f>MAX(0,ROUNDDOWN(K576-H576-L576-I576-0,-3))</f>
        <v/>
      </c>
      <c r="Q576" s="18">
        <f>MAX(0,ROUNDDOWN(K576-H576-L576-I576-N576,-3))</f>
        <v/>
      </c>
      <c r="R576" s="18">
        <f>MAX(0,ROUNDDOWN(K576-H576-L576-I576-O576,-3))</f>
        <v/>
      </c>
      <c r="S576" s="18">
        <f>IF(P576&lt;=0,0,ROUNDDOWN((P576*LOOKUP(P576,{0,1950001,3300001,6950001,9000001,18000001,40000001},{0.05,0.1,0.2,0.23,0.33,0.4,0.45})-LOOKUP(P576,{0,1950001,3300001,6950001,9000001,18000001,40000001},{0,97500,427500,636000,1536000,2796000,4796000}))*1.021,-2))</f>
        <v/>
      </c>
      <c r="T576" s="18">
        <f>IF(Q576&lt;=0,0,ROUNDDOWN((Q576*LOOKUP(Q576,{0,1950001,3300001,6950001,9000001,18000001,40000001},{0.05,0.1,0.2,0.23,0.33,0.4,0.45})-LOOKUP(Q576,{0,1950001,3300001,6950001,9000001,18000001,40000001},{0,97500,427500,636000,1536000,2796000,4796000}))*1.021,-2))</f>
        <v/>
      </c>
      <c r="U576" s="18">
        <f>IF(R576&lt;=0,0,ROUNDDOWN((R576*LOOKUP(R576,{0,1950001,3300001,6950001,9000001,18000001,40000001},{0.05,0.1,0.2,0.23,0.33,0.4,0.45})-LOOKUP(R576,{0,1950001,3300001,6950001,9000001,18000001,40000001},{0,97500,427500,636000,1536000,2796000,4796000}))*1.021,-2))</f>
        <v/>
      </c>
      <c r="V576" s="18">
        <f>MAX(0,ROUNDDOWN(K576-H576-430000-J576-0,-3))</f>
        <v/>
      </c>
      <c r="W576" s="18">
        <f>MAX(0,ROUNDDOWN(K576-H576-430000-J576-N576,-3))</f>
        <v/>
      </c>
      <c r="X576" s="18">
        <f>MAX(0,ROUNDDOWN(K576-H576-430000-J576-O576,-3))</f>
        <v/>
      </c>
      <c r="Y576" s="18">
        <f>IF(K576&lt;=450000,0,MAX(0,ROUNDDOWN(V576*0.06-MIN(50000,V576)*0.03,-2))+MAX(0,ROUNDDOWN(V576*0.04-MIN(50000,V576)*0.02,-2)))</f>
        <v/>
      </c>
      <c r="Z576" s="18">
        <f>IF(K576&lt;=450000,0,MAX(0,ROUNDDOWN(W576*0.06-MIN(50000,W576)*0.03,-2))+MAX(0,ROUNDDOWN(W576*0.04-MIN(50000,W576)*0.02,-2)))</f>
        <v/>
      </c>
      <c r="AA576" s="18">
        <f>IF(K576&lt;=450000,0,MAX(0,ROUNDDOWN(X576*0.06-MIN(50000,X576)*0.03,-2))+MAX(0,ROUNDDOWN(X576*0.04-MIN(50000,X576)*0.02,-2)))</f>
        <v/>
      </c>
      <c r="AB576" s="18">
        <f>AE576+Y576-Z576</f>
        <v/>
      </c>
      <c r="AC576" s="18">
        <f>AF576+Y576-AA576</f>
        <v/>
      </c>
      <c r="AD576" s="20">
        <f>AB576-AC576</f>
        <v/>
      </c>
      <c r="AE576" s="18">
        <f>S576-T576</f>
        <v/>
      </c>
      <c r="AF576" s="18">
        <f>S576-U576</f>
        <v/>
      </c>
      <c r="AG576" s="21">
        <f>IF(P576&lt;=0,0,LOOKUP(P576,{0,1950001,3300001,6950001,9000001,18000001,40000001},{0.05,0.1,0.2,0.23,0.33,0.4,0.45}))</f>
        <v/>
      </c>
    </row>
    <row r="577">
      <c r="A577" t="inlineStr">
        <is>
          <t>1万円刻み</t>
        </is>
      </c>
      <c r="B577" s="18">
        <f>'4_1万円刻み'!$A$173</f>
        <v/>
      </c>
      <c r="C577" s="19" t="n">
        <v>2025</v>
      </c>
      <c r="D577" s="18" t="n">
        <v>100000</v>
      </c>
      <c r="E577" s="18" t="n">
        <v>0</v>
      </c>
      <c r="F577" s="18" t="n">
        <v>100000</v>
      </c>
      <c r="G577" t="inlineStr">
        <is>
          <t>はい</t>
        </is>
      </c>
      <c r="H577" s="18">
        <f>ROUND(MIN(B577/12,650000)*12*0.0915+MIN(B577/12,1390000)*12*(0.0504+0)+B577*0.005,0)</f>
        <v/>
      </c>
      <c r="I577" s="18" t="n">
        <v>0</v>
      </c>
      <c r="J577" s="18" t="n">
        <v>0</v>
      </c>
      <c r="K577" s="18">
        <f>ROUND(IF(C577&gt;=2026,IF(B577&lt;741000,0,IF(B577&lt;2191000,B577-740000,IF(B577&lt;2193000,1451000,IF(B577&lt;2196000,1453000,IF(B577&lt;2200000,1456000,IF(B577&lt;3600000,ROUNDDOWN(B577/4,-3)*2.8-80000,IF(B577&lt;6600000,ROUNDDOWN(B577/4,-3)*3.2-440000,IF(B577&lt;8500000,ROUNDDOWN(B577*0.9,0)-1100000,B577-1950000)))))))),IF(B577&lt;651000,0,IF(B577&lt;1900000,B577-650000,IF(B577&lt;3600000,ROUNDDOWN(B577/4,-3)*2.8-80000,IF(B577&lt;6600000,ROUNDDOWN(B577/4,-3)*3.2-440000,IF(B577&lt;8500000,ROUNDDOWN(B577*0.9,0)-1100000,B577-1950000)))))),0)</f>
        <v/>
      </c>
      <c r="L577" s="18">
        <f>IF(K577&gt;23500000,NA(),IF(C577&gt;=2026,IF(K577&lt;=4890000,1040000,IF(K577&lt;=6550000,670000,620000)),IF(K577&lt;=1320000,950000,IF(K577&lt;=3360000,880000,IF(K577&lt;=4890000,680000,IF(K577&lt;=6550000,630000,580000))))))</f>
        <v/>
      </c>
      <c r="M577" s="18">
        <f>MIN(100000,ROUNDDOWN(K577*0.05,0))</f>
        <v/>
      </c>
      <c r="N577" s="18">
        <f>MIN(2000000,MAX(0,D577-E577-M577))</f>
        <v/>
      </c>
      <c r="O577" s="18">
        <f>IF(G577="はい",MIN(88000,MAX(0,F577-12000)),0)</f>
        <v/>
      </c>
      <c r="P577" s="18">
        <f>MAX(0,ROUNDDOWN(K577-H577-L577-I577-0,-3))</f>
        <v/>
      </c>
      <c r="Q577" s="18">
        <f>MAX(0,ROUNDDOWN(K577-H577-L577-I577-N577,-3))</f>
        <v/>
      </c>
      <c r="R577" s="18">
        <f>MAX(0,ROUNDDOWN(K577-H577-L577-I577-O577,-3))</f>
        <v/>
      </c>
      <c r="S577" s="18">
        <f>IF(P577&lt;=0,0,ROUNDDOWN((P577*LOOKUP(P577,{0,1950001,3300001,6950001,9000001,18000001,40000001},{0.05,0.1,0.2,0.23,0.33,0.4,0.45})-LOOKUP(P577,{0,1950001,3300001,6950001,9000001,18000001,40000001},{0,97500,427500,636000,1536000,2796000,4796000}))*1.021,-2))</f>
        <v/>
      </c>
      <c r="T577" s="18">
        <f>IF(Q577&lt;=0,0,ROUNDDOWN((Q577*LOOKUP(Q577,{0,1950001,3300001,6950001,9000001,18000001,40000001},{0.05,0.1,0.2,0.23,0.33,0.4,0.45})-LOOKUP(Q577,{0,1950001,3300001,6950001,9000001,18000001,40000001},{0,97500,427500,636000,1536000,2796000,4796000}))*1.021,-2))</f>
        <v/>
      </c>
      <c r="U577" s="18">
        <f>IF(R577&lt;=0,0,ROUNDDOWN((R577*LOOKUP(R577,{0,1950001,3300001,6950001,9000001,18000001,40000001},{0.05,0.1,0.2,0.23,0.33,0.4,0.45})-LOOKUP(R577,{0,1950001,3300001,6950001,9000001,18000001,40000001},{0,97500,427500,636000,1536000,2796000,4796000}))*1.021,-2))</f>
        <v/>
      </c>
      <c r="V577" s="18">
        <f>MAX(0,ROUNDDOWN(K577-H577-430000-J577-0,-3))</f>
        <v/>
      </c>
      <c r="W577" s="18">
        <f>MAX(0,ROUNDDOWN(K577-H577-430000-J577-N577,-3))</f>
        <v/>
      </c>
      <c r="X577" s="18">
        <f>MAX(0,ROUNDDOWN(K577-H577-430000-J577-O577,-3))</f>
        <v/>
      </c>
      <c r="Y577" s="18">
        <f>IF(K577&lt;=450000,0,MAX(0,ROUNDDOWN(V577*0.06-MIN(50000,V577)*0.03,-2))+MAX(0,ROUNDDOWN(V577*0.04-MIN(50000,V577)*0.02,-2)))</f>
        <v/>
      </c>
      <c r="Z577" s="18">
        <f>IF(K577&lt;=450000,0,MAX(0,ROUNDDOWN(W577*0.06-MIN(50000,W577)*0.03,-2))+MAX(0,ROUNDDOWN(W577*0.04-MIN(50000,W577)*0.02,-2)))</f>
        <v/>
      </c>
      <c r="AA577" s="18">
        <f>IF(K577&lt;=450000,0,MAX(0,ROUNDDOWN(X577*0.06-MIN(50000,X577)*0.03,-2))+MAX(0,ROUNDDOWN(X577*0.04-MIN(50000,X577)*0.02,-2)))</f>
        <v/>
      </c>
      <c r="AB577" s="18">
        <f>AE577+Y577-Z577</f>
        <v/>
      </c>
      <c r="AC577" s="18">
        <f>AF577+Y577-AA577</f>
        <v/>
      </c>
      <c r="AD577" s="20">
        <f>AB577-AC577</f>
        <v/>
      </c>
      <c r="AE577" s="18">
        <f>S577-T577</f>
        <v/>
      </c>
      <c r="AF577" s="18">
        <f>S577-U577</f>
        <v/>
      </c>
      <c r="AG577" s="21">
        <f>IF(P577&lt;=0,0,LOOKUP(P577,{0,1950001,3300001,6950001,9000001,18000001,40000001},{0.05,0.1,0.2,0.23,0.33,0.4,0.45}))</f>
        <v/>
      </c>
    </row>
    <row r="578">
      <c r="A578" t="inlineStr">
        <is>
          <t>1万円刻み</t>
        </is>
      </c>
      <c r="B578" s="18">
        <f>'4_1万円刻み'!$A$174</f>
        <v/>
      </c>
      <c r="C578" s="19" t="n">
        <v>2026</v>
      </c>
      <c r="D578" s="18" t="n">
        <v>100000</v>
      </c>
      <c r="E578" s="18" t="n">
        <v>0</v>
      </c>
      <c r="F578" s="18" t="n">
        <v>100000</v>
      </c>
      <c r="G578" t="inlineStr">
        <is>
          <t>はい</t>
        </is>
      </c>
      <c r="H578" s="18">
        <f>ROUND(MIN(B578/12,650000)*12*0.0915+MIN(B578/12,1390000)*12*(0.0504+0)+B578*0.005,0)</f>
        <v/>
      </c>
      <c r="I578" s="18" t="n">
        <v>0</v>
      </c>
      <c r="J578" s="18" t="n">
        <v>0</v>
      </c>
      <c r="K578" s="18">
        <f>ROUND(IF(C578&gt;=2026,IF(B578&lt;741000,0,IF(B578&lt;2191000,B578-740000,IF(B578&lt;2193000,1451000,IF(B578&lt;2196000,1453000,IF(B578&lt;2200000,1456000,IF(B578&lt;3600000,ROUNDDOWN(B578/4,-3)*2.8-80000,IF(B578&lt;6600000,ROUNDDOWN(B578/4,-3)*3.2-440000,IF(B578&lt;8500000,ROUNDDOWN(B578*0.9,0)-1100000,B578-1950000)))))))),IF(B578&lt;651000,0,IF(B578&lt;1900000,B578-650000,IF(B578&lt;3600000,ROUNDDOWN(B578/4,-3)*2.8-80000,IF(B578&lt;6600000,ROUNDDOWN(B578/4,-3)*3.2-440000,IF(B578&lt;8500000,ROUNDDOWN(B578*0.9,0)-1100000,B578-1950000)))))),0)</f>
        <v/>
      </c>
      <c r="L578" s="18">
        <f>IF(K578&gt;23500000,NA(),IF(C578&gt;=2026,IF(K578&lt;=4890000,1040000,IF(K578&lt;=6550000,670000,620000)),IF(K578&lt;=1320000,950000,IF(K578&lt;=3360000,880000,IF(K578&lt;=4890000,680000,IF(K578&lt;=6550000,630000,580000))))))</f>
        <v/>
      </c>
      <c r="M578" s="18">
        <f>MIN(100000,ROUNDDOWN(K578*0.05,0))</f>
        <v/>
      </c>
      <c r="N578" s="18">
        <f>MIN(2000000,MAX(0,D578-E578-M578))</f>
        <v/>
      </c>
      <c r="O578" s="18">
        <f>IF(G578="はい",MIN(88000,MAX(0,F578-12000)),0)</f>
        <v/>
      </c>
      <c r="P578" s="18">
        <f>MAX(0,ROUNDDOWN(K578-H578-L578-I578-0,-3))</f>
        <v/>
      </c>
      <c r="Q578" s="18">
        <f>MAX(0,ROUNDDOWN(K578-H578-L578-I578-N578,-3))</f>
        <v/>
      </c>
      <c r="R578" s="18">
        <f>MAX(0,ROUNDDOWN(K578-H578-L578-I578-O578,-3))</f>
        <v/>
      </c>
      <c r="S578" s="18">
        <f>IF(P578&lt;=0,0,ROUNDDOWN((P578*LOOKUP(P578,{0,1950001,3300001,6950001,9000001,18000001,40000001},{0.05,0.1,0.2,0.23,0.33,0.4,0.45})-LOOKUP(P578,{0,1950001,3300001,6950001,9000001,18000001,40000001},{0,97500,427500,636000,1536000,2796000,4796000}))*1.021,-2))</f>
        <v/>
      </c>
      <c r="T578" s="18">
        <f>IF(Q578&lt;=0,0,ROUNDDOWN((Q578*LOOKUP(Q578,{0,1950001,3300001,6950001,9000001,18000001,40000001},{0.05,0.1,0.2,0.23,0.33,0.4,0.45})-LOOKUP(Q578,{0,1950001,3300001,6950001,9000001,18000001,40000001},{0,97500,427500,636000,1536000,2796000,4796000}))*1.021,-2))</f>
        <v/>
      </c>
      <c r="U578" s="18">
        <f>IF(R578&lt;=0,0,ROUNDDOWN((R578*LOOKUP(R578,{0,1950001,3300001,6950001,9000001,18000001,40000001},{0.05,0.1,0.2,0.23,0.33,0.4,0.45})-LOOKUP(R578,{0,1950001,3300001,6950001,9000001,18000001,40000001},{0,97500,427500,636000,1536000,2796000,4796000}))*1.021,-2))</f>
        <v/>
      </c>
      <c r="V578" s="18">
        <f>MAX(0,ROUNDDOWN(K578-H578-430000-J578-0,-3))</f>
        <v/>
      </c>
      <c r="W578" s="18">
        <f>MAX(0,ROUNDDOWN(K578-H578-430000-J578-N578,-3))</f>
        <v/>
      </c>
      <c r="X578" s="18">
        <f>MAX(0,ROUNDDOWN(K578-H578-430000-J578-O578,-3))</f>
        <v/>
      </c>
      <c r="Y578" s="18">
        <f>IF(K578&lt;=450000,0,MAX(0,ROUNDDOWN(V578*0.06-MIN(50000,V578)*0.03,-2))+MAX(0,ROUNDDOWN(V578*0.04-MIN(50000,V578)*0.02,-2)))</f>
        <v/>
      </c>
      <c r="Z578" s="18">
        <f>IF(K578&lt;=450000,0,MAX(0,ROUNDDOWN(W578*0.06-MIN(50000,W578)*0.03,-2))+MAX(0,ROUNDDOWN(W578*0.04-MIN(50000,W578)*0.02,-2)))</f>
        <v/>
      </c>
      <c r="AA578" s="18">
        <f>IF(K578&lt;=450000,0,MAX(0,ROUNDDOWN(X578*0.06-MIN(50000,X578)*0.03,-2))+MAX(0,ROUNDDOWN(X578*0.04-MIN(50000,X578)*0.02,-2)))</f>
        <v/>
      </c>
      <c r="AB578" s="18">
        <f>AE578+Y578-Z578</f>
        <v/>
      </c>
      <c r="AC578" s="18">
        <f>AF578+Y578-AA578</f>
        <v/>
      </c>
      <c r="AD578" s="20">
        <f>AB578-AC578</f>
        <v/>
      </c>
      <c r="AE578" s="18">
        <f>S578-T578</f>
        <v/>
      </c>
      <c r="AF578" s="18">
        <f>S578-U578</f>
        <v/>
      </c>
      <c r="AG578" s="21">
        <f>IF(P578&lt;=0,0,LOOKUP(P578,{0,1950001,3300001,6950001,9000001,18000001,40000001},{0.05,0.1,0.2,0.23,0.33,0.4,0.45}))</f>
        <v/>
      </c>
    </row>
    <row r="579">
      <c r="A579" t="inlineStr">
        <is>
          <t>1万円刻み</t>
        </is>
      </c>
      <c r="B579" s="18">
        <f>'4_1万円刻み'!$A$174</f>
        <v/>
      </c>
      <c r="C579" s="19" t="n">
        <v>2025</v>
      </c>
      <c r="D579" s="18" t="n">
        <v>100000</v>
      </c>
      <c r="E579" s="18" t="n">
        <v>0</v>
      </c>
      <c r="F579" s="18" t="n">
        <v>100000</v>
      </c>
      <c r="G579" t="inlineStr">
        <is>
          <t>はい</t>
        </is>
      </c>
      <c r="H579" s="18">
        <f>ROUND(MIN(B579/12,650000)*12*0.0915+MIN(B579/12,1390000)*12*(0.0504+0)+B579*0.005,0)</f>
        <v/>
      </c>
      <c r="I579" s="18" t="n">
        <v>0</v>
      </c>
      <c r="J579" s="18" t="n">
        <v>0</v>
      </c>
      <c r="K579" s="18">
        <f>ROUND(IF(C579&gt;=2026,IF(B579&lt;741000,0,IF(B579&lt;2191000,B579-740000,IF(B579&lt;2193000,1451000,IF(B579&lt;2196000,1453000,IF(B579&lt;2200000,1456000,IF(B579&lt;3600000,ROUNDDOWN(B579/4,-3)*2.8-80000,IF(B579&lt;6600000,ROUNDDOWN(B579/4,-3)*3.2-440000,IF(B579&lt;8500000,ROUNDDOWN(B579*0.9,0)-1100000,B579-1950000)))))))),IF(B579&lt;651000,0,IF(B579&lt;1900000,B579-650000,IF(B579&lt;3600000,ROUNDDOWN(B579/4,-3)*2.8-80000,IF(B579&lt;6600000,ROUNDDOWN(B579/4,-3)*3.2-440000,IF(B579&lt;8500000,ROUNDDOWN(B579*0.9,0)-1100000,B579-1950000)))))),0)</f>
        <v/>
      </c>
      <c r="L579" s="18">
        <f>IF(K579&gt;23500000,NA(),IF(C579&gt;=2026,IF(K579&lt;=4890000,1040000,IF(K579&lt;=6550000,670000,620000)),IF(K579&lt;=1320000,950000,IF(K579&lt;=3360000,880000,IF(K579&lt;=4890000,680000,IF(K579&lt;=6550000,630000,580000))))))</f>
        <v/>
      </c>
      <c r="M579" s="18">
        <f>MIN(100000,ROUNDDOWN(K579*0.05,0))</f>
        <v/>
      </c>
      <c r="N579" s="18">
        <f>MIN(2000000,MAX(0,D579-E579-M579))</f>
        <v/>
      </c>
      <c r="O579" s="18">
        <f>IF(G579="はい",MIN(88000,MAX(0,F579-12000)),0)</f>
        <v/>
      </c>
      <c r="P579" s="18">
        <f>MAX(0,ROUNDDOWN(K579-H579-L579-I579-0,-3))</f>
        <v/>
      </c>
      <c r="Q579" s="18">
        <f>MAX(0,ROUNDDOWN(K579-H579-L579-I579-N579,-3))</f>
        <v/>
      </c>
      <c r="R579" s="18">
        <f>MAX(0,ROUNDDOWN(K579-H579-L579-I579-O579,-3))</f>
        <v/>
      </c>
      <c r="S579" s="18">
        <f>IF(P579&lt;=0,0,ROUNDDOWN((P579*LOOKUP(P579,{0,1950001,3300001,6950001,9000001,18000001,40000001},{0.05,0.1,0.2,0.23,0.33,0.4,0.45})-LOOKUP(P579,{0,1950001,3300001,6950001,9000001,18000001,40000001},{0,97500,427500,636000,1536000,2796000,4796000}))*1.021,-2))</f>
        <v/>
      </c>
      <c r="T579" s="18">
        <f>IF(Q579&lt;=0,0,ROUNDDOWN((Q579*LOOKUP(Q579,{0,1950001,3300001,6950001,9000001,18000001,40000001},{0.05,0.1,0.2,0.23,0.33,0.4,0.45})-LOOKUP(Q579,{0,1950001,3300001,6950001,9000001,18000001,40000001},{0,97500,427500,636000,1536000,2796000,4796000}))*1.021,-2))</f>
        <v/>
      </c>
      <c r="U579" s="18">
        <f>IF(R579&lt;=0,0,ROUNDDOWN((R579*LOOKUP(R579,{0,1950001,3300001,6950001,9000001,18000001,40000001},{0.05,0.1,0.2,0.23,0.33,0.4,0.45})-LOOKUP(R579,{0,1950001,3300001,6950001,9000001,18000001,40000001},{0,97500,427500,636000,1536000,2796000,4796000}))*1.021,-2))</f>
        <v/>
      </c>
      <c r="V579" s="18">
        <f>MAX(0,ROUNDDOWN(K579-H579-430000-J579-0,-3))</f>
        <v/>
      </c>
      <c r="W579" s="18">
        <f>MAX(0,ROUNDDOWN(K579-H579-430000-J579-N579,-3))</f>
        <v/>
      </c>
      <c r="X579" s="18">
        <f>MAX(0,ROUNDDOWN(K579-H579-430000-J579-O579,-3))</f>
        <v/>
      </c>
      <c r="Y579" s="18">
        <f>IF(K579&lt;=450000,0,MAX(0,ROUNDDOWN(V579*0.06-MIN(50000,V579)*0.03,-2))+MAX(0,ROUNDDOWN(V579*0.04-MIN(50000,V579)*0.02,-2)))</f>
        <v/>
      </c>
      <c r="Z579" s="18">
        <f>IF(K579&lt;=450000,0,MAX(0,ROUNDDOWN(W579*0.06-MIN(50000,W579)*0.03,-2))+MAX(0,ROUNDDOWN(W579*0.04-MIN(50000,W579)*0.02,-2)))</f>
        <v/>
      </c>
      <c r="AA579" s="18">
        <f>IF(K579&lt;=450000,0,MAX(0,ROUNDDOWN(X579*0.06-MIN(50000,X579)*0.03,-2))+MAX(0,ROUNDDOWN(X579*0.04-MIN(50000,X579)*0.02,-2)))</f>
        <v/>
      </c>
      <c r="AB579" s="18">
        <f>AE579+Y579-Z579</f>
        <v/>
      </c>
      <c r="AC579" s="18">
        <f>AF579+Y579-AA579</f>
        <v/>
      </c>
      <c r="AD579" s="20">
        <f>AB579-AC579</f>
        <v/>
      </c>
      <c r="AE579" s="18">
        <f>S579-T579</f>
        <v/>
      </c>
      <c r="AF579" s="18">
        <f>S579-U579</f>
        <v/>
      </c>
      <c r="AG579" s="21">
        <f>IF(P579&lt;=0,0,LOOKUP(P579,{0,1950001,3300001,6950001,9000001,18000001,40000001},{0.05,0.1,0.2,0.23,0.33,0.4,0.45}))</f>
        <v/>
      </c>
    </row>
    <row r="580">
      <c r="A580" t="inlineStr">
        <is>
          <t>1万円刻み</t>
        </is>
      </c>
      <c r="B580" s="18">
        <f>'4_1万円刻み'!$A$175</f>
        <v/>
      </c>
      <c r="C580" s="19" t="n">
        <v>2026</v>
      </c>
      <c r="D580" s="18" t="n">
        <v>100000</v>
      </c>
      <c r="E580" s="18" t="n">
        <v>0</v>
      </c>
      <c r="F580" s="18" t="n">
        <v>100000</v>
      </c>
      <c r="G580" t="inlineStr">
        <is>
          <t>はい</t>
        </is>
      </c>
      <c r="H580" s="18">
        <f>ROUND(MIN(B580/12,650000)*12*0.0915+MIN(B580/12,1390000)*12*(0.0504+0)+B580*0.005,0)</f>
        <v/>
      </c>
      <c r="I580" s="18" t="n">
        <v>0</v>
      </c>
      <c r="J580" s="18" t="n">
        <v>0</v>
      </c>
      <c r="K580" s="18">
        <f>ROUND(IF(C580&gt;=2026,IF(B580&lt;741000,0,IF(B580&lt;2191000,B580-740000,IF(B580&lt;2193000,1451000,IF(B580&lt;2196000,1453000,IF(B580&lt;2200000,1456000,IF(B580&lt;3600000,ROUNDDOWN(B580/4,-3)*2.8-80000,IF(B580&lt;6600000,ROUNDDOWN(B580/4,-3)*3.2-440000,IF(B580&lt;8500000,ROUNDDOWN(B580*0.9,0)-1100000,B580-1950000)))))))),IF(B580&lt;651000,0,IF(B580&lt;1900000,B580-650000,IF(B580&lt;3600000,ROUNDDOWN(B580/4,-3)*2.8-80000,IF(B580&lt;6600000,ROUNDDOWN(B580/4,-3)*3.2-440000,IF(B580&lt;8500000,ROUNDDOWN(B580*0.9,0)-1100000,B580-1950000)))))),0)</f>
        <v/>
      </c>
      <c r="L580" s="18">
        <f>IF(K580&gt;23500000,NA(),IF(C580&gt;=2026,IF(K580&lt;=4890000,1040000,IF(K580&lt;=6550000,670000,620000)),IF(K580&lt;=1320000,950000,IF(K580&lt;=3360000,880000,IF(K580&lt;=4890000,680000,IF(K580&lt;=6550000,630000,580000))))))</f>
        <v/>
      </c>
      <c r="M580" s="18">
        <f>MIN(100000,ROUNDDOWN(K580*0.05,0))</f>
        <v/>
      </c>
      <c r="N580" s="18">
        <f>MIN(2000000,MAX(0,D580-E580-M580))</f>
        <v/>
      </c>
      <c r="O580" s="18">
        <f>IF(G580="はい",MIN(88000,MAX(0,F580-12000)),0)</f>
        <v/>
      </c>
      <c r="P580" s="18">
        <f>MAX(0,ROUNDDOWN(K580-H580-L580-I580-0,-3))</f>
        <v/>
      </c>
      <c r="Q580" s="18">
        <f>MAX(0,ROUNDDOWN(K580-H580-L580-I580-N580,-3))</f>
        <v/>
      </c>
      <c r="R580" s="18">
        <f>MAX(0,ROUNDDOWN(K580-H580-L580-I580-O580,-3))</f>
        <v/>
      </c>
      <c r="S580" s="18">
        <f>IF(P580&lt;=0,0,ROUNDDOWN((P580*LOOKUP(P580,{0,1950001,3300001,6950001,9000001,18000001,40000001},{0.05,0.1,0.2,0.23,0.33,0.4,0.45})-LOOKUP(P580,{0,1950001,3300001,6950001,9000001,18000001,40000001},{0,97500,427500,636000,1536000,2796000,4796000}))*1.021,-2))</f>
        <v/>
      </c>
      <c r="T580" s="18">
        <f>IF(Q580&lt;=0,0,ROUNDDOWN((Q580*LOOKUP(Q580,{0,1950001,3300001,6950001,9000001,18000001,40000001},{0.05,0.1,0.2,0.23,0.33,0.4,0.45})-LOOKUP(Q580,{0,1950001,3300001,6950001,9000001,18000001,40000001},{0,97500,427500,636000,1536000,2796000,4796000}))*1.021,-2))</f>
        <v/>
      </c>
      <c r="U580" s="18">
        <f>IF(R580&lt;=0,0,ROUNDDOWN((R580*LOOKUP(R580,{0,1950001,3300001,6950001,9000001,18000001,40000001},{0.05,0.1,0.2,0.23,0.33,0.4,0.45})-LOOKUP(R580,{0,1950001,3300001,6950001,9000001,18000001,40000001},{0,97500,427500,636000,1536000,2796000,4796000}))*1.021,-2))</f>
        <v/>
      </c>
      <c r="V580" s="18">
        <f>MAX(0,ROUNDDOWN(K580-H580-430000-J580-0,-3))</f>
        <v/>
      </c>
      <c r="W580" s="18">
        <f>MAX(0,ROUNDDOWN(K580-H580-430000-J580-N580,-3))</f>
        <v/>
      </c>
      <c r="X580" s="18">
        <f>MAX(0,ROUNDDOWN(K580-H580-430000-J580-O580,-3))</f>
        <v/>
      </c>
      <c r="Y580" s="18">
        <f>IF(K580&lt;=450000,0,MAX(0,ROUNDDOWN(V580*0.06-MIN(50000,V580)*0.03,-2))+MAX(0,ROUNDDOWN(V580*0.04-MIN(50000,V580)*0.02,-2)))</f>
        <v/>
      </c>
      <c r="Z580" s="18">
        <f>IF(K580&lt;=450000,0,MAX(0,ROUNDDOWN(W580*0.06-MIN(50000,W580)*0.03,-2))+MAX(0,ROUNDDOWN(W580*0.04-MIN(50000,W580)*0.02,-2)))</f>
        <v/>
      </c>
      <c r="AA580" s="18">
        <f>IF(K580&lt;=450000,0,MAX(0,ROUNDDOWN(X580*0.06-MIN(50000,X580)*0.03,-2))+MAX(0,ROUNDDOWN(X580*0.04-MIN(50000,X580)*0.02,-2)))</f>
        <v/>
      </c>
      <c r="AB580" s="18">
        <f>AE580+Y580-Z580</f>
        <v/>
      </c>
      <c r="AC580" s="18">
        <f>AF580+Y580-AA580</f>
        <v/>
      </c>
      <c r="AD580" s="20">
        <f>AB580-AC580</f>
        <v/>
      </c>
      <c r="AE580" s="18">
        <f>S580-T580</f>
        <v/>
      </c>
      <c r="AF580" s="18">
        <f>S580-U580</f>
        <v/>
      </c>
      <c r="AG580" s="21">
        <f>IF(P580&lt;=0,0,LOOKUP(P580,{0,1950001,3300001,6950001,9000001,18000001,40000001},{0.05,0.1,0.2,0.23,0.33,0.4,0.45}))</f>
        <v/>
      </c>
    </row>
    <row r="581">
      <c r="A581" t="inlineStr">
        <is>
          <t>1万円刻み</t>
        </is>
      </c>
      <c r="B581" s="18">
        <f>'4_1万円刻み'!$A$175</f>
        <v/>
      </c>
      <c r="C581" s="19" t="n">
        <v>2025</v>
      </c>
      <c r="D581" s="18" t="n">
        <v>100000</v>
      </c>
      <c r="E581" s="18" t="n">
        <v>0</v>
      </c>
      <c r="F581" s="18" t="n">
        <v>100000</v>
      </c>
      <c r="G581" t="inlineStr">
        <is>
          <t>はい</t>
        </is>
      </c>
      <c r="H581" s="18">
        <f>ROUND(MIN(B581/12,650000)*12*0.0915+MIN(B581/12,1390000)*12*(0.0504+0)+B581*0.005,0)</f>
        <v/>
      </c>
      <c r="I581" s="18" t="n">
        <v>0</v>
      </c>
      <c r="J581" s="18" t="n">
        <v>0</v>
      </c>
      <c r="K581" s="18">
        <f>ROUND(IF(C581&gt;=2026,IF(B581&lt;741000,0,IF(B581&lt;2191000,B581-740000,IF(B581&lt;2193000,1451000,IF(B581&lt;2196000,1453000,IF(B581&lt;2200000,1456000,IF(B581&lt;3600000,ROUNDDOWN(B581/4,-3)*2.8-80000,IF(B581&lt;6600000,ROUNDDOWN(B581/4,-3)*3.2-440000,IF(B581&lt;8500000,ROUNDDOWN(B581*0.9,0)-1100000,B581-1950000)))))))),IF(B581&lt;651000,0,IF(B581&lt;1900000,B581-650000,IF(B581&lt;3600000,ROUNDDOWN(B581/4,-3)*2.8-80000,IF(B581&lt;6600000,ROUNDDOWN(B581/4,-3)*3.2-440000,IF(B581&lt;8500000,ROUNDDOWN(B581*0.9,0)-1100000,B581-1950000)))))),0)</f>
        <v/>
      </c>
      <c r="L581" s="18">
        <f>IF(K581&gt;23500000,NA(),IF(C581&gt;=2026,IF(K581&lt;=4890000,1040000,IF(K581&lt;=6550000,670000,620000)),IF(K581&lt;=1320000,950000,IF(K581&lt;=3360000,880000,IF(K581&lt;=4890000,680000,IF(K581&lt;=6550000,630000,580000))))))</f>
        <v/>
      </c>
      <c r="M581" s="18">
        <f>MIN(100000,ROUNDDOWN(K581*0.05,0))</f>
        <v/>
      </c>
      <c r="N581" s="18">
        <f>MIN(2000000,MAX(0,D581-E581-M581))</f>
        <v/>
      </c>
      <c r="O581" s="18">
        <f>IF(G581="はい",MIN(88000,MAX(0,F581-12000)),0)</f>
        <v/>
      </c>
      <c r="P581" s="18">
        <f>MAX(0,ROUNDDOWN(K581-H581-L581-I581-0,-3))</f>
        <v/>
      </c>
      <c r="Q581" s="18">
        <f>MAX(0,ROUNDDOWN(K581-H581-L581-I581-N581,-3))</f>
        <v/>
      </c>
      <c r="R581" s="18">
        <f>MAX(0,ROUNDDOWN(K581-H581-L581-I581-O581,-3))</f>
        <v/>
      </c>
      <c r="S581" s="18">
        <f>IF(P581&lt;=0,0,ROUNDDOWN((P581*LOOKUP(P581,{0,1950001,3300001,6950001,9000001,18000001,40000001},{0.05,0.1,0.2,0.23,0.33,0.4,0.45})-LOOKUP(P581,{0,1950001,3300001,6950001,9000001,18000001,40000001},{0,97500,427500,636000,1536000,2796000,4796000}))*1.021,-2))</f>
        <v/>
      </c>
      <c r="T581" s="18">
        <f>IF(Q581&lt;=0,0,ROUNDDOWN((Q581*LOOKUP(Q581,{0,1950001,3300001,6950001,9000001,18000001,40000001},{0.05,0.1,0.2,0.23,0.33,0.4,0.45})-LOOKUP(Q581,{0,1950001,3300001,6950001,9000001,18000001,40000001},{0,97500,427500,636000,1536000,2796000,4796000}))*1.021,-2))</f>
        <v/>
      </c>
      <c r="U581" s="18">
        <f>IF(R581&lt;=0,0,ROUNDDOWN((R581*LOOKUP(R581,{0,1950001,3300001,6950001,9000001,18000001,40000001},{0.05,0.1,0.2,0.23,0.33,0.4,0.45})-LOOKUP(R581,{0,1950001,3300001,6950001,9000001,18000001,40000001},{0,97500,427500,636000,1536000,2796000,4796000}))*1.021,-2))</f>
        <v/>
      </c>
      <c r="V581" s="18">
        <f>MAX(0,ROUNDDOWN(K581-H581-430000-J581-0,-3))</f>
        <v/>
      </c>
      <c r="W581" s="18">
        <f>MAX(0,ROUNDDOWN(K581-H581-430000-J581-N581,-3))</f>
        <v/>
      </c>
      <c r="X581" s="18">
        <f>MAX(0,ROUNDDOWN(K581-H581-430000-J581-O581,-3))</f>
        <v/>
      </c>
      <c r="Y581" s="18">
        <f>IF(K581&lt;=450000,0,MAX(0,ROUNDDOWN(V581*0.06-MIN(50000,V581)*0.03,-2))+MAX(0,ROUNDDOWN(V581*0.04-MIN(50000,V581)*0.02,-2)))</f>
        <v/>
      </c>
      <c r="Z581" s="18">
        <f>IF(K581&lt;=450000,0,MAX(0,ROUNDDOWN(W581*0.06-MIN(50000,W581)*0.03,-2))+MAX(0,ROUNDDOWN(W581*0.04-MIN(50000,W581)*0.02,-2)))</f>
        <v/>
      </c>
      <c r="AA581" s="18">
        <f>IF(K581&lt;=450000,0,MAX(0,ROUNDDOWN(X581*0.06-MIN(50000,X581)*0.03,-2))+MAX(0,ROUNDDOWN(X581*0.04-MIN(50000,X581)*0.02,-2)))</f>
        <v/>
      </c>
      <c r="AB581" s="18">
        <f>AE581+Y581-Z581</f>
        <v/>
      </c>
      <c r="AC581" s="18">
        <f>AF581+Y581-AA581</f>
        <v/>
      </c>
      <c r="AD581" s="20">
        <f>AB581-AC581</f>
        <v/>
      </c>
      <c r="AE581" s="18">
        <f>S581-T581</f>
        <v/>
      </c>
      <c r="AF581" s="18">
        <f>S581-U581</f>
        <v/>
      </c>
      <c r="AG581" s="21">
        <f>IF(P581&lt;=0,0,LOOKUP(P581,{0,1950001,3300001,6950001,9000001,18000001,40000001},{0.05,0.1,0.2,0.23,0.33,0.4,0.45}))</f>
        <v/>
      </c>
    </row>
    <row r="582">
      <c r="A582" t="inlineStr">
        <is>
          <t>1万円刻み</t>
        </is>
      </c>
      <c r="B582" s="18">
        <f>'4_1万円刻み'!$A$176</f>
        <v/>
      </c>
      <c r="C582" s="19" t="n">
        <v>2026</v>
      </c>
      <c r="D582" s="18" t="n">
        <v>100000</v>
      </c>
      <c r="E582" s="18" t="n">
        <v>0</v>
      </c>
      <c r="F582" s="18" t="n">
        <v>100000</v>
      </c>
      <c r="G582" t="inlineStr">
        <is>
          <t>はい</t>
        </is>
      </c>
      <c r="H582" s="18">
        <f>ROUND(MIN(B582/12,650000)*12*0.0915+MIN(B582/12,1390000)*12*(0.0504+0)+B582*0.005,0)</f>
        <v/>
      </c>
      <c r="I582" s="18" t="n">
        <v>0</v>
      </c>
      <c r="J582" s="18" t="n">
        <v>0</v>
      </c>
      <c r="K582" s="18">
        <f>ROUND(IF(C582&gt;=2026,IF(B582&lt;741000,0,IF(B582&lt;2191000,B582-740000,IF(B582&lt;2193000,1451000,IF(B582&lt;2196000,1453000,IF(B582&lt;2200000,1456000,IF(B582&lt;3600000,ROUNDDOWN(B582/4,-3)*2.8-80000,IF(B582&lt;6600000,ROUNDDOWN(B582/4,-3)*3.2-440000,IF(B582&lt;8500000,ROUNDDOWN(B582*0.9,0)-1100000,B582-1950000)))))))),IF(B582&lt;651000,0,IF(B582&lt;1900000,B582-650000,IF(B582&lt;3600000,ROUNDDOWN(B582/4,-3)*2.8-80000,IF(B582&lt;6600000,ROUNDDOWN(B582/4,-3)*3.2-440000,IF(B582&lt;8500000,ROUNDDOWN(B582*0.9,0)-1100000,B582-1950000)))))),0)</f>
        <v/>
      </c>
      <c r="L582" s="18">
        <f>IF(K582&gt;23500000,NA(),IF(C582&gt;=2026,IF(K582&lt;=4890000,1040000,IF(K582&lt;=6550000,670000,620000)),IF(K582&lt;=1320000,950000,IF(K582&lt;=3360000,880000,IF(K582&lt;=4890000,680000,IF(K582&lt;=6550000,630000,580000))))))</f>
        <v/>
      </c>
      <c r="M582" s="18">
        <f>MIN(100000,ROUNDDOWN(K582*0.05,0))</f>
        <v/>
      </c>
      <c r="N582" s="18">
        <f>MIN(2000000,MAX(0,D582-E582-M582))</f>
        <v/>
      </c>
      <c r="O582" s="18">
        <f>IF(G582="はい",MIN(88000,MAX(0,F582-12000)),0)</f>
        <v/>
      </c>
      <c r="P582" s="18">
        <f>MAX(0,ROUNDDOWN(K582-H582-L582-I582-0,-3))</f>
        <v/>
      </c>
      <c r="Q582" s="18">
        <f>MAX(0,ROUNDDOWN(K582-H582-L582-I582-N582,-3))</f>
        <v/>
      </c>
      <c r="R582" s="18">
        <f>MAX(0,ROUNDDOWN(K582-H582-L582-I582-O582,-3))</f>
        <v/>
      </c>
      <c r="S582" s="18">
        <f>IF(P582&lt;=0,0,ROUNDDOWN((P582*LOOKUP(P582,{0,1950001,3300001,6950001,9000001,18000001,40000001},{0.05,0.1,0.2,0.23,0.33,0.4,0.45})-LOOKUP(P582,{0,1950001,3300001,6950001,9000001,18000001,40000001},{0,97500,427500,636000,1536000,2796000,4796000}))*1.021,-2))</f>
        <v/>
      </c>
      <c r="T582" s="18">
        <f>IF(Q582&lt;=0,0,ROUNDDOWN((Q582*LOOKUP(Q582,{0,1950001,3300001,6950001,9000001,18000001,40000001},{0.05,0.1,0.2,0.23,0.33,0.4,0.45})-LOOKUP(Q582,{0,1950001,3300001,6950001,9000001,18000001,40000001},{0,97500,427500,636000,1536000,2796000,4796000}))*1.021,-2))</f>
        <v/>
      </c>
      <c r="U582" s="18">
        <f>IF(R582&lt;=0,0,ROUNDDOWN((R582*LOOKUP(R582,{0,1950001,3300001,6950001,9000001,18000001,40000001},{0.05,0.1,0.2,0.23,0.33,0.4,0.45})-LOOKUP(R582,{0,1950001,3300001,6950001,9000001,18000001,40000001},{0,97500,427500,636000,1536000,2796000,4796000}))*1.021,-2))</f>
        <v/>
      </c>
      <c r="V582" s="18">
        <f>MAX(0,ROUNDDOWN(K582-H582-430000-J582-0,-3))</f>
        <v/>
      </c>
      <c r="W582" s="18">
        <f>MAX(0,ROUNDDOWN(K582-H582-430000-J582-N582,-3))</f>
        <v/>
      </c>
      <c r="X582" s="18">
        <f>MAX(0,ROUNDDOWN(K582-H582-430000-J582-O582,-3))</f>
        <v/>
      </c>
      <c r="Y582" s="18">
        <f>IF(K582&lt;=450000,0,MAX(0,ROUNDDOWN(V582*0.06-MIN(50000,V582)*0.03,-2))+MAX(0,ROUNDDOWN(V582*0.04-MIN(50000,V582)*0.02,-2)))</f>
        <v/>
      </c>
      <c r="Z582" s="18">
        <f>IF(K582&lt;=450000,0,MAX(0,ROUNDDOWN(W582*0.06-MIN(50000,W582)*0.03,-2))+MAX(0,ROUNDDOWN(W582*0.04-MIN(50000,W582)*0.02,-2)))</f>
        <v/>
      </c>
      <c r="AA582" s="18">
        <f>IF(K582&lt;=450000,0,MAX(0,ROUNDDOWN(X582*0.06-MIN(50000,X582)*0.03,-2))+MAX(0,ROUNDDOWN(X582*0.04-MIN(50000,X582)*0.02,-2)))</f>
        <v/>
      </c>
      <c r="AB582" s="18">
        <f>AE582+Y582-Z582</f>
        <v/>
      </c>
      <c r="AC582" s="18">
        <f>AF582+Y582-AA582</f>
        <v/>
      </c>
      <c r="AD582" s="20">
        <f>AB582-AC582</f>
        <v/>
      </c>
      <c r="AE582" s="18">
        <f>S582-T582</f>
        <v/>
      </c>
      <c r="AF582" s="18">
        <f>S582-U582</f>
        <v/>
      </c>
      <c r="AG582" s="21">
        <f>IF(P582&lt;=0,0,LOOKUP(P582,{0,1950001,3300001,6950001,9000001,18000001,40000001},{0.05,0.1,0.2,0.23,0.33,0.4,0.45}))</f>
        <v/>
      </c>
    </row>
    <row r="583">
      <c r="A583" t="inlineStr">
        <is>
          <t>1万円刻み</t>
        </is>
      </c>
      <c r="B583" s="18">
        <f>'4_1万円刻み'!$A$176</f>
        <v/>
      </c>
      <c r="C583" s="19" t="n">
        <v>2025</v>
      </c>
      <c r="D583" s="18" t="n">
        <v>100000</v>
      </c>
      <c r="E583" s="18" t="n">
        <v>0</v>
      </c>
      <c r="F583" s="18" t="n">
        <v>100000</v>
      </c>
      <c r="G583" t="inlineStr">
        <is>
          <t>はい</t>
        </is>
      </c>
      <c r="H583" s="18">
        <f>ROUND(MIN(B583/12,650000)*12*0.0915+MIN(B583/12,1390000)*12*(0.0504+0)+B583*0.005,0)</f>
        <v/>
      </c>
      <c r="I583" s="18" t="n">
        <v>0</v>
      </c>
      <c r="J583" s="18" t="n">
        <v>0</v>
      </c>
      <c r="K583" s="18">
        <f>ROUND(IF(C583&gt;=2026,IF(B583&lt;741000,0,IF(B583&lt;2191000,B583-740000,IF(B583&lt;2193000,1451000,IF(B583&lt;2196000,1453000,IF(B583&lt;2200000,1456000,IF(B583&lt;3600000,ROUNDDOWN(B583/4,-3)*2.8-80000,IF(B583&lt;6600000,ROUNDDOWN(B583/4,-3)*3.2-440000,IF(B583&lt;8500000,ROUNDDOWN(B583*0.9,0)-1100000,B583-1950000)))))))),IF(B583&lt;651000,0,IF(B583&lt;1900000,B583-650000,IF(B583&lt;3600000,ROUNDDOWN(B583/4,-3)*2.8-80000,IF(B583&lt;6600000,ROUNDDOWN(B583/4,-3)*3.2-440000,IF(B583&lt;8500000,ROUNDDOWN(B583*0.9,0)-1100000,B583-1950000)))))),0)</f>
        <v/>
      </c>
      <c r="L583" s="18">
        <f>IF(K583&gt;23500000,NA(),IF(C583&gt;=2026,IF(K583&lt;=4890000,1040000,IF(K583&lt;=6550000,670000,620000)),IF(K583&lt;=1320000,950000,IF(K583&lt;=3360000,880000,IF(K583&lt;=4890000,680000,IF(K583&lt;=6550000,630000,580000))))))</f>
        <v/>
      </c>
      <c r="M583" s="18">
        <f>MIN(100000,ROUNDDOWN(K583*0.05,0))</f>
        <v/>
      </c>
      <c r="N583" s="18">
        <f>MIN(2000000,MAX(0,D583-E583-M583))</f>
        <v/>
      </c>
      <c r="O583" s="18">
        <f>IF(G583="はい",MIN(88000,MAX(0,F583-12000)),0)</f>
        <v/>
      </c>
      <c r="P583" s="18">
        <f>MAX(0,ROUNDDOWN(K583-H583-L583-I583-0,-3))</f>
        <v/>
      </c>
      <c r="Q583" s="18">
        <f>MAX(0,ROUNDDOWN(K583-H583-L583-I583-N583,-3))</f>
        <v/>
      </c>
      <c r="R583" s="18">
        <f>MAX(0,ROUNDDOWN(K583-H583-L583-I583-O583,-3))</f>
        <v/>
      </c>
      <c r="S583" s="18">
        <f>IF(P583&lt;=0,0,ROUNDDOWN((P583*LOOKUP(P583,{0,1950001,3300001,6950001,9000001,18000001,40000001},{0.05,0.1,0.2,0.23,0.33,0.4,0.45})-LOOKUP(P583,{0,1950001,3300001,6950001,9000001,18000001,40000001},{0,97500,427500,636000,1536000,2796000,4796000}))*1.021,-2))</f>
        <v/>
      </c>
      <c r="T583" s="18">
        <f>IF(Q583&lt;=0,0,ROUNDDOWN((Q583*LOOKUP(Q583,{0,1950001,3300001,6950001,9000001,18000001,40000001},{0.05,0.1,0.2,0.23,0.33,0.4,0.45})-LOOKUP(Q583,{0,1950001,3300001,6950001,9000001,18000001,40000001},{0,97500,427500,636000,1536000,2796000,4796000}))*1.021,-2))</f>
        <v/>
      </c>
      <c r="U583" s="18">
        <f>IF(R583&lt;=0,0,ROUNDDOWN((R583*LOOKUP(R583,{0,1950001,3300001,6950001,9000001,18000001,40000001},{0.05,0.1,0.2,0.23,0.33,0.4,0.45})-LOOKUP(R583,{0,1950001,3300001,6950001,9000001,18000001,40000001},{0,97500,427500,636000,1536000,2796000,4796000}))*1.021,-2))</f>
        <v/>
      </c>
      <c r="V583" s="18">
        <f>MAX(0,ROUNDDOWN(K583-H583-430000-J583-0,-3))</f>
        <v/>
      </c>
      <c r="W583" s="18">
        <f>MAX(0,ROUNDDOWN(K583-H583-430000-J583-N583,-3))</f>
        <v/>
      </c>
      <c r="X583" s="18">
        <f>MAX(0,ROUNDDOWN(K583-H583-430000-J583-O583,-3))</f>
        <v/>
      </c>
      <c r="Y583" s="18">
        <f>IF(K583&lt;=450000,0,MAX(0,ROUNDDOWN(V583*0.06-MIN(50000,V583)*0.03,-2))+MAX(0,ROUNDDOWN(V583*0.04-MIN(50000,V583)*0.02,-2)))</f>
        <v/>
      </c>
      <c r="Z583" s="18">
        <f>IF(K583&lt;=450000,0,MAX(0,ROUNDDOWN(W583*0.06-MIN(50000,W583)*0.03,-2))+MAX(0,ROUNDDOWN(W583*0.04-MIN(50000,W583)*0.02,-2)))</f>
        <v/>
      </c>
      <c r="AA583" s="18">
        <f>IF(K583&lt;=450000,0,MAX(0,ROUNDDOWN(X583*0.06-MIN(50000,X583)*0.03,-2))+MAX(0,ROUNDDOWN(X583*0.04-MIN(50000,X583)*0.02,-2)))</f>
        <v/>
      </c>
      <c r="AB583" s="18">
        <f>AE583+Y583-Z583</f>
        <v/>
      </c>
      <c r="AC583" s="18">
        <f>AF583+Y583-AA583</f>
        <v/>
      </c>
      <c r="AD583" s="20">
        <f>AB583-AC583</f>
        <v/>
      </c>
      <c r="AE583" s="18">
        <f>S583-T583</f>
        <v/>
      </c>
      <c r="AF583" s="18">
        <f>S583-U583</f>
        <v/>
      </c>
      <c r="AG583" s="21">
        <f>IF(P583&lt;=0,0,LOOKUP(P583,{0,1950001,3300001,6950001,9000001,18000001,40000001},{0.05,0.1,0.2,0.23,0.33,0.4,0.45}))</f>
        <v/>
      </c>
    </row>
    <row r="584">
      <c r="A584" t="inlineStr">
        <is>
          <t>1万円刻み</t>
        </is>
      </c>
      <c r="B584" s="18">
        <f>'4_1万円刻み'!$A$177</f>
        <v/>
      </c>
      <c r="C584" s="19" t="n">
        <v>2026</v>
      </c>
      <c r="D584" s="18" t="n">
        <v>100000</v>
      </c>
      <c r="E584" s="18" t="n">
        <v>0</v>
      </c>
      <c r="F584" s="18" t="n">
        <v>100000</v>
      </c>
      <c r="G584" t="inlineStr">
        <is>
          <t>はい</t>
        </is>
      </c>
      <c r="H584" s="18">
        <f>ROUND(MIN(B584/12,650000)*12*0.0915+MIN(B584/12,1390000)*12*(0.0504+0)+B584*0.005,0)</f>
        <v/>
      </c>
      <c r="I584" s="18" t="n">
        <v>0</v>
      </c>
      <c r="J584" s="18" t="n">
        <v>0</v>
      </c>
      <c r="K584" s="18">
        <f>ROUND(IF(C584&gt;=2026,IF(B584&lt;741000,0,IF(B584&lt;2191000,B584-740000,IF(B584&lt;2193000,1451000,IF(B584&lt;2196000,1453000,IF(B584&lt;2200000,1456000,IF(B584&lt;3600000,ROUNDDOWN(B584/4,-3)*2.8-80000,IF(B584&lt;6600000,ROUNDDOWN(B584/4,-3)*3.2-440000,IF(B584&lt;8500000,ROUNDDOWN(B584*0.9,0)-1100000,B584-1950000)))))))),IF(B584&lt;651000,0,IF(B584&lt;1900000,B584-650000,IF(B584&lt;3600000,ROUNDDOWN(B584/4,-3)*2.8-80000,IF(B584&lt;6600000,ROUNDDOWN(B584/4,-3)*3.2-440000,IF(B584&lt;8500000,ROUNDDOWN(B584*0.9,0)-1100000,B584-1950000)))))),0)</f>
        <v/>
      </c>
      <c r="L584" s="18">
        <f>IF(K584&gt;23500000,NA(),IF(C584&gt;=2026,IF(K584&lt;=4890000,1040000,IF(K584&lt;=6550000,670000,620000)),IF(K584&lt;=1320000,950000,IF(K584&lt;=3360000,880000,IF(K584&lt;=4890000,680000,IF(K584&lt;=6550000,630000,580000))))))</f>
        <v/>
      </c>
      <c r="M584" s="18">
        <f>MIN(100000,ROUNDDOWN(K584*0.05,0))</f>
        <v/>
      </c>
      <c r="N584" s="18">
        <f>MIN(2000000,MAX(0,D584-E584-M584))</f>
        <v/>
      </c>
      <c r="O584" s="18">
        <f>IF(G584="はい",MIN(88000,MAX(0,F584-12000)),0)</f>
        <v/>
      </c>
      <c r="P584" s="18">
        <f>MAX(0,ROUNDDOWN(K584-H584-L584-I584-0,-3))</f>
        <v/>
      </c>
      <c r="Q584" s="18">
        <f>MAX(0,ROUNDDOWN(K584-H584-L584-I584-N584,-3))</f>
        <v/>
      </c>
      <c r="R584" s="18">
        <f>MAX(0,ROUNDDOWN(K584-H584-L584-I584-O584,-3))</f>
        <v/>
      </c>
      <c r="S584" s="18">
        <f>IF(P584&lt;=0,0,ROUNDDOWN((P584*LOOKUP(P584,{0,1950001,3300001,6950001,9000001,18000001,40000001},{0.05,0.1,0.2,0.23,0.33,0.4,0.45})-LOOKUP(P584,{0,1950001,3300001,6950001,9000001,18000001,40000001},{0,97500,427500,636000,1536000,2796000,4796000}))*1.021,-2))</f>
        <v/>
      </c>
      <c r="T584" s="18">
        <f>IF(Q584&lt;=0,0,ROUNDDOWN((Q584*LOOKUP(Q584,{0,1950001,3300001,6950001,9000001,18000001,40000001},{0.05,0.1,0.2,0.23,0.33,0.4,0.45})-LOOKUP(Q584,{0,1950001,3300001,6950001,9000001,18000001,40000001},{0,97500,427500,636000,1536000,2796000,4796000}))*1.021,-2))</f>
        <v/>
      </c>
      <c r="U584" s="18">
        <f>IF(R584&lt;=0,0,ROUNDDOWN((R584*LOOKUP(R584,{0,1950001,3300001,6950001,9000001,18000001,40000001},{0.05,0.1,0.2,0.23,0.33,0.4,0.45})-LOOKUP(R584,{0,1950001,3300001,6950001,9000001,18000001,40000001},{0,97500,427500,636000,1536000,2796000,4796000}))*1.021,-2))</f>
        <v/>
      </c>
      <c r="V584" s="18">
        <f>MAX(0,ROUNDDOWN(K584-H584-430000-J584-0,-3))</f>
        <v/>
      </c>
      <c r="W584" s="18">
        <f>MAX(0,ROUNDDOWN(K584-H584-430000-J584-N584,-3))</f>
        <v/>
      </c>
      <c r="X584" s="18">
        <f>MAX(0,ROUNDDOWN(K584-H584-430000-J584-O584,-3))</f>
        <v/>
      </c>
      <c r="Y584" s="18">
        <f>IF(K584&lt;=450000,0,MAX(0,ROUNDDOWN(V584*0.06-MIN(50000,V584)*0.03,-2))+MAX(0,ROUNDDOWN(V584*0.04-MIN(50000,V584)*0.02,-2)))</f>
        <v/>
      </c>
      <c r="Z584" s="18">
        <f>IF(K584&lt;=450000,0,MAX(0,ROUNDDOWN(W584*0.06-MIN(50000,W584)*0.03,-2))+MAX(0,ROUNDDOWN(W584*0.04-MIN(50000,W584)*0.02,-2)))</f>
        <v/>
      </c>
      <c r="AA584" s="18">
        <f>IF(K584&lt;=450000,0,MAX(0,ROUNDDOWN(X584*0.06-MIN(50000,X584)*0.03,-2))+MAX(0,ROUNDDOWN(X584*0.04-MIN(50000,X584)*0.02,-2)))</f>
        <v/>
      </c>
      <c r="AB584" s="18">
        <f>AE584+Y584-Z584</f>
        <v/>
      </c>
      <c r="AC584" s="18">
        <f>AF584+Y584-AA584</f>
        <v/>
      </c>
      <c r="AD584" s="20">
        <f>AB584-AC584</f>
        <v/>
      </c>
      <c r="AE584" s="18">
        <f>S584-T584</f>
        <v/>
      </c>
      <c r="AF584" s="18">
        <f>S584-U584</f>
        <v/>
      </c>
      <c r="AG584" s="21">
        <f>IF(P584&lt;=0,0,LOOKUP(P584,{0,1950001,3300001,6950001,9000001,18000001,40000001},{0.05,0.1,0.2,0.23,0.33,0.4,0.45}))</f>
        <v/>
      </c>
    </row>
    <row r="585">
      <c r="A585" t="inlineStr">
        <is>
          <t>1万円刻み</t>
        </is>
      </c>
      <c r="B585" s="18">
        <f>'4_1万円刻み'!$A$177</f>
        <v/>
      </c>
      <c r="C585" s="19" t="n">
        <v>2025</v>
      </c>
      <c r="D585" s="18" t="n">
        <v>100000</v>
      </c>
      <c r="E585" s="18" t="n">
        <v>0</v>
      </c>
      <c r="F585" s="18" t="n">
        <v>100000</v>
      </c>
      <c r="G585" t="inlineStr">
        <is>
          <t>はい</t>
        </is>
      </c>
      <c r="H585" s="18">
        <f>ROUND(MIN(B585/12,650000)*12*0.0915+MIN(B585/12,1390000)*12*(0.0504+0)+B585*0.005,0)</f>
        <v/>
      </c>
      <c r="I585" s="18" t="n">
        <v>0</v>
      </c>
      <c r="J585" s="18" t="n">
        <v>0</v>
      </c>
      <c r="K585" s="18">
        <f>ROUND(IF(C585&gt;=2026,IF(B585&lt;741000,0,IF(B585&lt;2191000,B585-740000,IF(B585&lt;2193000,1451000,IF(B585&lt;2196000,1453000,IF(B585&lt;2200000,1456000,IF(B585&lt;3600000,ROUNDDOWN(B585/4,-3)*2.8-80000,IF(B585&lt;6600000,ROUNDDOWN(B585/4,-3)*3.2-440000,IF(B585&lt;8500000,ROUNDDOWN(B585*0.9,0)-1100000,B585-1950000)))))))),IF(B585&lt;651000,0,IF(B585&lt;1900000,B585-650000,IF(B585&lt;3600000,ROUNDDOWN(B585/4,-3)*2.8-80000,IF(B585&lt;6600000,ROUNDDOWN(B585/4,-3)*3.2-440000,IF(B585&lt;8500000,ROUNDDOWN(B585*0.9,0)-1100000,B585-1950000)))))),0)</f>
        <v/>
      </c>
      <c r="L585" s="18">
        <f>IF(K585&gt;23500000,NA(),IF(C585&gt;=2026,IF(K585&lt;=4890000,1040000,IF(K585&lt;=6550000,670000,620000)),IF(K585&lt;=1320000,950000,IF(K585&lt;=3360000,880000,IF(K585&lt;=4890000,680000,IF(K585&lt;=6550000,630000,580000))))))</f>
        <v/>
      </c>
      <c r="M585" s="18">
        <f>MIN(100000,ROUNDDOWN(K585*0.05,0))</f>
        <v/>
      </c>
      <c r="N585" s="18">
        <f>MIN(2000000,MAX(0,D585-E585-M585))</f>
        <v/>
      </c>
      <c r="O585" s="18">
        <f>IF(G585="はい",MIN(88000,MAX(0,F585-12000)),0)</f>
        <v/>
      </c>
      <c r="P585" s="18">
        <f>MAX(0,ROUNDDOWN(K585-H585-L585-I585-0,-3))</f>
        <v/>
      </c>
      <c r="Q585" s="18">
        <f>MAX(0,ROUNDDOWN(K585-H585-L585-I585-N585,-3))</f>
        <v/>
      </c>
      <c r="R585" s="18">
        <f>MAX(0,ROUNDDOWN(K585-H585-L585-I585-O585,-3))</f>
        <v/>
      </c>
      <c r="S585" s="18">
        <f>IF(P585&lt;=0,0,ROUNDDOWN((P585*LOOKUP(P585,{0,1950001,3300001,6950001,9000001,18000001,40000001},{0.05,0.1,0.2,0.23,0.33,0.4,0.45})-LOOKUP(P585,{0,1950001,3300001,6950001,9000001,18000001,40000001},{0,97500,427500,636000,1536000,2796000,4796000}))*1.021,-2))</f>
        <v/>
      </c>
      <c r="T585" s="18">
        <f>IF(Q585&lt;=0,0,ROUNDDOWN((Q585*LOOKUP(Q585,{0,1950001,3300001,6950001,9000001,18000001,40000001},{0.05,0.1,0.2,0.23,0.33,0.4,0.45})-LOOKUP(Q585,{0,1950001,3300001,6950001,9000001,18000001,40000001},{0,97500,427500,636000,1536000,2796000,4796000}))*1.021,-2))</f>
        <v/>
      </c>
      <c r="U585" s="18">
        <f>IF(R585&lt;=0,0,ROUNDDOWN((R585*LOOKUP(R585,{0,1950001,3300001,6950001,9000001,18000001,40000001},{0.05,0.1,0.2,0.23,0.33,0.4,0.45})-LOOKUP(R585,{0,1950001,3300001,6950001,9000001,18000001,40000001},{0,97500,427500,636000,1536000,2796000,4796000}))*1.021,-2))</f>
        <v/>
      </c>
      <c r="V585" s="18">
        <f>MAX(0,ROUNDDOWN(K585-H585-430000-J585-0,-3))</f>
        <v/>
      </c>
      <c r="W585" s="18">
        <f>MAX(0,ROUNDDOWN(K585-H585-430000-J585-N585,-3))</f>
        <v/>
      </c>
      <c r="X585" s="18">
        <f>MAX(0,ROUNDDOWN(K585-H585-430000-J585-O585,-3))</f>
        <v/>
      </c>
      <c r="Y585" s="18">
        <f>IF(K585&lt;=450000,0,MAX(0,ROUNDDOWN(V585*0.06-MIN(50000,V585)*0.03,-2))+MAX(0,ROUNDDOWN(V585*0.04-MIN(50000,V585)*0.02,-2)))</f>
        <v/>
      </c>
      <c r="Z585" s="18">
        <f>IF(K585&lt;=450000,0,MAX(0,ROUNDDOWN(W585*0.06-MIN(50000,W585)*0.03,-2))+MAX(0,ROUNDDOWN(W585*0.04-MIN(50000,W585)*0.02,-2)))</f>
        <v/>
      </c>
      <c r="AA585" s="18">
        <f>IF(K585&lt;=450000,0,MAX(0,ROUNDDOWN(X585*0.06-MIN(50000,X585)*0.03,-2))+MAX(0,ROUNDDOWN(X585*0.04-MIN(50000,X585)*0.02,-2)))</f>
        <v/>
      </c>
      <c r="AB585" s="18">
        <f>AE585+Y585-Z585</f>
        <v/>
      </c>
      <c r="AC585" s="18">
        <f>AF585+Y585-AA585</f>
        <v/>
      </c>
      <c r="AD585" s="20">
        <f>AB585-AC585</f>
        <v/>
      </c>
      <c r="AE585" s="18">
        <f>S585-T585</f>
        <v/>
      </c>
      <c r="AF585" s="18">
        <f>S585-U585</f>
        <v/>
      </c>
      <c r="AG585" s="21">
        <f>IF(P585&lt;=0,0,LOOKUP(P585,{0,1950001,3300001,6950001,9000001,18000001,40000001},{0.05,0.1,0.2,0.23,0.33,0.4,0.45}))</f>
        <v/>
      </c>
    </row>
    <row r="586">
      <c r="A586" t="inlineStr">
        <is>
          <t>1万円刻み</t>
        </is>
      </c>
      <c r="B586" s="18">
        <f>'4_1万円刻み'!$A$178</f>
        <v/>
      </c>
      <c r="C586" s="19" t="n">
        <v>2026</v>
      </c>
      <c r="D586" s="18" t="n">
        <v>100000</v>
      </c>
      <c r="E586" s="18" t="n">
        <v>0</v>
      </c>
      <c r="F586" s="18" t="n">
        <v>100000</v>
      </c>
      <c r="G586" t="inlineStr">
        <is>
          <t>はい</t>
        </is>
      </c>
      <c r="H586" s="18">
        <f>ROUND(MIN(B586/12,650000)*12*0.0915+MIN(B586/12,1390000)*12*(0.0504+0)+B586*0.005,0)</f>
        <v/>
      </c>
      <c r="I586" s="18" t="n">
        <v>0</v>
      </c>
      <c r="J586" s="18" t="n">
        <v>0</v>
      </c>
      <c r="K586" s="18">
        <f>ROUND(IF(C586&gt;=2026,IF(B586&lt;741000,0,IF(B586&lt;2191000,B586-740000,IF(B586&lt;2193000,1451000,IF(B586&lt;2196000,1453000,IF(B586&lt;2200000,1456000,IF(B586&lt;3600000,ROUNDDOWN(B586/4,-3)*2.8-80000,IF(B586&lt;6600000,ROUNDDOWN(B586/4,-3)*3.2-440000,IF(B586&lt;8500000,ROUNDDOWN(B586*0.9,0)-1100000,B586-1950000)))))))),IF(B586&lt;651000,0,IF(B586&lt;1900000,B586-650000,IF(B586&lt;3600000,ROUNDDOWN(B586/4,-3)*2.8-80000,IF(B586&lt;6600000,ROUNDDOWN(B586/4,-3)*3.2-440000,IF(B586&lt;8500000,ROUNDDOWN(B586*0.9,0)-1100000,B586-1950000)))))),0)</f>
        <v/>
      </c>
      <c r="L586" s="18">
        <f>IF(K586&gt;23500000,NA(),IF(C586&gt;=2026,IF(K586&lt;=4890000,1040000,IF(K586&lt;=6550000,670000,620000)),IF(K586&lt;=1320000,950000,IF(K586&lt;=3360000,880000,IF(K586&lt;=4890000,680000,IF(K586&lt;=6550000,630000,580000))))))</f>
        <v/>
      </c>
      <c r="M586" s="18">
        <f>MIN(100000,ROUNDDOWN(K586*0.05,0))</f>
        <v/>
      </c>
      <c r="N586" s="18">
        <f>MIN(2000000,MAX(0,D586-E586-M586))</f>
        <v/>
      </c>
      <c r="O586" s="18">
        <f>IF(G586="はい",MIN(88000,MAX(0,F586-12000)),0)</f>
        <v/>
      </c>
      <c r="P586" s="18">
        <f>MAX(0,ROUNDDOWN(K586-H586-L586-I586-0,-3))</f>
        <v/>
      </c>
      <c r="Q586" s="18">
        <f>MAX(0,ROUNDDOWN(K586-H586-L586-I586-N586,-3))</f>
        <v/>
      </c>
      <c r="R586" s="18">
        <f>MAX(0,ROUNDDOWN(K586-H586-L586-I586-O586,-3))</f>
        <v/>
      </c>
      <c r="S586" s="18">
        <f>IF(P586&lt;=0,0,ROUNDDOWN((P586*LOOKUP(P586,{0,1950001,3300001,6950001,9000001,18000001,40000001},{0.05,0.1,0.2,0.23,0.33,0.4,0.45})-LOOKUP(P586,{0,1950001,3300001,6950001,9000001,18000001,40000001},{0,97500,427500,636000,1536000,2796000,4796000}))*1.021,-2))</f>
        <v/>
      </c>
      <c r="T586" s="18">
        <f>IF(Q586&lt;=0,0,ROUNDDOWN((Q586*LOOKUP(Q586,{0,1950001,3300001,6950001,9000001,18000001,40000001},{0.05,0.1,0.2,0.23,0.33,0.4,0.45})-LOOKUP(Q586,{0,1950001,3300001,6950001,9000001,18000001,40000001},{0,97500,427500,636000,1536000,2796000,4796000}))*1.021,-2))</f>
        <v/>
      </c>
      <c r="U586" s="18">
        <f>IF(R586&lt;=0,0,ROUNDDOWN((R586*LOOKUP(R586,{0,1950001,3300001,6950001,9000001,18000001,40000001},{0.05,0.1,0.2,0.23,0.33,0.4,0.45})-LOOKUP(R586,{0,1950001,3300001,6950001,9000001,18000001,40000001},{0,97500,427500,636000,1536000,2796000,4796000}))*1.021,-2))</f>
        <v/>
      </c>
      <c r="V586" s="18">
        <f>MAX(0,ROUNDDOWN(K586-H586-430000-J586-0,-3))</f>
        <v/>
      </c>
      <c r="W586" s="18">
        <f>MAX(0,ROUNDDOWN(K586-H586-430000-J586-N586,-3))</f>
        <v/>
      </c>
      <c r="X586" s="18">
        <f>MAX(0,ROUNDDOWN(K586-H586-430000-J586-O586,-3))</f>
        <v/>
      </c>
      <c r="Y586" s="18">
        <f>IF(K586&lt;=450000,0,MAX(0,ROUNDDOWN(V586*0.06-MIN(50000,V586)*0.03,-2))+MAX(0,ROUNDDOWN(V586*0.04-MIN(50000,V586)*0.02,-2)))</f>
        <v/>
      </c>
      <c r="Z586" s="18">
        <f>IF(K586&lt;=450000,0,MAX(0,ROUNDDOWN(W586*0.06-MIN(50000,W586)*0.03,-2))+MAX(0,ROUNDDOWN(W586*0.04-MIN(50000,W586)*0.02,-2)))</f>
        <v/>
      </c>
      <c r="AA586" s="18">
        <f>IF(K586&lt;=450000,0,MAX(0,ROUNDDOWN(X586*0.06-MIN(50000,X586)*0.03,-2))+MAX(0,ROUNDDOWN(X586*0.04-MIN(50000,X586)*0.02,-2)))</f>
        <v/>
      </c>
      <c r="AB586" s="18">
        <f>AE586+Y586-Z586</f>
        <v/>
      </c>
      <c r="AC586" s="18">
        <f>AF586+Y586-AA586</f>
        <v/>
      </c>
      <c r="AD586" s="20">
        <f>AB586-AC586</f>
        <v/>
      </c>
      <c r="AE586" s="18">
        <f>S586-T586</f>
        <v/>
      </c>
      <c r="AF586" s="18">
        <f>S586-U586</f>
        <v/>
      </c>
      <c r="AG586" s="21">
        <f>IF(P586&lt;=0,0,LOOKUP(P586,{0,1950001,3300001,6950001,9000001,18000001,40000001},{0.05,0.1,0.2,0.23,0.33,0.4,0.45}))</f>
        <v/>
      </c>
    </row>
    <row r="587">
      <c r="A587" t="inlineStr">
        <is>
          <t>1万円刻み</t>
        </is>
      </c>
      <c r="B587" s="18">
        <f>'4_1万円刻み'!$A$178</f>
        <v/>
      </c>
      <c r="C587" s="19" t="n">
        <v>2025</v>
      </c>
      <c r="D587" s="18" t="n">
        <v>100000</v>
      </c>
      <c r="E587" s="18" t="n">
        <v>0</v>
      </c>
      <c r="F587" s="18" t="n">
        <v>100000</v>
      </c>
      <c r="G587" t="inlineStr">
        <is>
          <t>はい</t>
        </is>
      </c>
      <c r="H587" s="18">
        <f>ROUND(MIN(B587/12,650000)*12*0.0915+MIN(B587/12,1390000)*12*(0.0504+0)+B587*0.005,0)</f>
        <v/>
      </c>
      <c r="I587" s="18" t="n">
        <v>0</v>
      </c>
      <c r="J587" s="18" t="n">
        <v>0</v>
      </c>
      <c r="K587" s="18">
        <f>ROUND(IF(C587&gt;=2026,IF(B587&lt;741000,0,IF(B587&lt;2191000,B587-740000,IF(B587&lt;2193000,1451000,IF(B587&lt;2196000,1453000,IF(B587&lt;2200000,1456000,IF(B587&lt;3600000,ROUNDDOWN(B587/4,-3)*2.8-80000,IF(B587&lt;6600000,ROUNDDOWN(B587/4,-3)*3.2-440000,IF(B587&lt;8500000,ROUNDDOWN(B587*0.9,0)-1100000,B587-1950000)))))))),IF(B587&lt;651000,0,IF(B587&lt;1900000,B587-650000,IF(B587&lt;3600000,ROUNDDOWN(B587/4,-3)*2.8-80000,IF(B587&lt;6600000,ROUNDDOWN(B587/4,-3)*3.2-440000,IF(B587&lt;8500000,ROUNDDOWN(B587*0.9,0)-1100000,B587-1950000)))))),0)</f>
        <v/>
      </c>
      <c r="L587" s="18">
        <f>IF(K587&gt;23500000,NA(),IF(C587&gt;=2026,IF(K587&lt;=4890000,1040000,IF(K587&lt;=6550000,670000,620000)),IF(K587&lt;=1320000,950000,IF(K587&lt;=3360000,880000,IF(K587&lt;=4890000,680000,IF(K587&lt;=6550000,630000,580000))))))</f>
        <v/>
      </c>
      <c r="M587" s="18">
        <f>MIN(100000,ROUNDDOWN(K587*0.05,0))</f>
        <v/>
      </c>
      <c r="N587" s="18">
        <f>MIN(2000000,MAX(0,D587-E587-M587))</f>
        <v/>
      </c>
      <c r="O587" s="18">
        <f>IF(G587="はい",MIN(88000,MAX(0,F587-12000)),0)</f>
        <v/>
      </c>
      <c r="P587" s="18">
        <f>MAX(0,ROUNDDOWN(K587-H587-L587-I587-0,-3))</f>
        <v/>
      </c>
      <c r="Q587" s="18">
        <f>MAX(0,ROUNDDOWN(K587-H587-L587-I587-N587,-3))</f>
        <v/>
      </c>
      <c r="R587" s="18">
        <f>MAX(0,ROUNDDOWN(K587-H587-L587-I587-O587,-3))</f>
        <v/>
      </c>
      <c r="S587" s="18">
        <f>IF(P587&lt;=0,0,ROUNDDOWN((P587*LOOKUP(P587,{0,1950001,3300001,6950001,9000001,18000001,40000001},{0.05,0.1,0.2,0.23,0.33,0.4,0.45})-LOOKUP(P587,{0,1950001,3300001,6950001,9000001,18000001,40000001},{0,97500,427500,636000,1536000,2796000,4796000}))*1.021,-2))</f>
        <v/>
      </c>
      <c r="T587" s="18">
        <f>IF(Q587&lt;=0,0,ROUNDDOWN((Q587*LOOKUP(Q587,{0,1950001,3300001,6950001,9000001,18000001,40000001},{0.05,0.1,0.2,0.23,0.33,0.4,0.45})-LOOKUP(Q587,{0,1950001,3300001,6950001,9000001,18000001,40000001},{0,97500,427500,636000,1536000,2796000,4796000}))*1.021,-2))</f>
        <v/>
      </c>
      <c r="U587" s="18">
        <f>IF(R587&lt;=0,0,ROUNDDOWN((R587*LOOKUP(R587,{0,1950001,3300001,6950001,9000001,18000001,40000001},{0.05,0.1,0.2,0.23,0.33,0.4,0.45})-LOOKUP(R587,{0,1950001,3300001,6950001,9000001,18000001,40000001},{0,97500,427500,636000,1536000,2796000,4796000}))*1.021,-2))</f>
        <v/>
      </c>
      <c r="V587" s="18">
        <f>MAX(0,ROUNDDOWN(K587-H587-430000-J587-0,-3))</f>
        <v/>
      </c>
      <c r="W587" s="18">
        <f>MAX(0,ROUNDDOWN(K587-H587-430000-J587-N587,-3))</f>
        <v/>
      </c>
      <c r="X587" s="18">
        <f>MAX(0,ROUNDDOWN(K587-H587-430000-J587-O587,-3))</f>
        <v/>
      </c>
      <c r="Y587" s="18">
        <f>IF(K587&lt;=450000,0,MAX(0,ROUNDDOWN(V587*0.06-MIN(50000,V587)*0.03,-2))+MAX(0,ROUNDDOWN(V587*0.04-MIN(50000,V587)*0.02,-2)))</f>
        <v/>
      </c>
      <c r="Z587" s="18">
        <f>IF(K587&lt;=450000,0,MAX(0,ROUNDDOWN(W587*0.06-MIN(50000,W587)*0.03,-2))+MAX(0,ROUNDDOWN(W587*0.04-MIN(50000,W587)*0.02,-2)))</f>
        <v/>
      </c>
      <c r="AA587" s="18">
        <f>IF(K587&lt;=450000,0,MAX(0,ROUNDDOWN(X587*0.06-MIN(50000,X587)*0.03,-2))+MAX(0,ROUNDDOWN(X587*0.04-MIN(50000,X587)*0.02,-2)))</f>
        <v/>
      </c>
      <c r="AB587" s="18">
        <f>AE587+Y587-Z587</f>
        <v/>
      </c>
      <c r="AC587" s="18">
        <f>AF587+Y587-AA587</f>
        <v/>
      </c>
      <c r="AD587" s="20">
        <f>AB587-AC587</f>
        <v/>
      </c>
      <c r="AE587" s="18">
        <f>S587-T587</f>
        <v/>
      </c>
      <c r="AF587" s="18">
        <f>S587-U587</f>
        <v/>
      </c>
      <c r="AG587" s="21">
        <f>IF(P587&lt;=0,0,LOOKUP(P587,{0,1950001,3300001,6950001,9000001,18000001,40000001},{0.05,0.1,0.2,0.23,0.33,0.4,0.45}))</f>
        <v/>
      </c>
    </row>
    <row r="588">
      <c r="A588" t="inlineStr">
        <is>
          <t>1万円刻み</t>
        </is>
      </c>
      <c r="B588" s="18">
        <f>'4_1万円刻み'!$A$179</f>
        <v/>
      </c>
      <c r="C588" s="19" t="n">
        <v>2026</v>
      </c>
      <c r="D588" s="18" t="n">
        <v>100000</v>
      </c>
      <c r="E588" s="18" t="n">
        <v>0</v>
      </c>
      <c r="F588" s="18" t="n">
        <v>100000</v>
      </c>
      <c r="G588" t="inlineStr">
        <is>
          <t>はい</t>
        </is>
      </c>
      <c r="H588" s="18">
        <f>ROUND(MIN(B588/12,650000)*12*0.0915+MIN(B588/12,1390000)*12*(0.0504+0)+B588*0.005,0)</f>
        <v/>
      </c>
      <c r="I588" s="18" t="n">
        <v>0</v>
      </c>
      <c r="J588" s="18" t="n">
        <v>0</v>
      </c>
      <c r="K588" s="18">
        <f>ROUND(IF(C588&gt;=2026,IF(B588&lt;741000,0,IF(B588&lt;2191000,B588-740000,IF(B588&lt;2193000,1451000,IF(B588&lt;2196000,1453000,IF(B588&lt;2200000,1456000,IF(B588&lt;3600000,ROUNDDOWN(B588/4,-3)*2.8-80000,IF(B588&lt;6600000,ROUNDDOWN(B588/4,-3)*3.2-440000,IF(B588&lt;8500000,ROUNDDOWN(B588*0.9,0)-1100000,B588-1950000)))))))),IF(B588&lt;651000,0,IF(B588&lt;1900000,B588-650000,IF(B588&lt;3600000,ROUNDDOWN(B588/4,-3)*2.8-80000,IF(B588&lt;6600000,ROUNDDOWN(B588/4,-3)*3.2-440000,IF(B588&lt;8500000,ROUNDDOWN(B588*0.9,0)-1100000,B588-1950000)))))),0)</f>
        <v/>
      </c>
      <c r="L588" s="18">
        <f>IF(K588&gt;23500000,NA(),IF(C588&gt;=2026,IF(K588&lt;=4890000,1040000,IF(K588&lt;=6550000,670000,620000)),IF(K588&lt;=1320000,950000,IF(K588&lt;=3360000,880000,IF(K588&lt;=4890000,680000,IF(K588&lt;=6550000,630000,580000))))))</f>
        <v/>
      </c>
      <c r="M588" s="18">
        <f>MIN(100000,ROUNDDOWN(K588*0.05,0))</f>
        <v/>
      </c>
      <c r="N588" s="18">
        <f>MIN(2000000,MAX(0,D588-E588-M588))</f>
        <v/>
      </c>
      <c r="O588" s="18">
        <f>IF(G588="はい",MIN(88000,MAX(0,F588-12000)),0)</f>
        <v/>
      </c>
      <c r="P588" s="18">
        <f>MAX(0,ROUNDDOWN(K588-H588-L588-I588-0,-3))</f>
        <v/>
      </c>
      <c r="Q588" s="18">
        <f>MAX(0,ROUNDDOWN(K588-H588-L588-I588-N588,-3))</f>
        <v/>
      </c>
      <c r="R588" s="18">
        <f>MAX(0,ROUNDDOWN(K588-H588-L588-I588-O588,-3))</f>
        <v/>
      </c>
      <c r="S588" s="18">
        <f>IF(P588&lt;=0,0,ROUNDDOWN((P588*LOOKUP(P588,{0,1950001,3300001,6950001,9000001,18000001,40000001},{0.05,0.1,0.2,0.23,0.33,0.4,0.45})-LOOKUP(P588,{0,1950001,3300001,6950001,9000001,18000001,40000001},{0,97500,427500,636000,1536000,2796000,4796000}))*1.021,-2))</f>
        <v/>
      </c>
      <c r="T588" s="18">
        <f>IF(Q588&lt;=0,0,ROUNDDOWN((Q588*LOOKUP(Q588,{0,1950001,3300001,6950001,9000001,18000001,40000001},{0.05,0.1,0.2,0.23,0.33,0.4,0.45})-LOOKUP(Q588,{0,1950001,3300001,6950001,9000001,18000001,40000001},{0,97500,427500,636000,1536000,2796000,4796000}))*1.021,-2))</f>
        <v/>
      </c>
      <c r="U588" s="18">
        <f>IF(R588&lt;=0,0,ROUNDDOWN((R588*LOOKUP(R588,{0,1950001,3300001,6950001,9000001,18000001,40000001},{0.05,0.1,0.2,0.23,0.33,0.4,0.45})-LOOKUP(R588,{0,1950001,3300001,6950001,9000001,18000001,40000001},{0,97500,427500,636000,1536000,2796000,4796000}))*1.021,-2))</f>
        <v/>
      </c>
      <c r="V588" s="18">
        <f>MAX(0,ROUNDDOWN(K588-H588-430000-J588-0,-3))</f>
        <v/>
      </c>
      <c r="W588" s="18">
        <f>MAX(0,ROUNDDOWN(K588-H588-430000-J588-N588,-3))</f>
        <v/>
      </c>
      <c r="X588" s="18">
        <f>MAX(0,ROUNDDOWN(K588-H588-430000-J588-O588,-3))</f>
        <v/>
      </c>
      <c r="Y588" s="18">
        <f>IF(K588&lt;=450000,0,MAX(0,ROUNDDOWN(V588*0.06-MIN(50000,V588)*0.03,-2))+MAX(0,ROUNDDOWN(V588*0.04-MIN(50000,V588)*0.02,-2)))</f>
        <v/>
      </c>
      <c r="Z588" s="18">
        <f>IF(K588&lt;=450000,0,MAX(0,ROUNDDOWN(W588*0.06-MIN(50000,W588)*0.03,-2))+MAX(0,ROUNDDOWN(W588*0.04-MIN(50000,W588)*0.02,-2)))</f>
        <v/>
      </c>
      <c r="AA588" s="18">
        <f>IF(K588&lt;=450000,0,MAX(0,ROUNDDOWN(X588*0.06-MIN(50000,X588)*0.03,-2))+MAX(0,ROUNDDOWN(X588*0.04-MIN(50000,X588)*0.02,-2)))</f>
        <v/>
      </c>
      <c r="AB588" s="18">
        <f>AE588+Y588-Z588</f>
        <v/>
      </c>
      <c r="AC588" s="18">
        <f>AF588+Y588-AA588</f>
        <v/>
      </c>
      <c r="AD588" s="20">
        <f>AB588-AC588</f>
        <v/>
      </c>
      <c r="AE588" s="18">
        <f>S588-T588</f>
        <v/>
      </c>
      <c r="AF588" s="18">
        <f>S588-U588</f>
        <v/>
      </c>
      <c r="AG588" s="21">
        <f>IF(P588&lt;=0,0,LOOKUP(P588,{0,1950001,3300001,6950001,9000001,18000001,40000001},{0.05,0.1,0.2,0.23,0.33,0.4,0.45}))</f>
        <v/>
      </c>
    </row>
    <row r="589">
      <c r="A589" t="inlineStr">
        <is>
          <t>1万円刻み</t>
        </is>
      </c>
      <c r="B589" s="18">
        <f>'4_1万円刻み'!$A$179</f>
        <v/>
      </c>
      <c r="C589" s="19" t="n">
        <v>2025</v>
      </c>
      <c r="D589" s="18" t="n">
        <v>100000</v>
      </c>
      <c r="E589" s="18" t="n">
        <v>0</v>
      </c>
      <c r="F589" s="18" t="n">
        <v>100000</v>
      </c>
      <c r="G589" t="inlineStr">
        <is>
          <t>はい</t>
        </is>
      </c>
      <c r="H589" s="18">
        <f>ROUND(MIN(B589/12,650000)*12*0.0915+MIN(B589/12,1390000)*12*(0.0504+0)+B589*0.005,0)</f>
        <v/>
      </c>
      <c r="I589" s="18" t="n">
        <v>0</v>
      </c>
      <c r="J589" s="18" t="n">
        <v>0</v>
      </c>
      <c r="K589" s="18">
        <f>ROUND(IF(C589&gt;=2026,IF(B589&lt;741000,0,IF(B589&lt;2191000,B589-740000,IF(B589&lt;2193000,1451000,IF(B589&lt;2196000,1453000,IF(B589&lt;2200000,1456000,IF(B589&lt;3600000,ROUNDDOWN(B589/4,-3)*2.8-80000,IF(B589&lt;6600000,ROUNDDOWN(B589/4,-3)*3.2-440000,IF(B589&lt;8500000,ROUNDDOWN(B589*0.9,0)-1100000,B589-1950000)))))))),IF(B589&lt;651000,0,IF(B589&lt;1900000,B589-650000,IF(B589&lt;3600000,ROUNDDOWN(B589/4,-3)*2.8-80000,IF(B589&lt;6600000,ROUNDDOWN(B589/4,-3)*3.2-440000,IF(B589&lt;8500000,ROUNDDOWN(B589*0.9,0)-1100000,B589-1950000)))))),0)</f>
        <v/>
      </c>
      <c r="L589" s="18">
        <f>IF(K589&gt;23500000,NA(),IF(C589&gt;=2026,IF(K589&lt;=4890000,1040000,IF(K589&lt;=6550000,670000,620000)),IF(K589&lt;=1320000,950000,IF(K589&lt;=3360000,880000,IF(K589&lt;=4890000,680000,IF(K589&lt;=6550000,630000,580000))))))</f>
        <v/>
      </c>
      <c r="M589" s="18">
        <f>MIN(100000,ROUNDDOWN(K589*0.05,0))</f>
        <v/>
      </c>
      <c r="N589" s="18">
        <f>MIN(2000000,MAX(0,D589-E589-M589))</f>
        <v/>
      </c>
      <c r="O589" s="18">
        <f>IF(G589="はい",MIN(88000,MAX(0,F589-12000)),0)</f>
        <v/>
      </c>
      <c r="P589" s="18">
        <f>MAX(0,ROUNDDOWN(K589-H589-L589-I589-0,-3))</f>
        <v/>
      </c>
      <c r="Q589" s="18">
        <f>MAX(0,ROUNDDOWN(K589-H589-L589-I589-N589,-3))</f>
        <v/>
      </c>
      <c r="R589" s="18">
        <f>MAX(0,ROUNDDOWN(K589-H589-L589-I589-O589,-3))</f>
        <v/>
      </c>
      <c r="S589" s="18">
        <f>IF(P589&lt;=0,0,ROUNDDOWN((P589*LOOKUP(P589,{0,1950001,3300001,6950001,9000001,18000001,40000001},{0.05,0.1,0.2,0.23,0.33,0.4,0.45})-LOOKUP(P589,{0,1950001,3300001,6950001,9000001,18000001,40000001},{0,97500,427500,636000,1536000,2796000,4796000}))*1.021,-2))</f>
        <v/>
      </c>
      <c r="T589" s="18">
        <f>IF(Q589&lt;=0,0,ROUNDDOWN((Q589*LOOKUP(Q589,{0,1950001,3300001,6950001,9000001,18000001,40000001},{0.05,0.1,0.2,0.23,0.33,0.4,0.45})-LOOKUP(Q589,{0,1950001,3300001,6950001,9000001,18000001,40000001},{0,97500,427500,636000,1536000,2796000,4796000}))*1.021,-2))</f>
        <v/>
      </c>
      <c r="U589" s="18">
        <f>IF(R589&lt;=0,0,ROUNDDOWN((R589*LOOKUP(R589,{0,1950001,3300001,6950001,9000001,18000001,40000001},{0.05,0.1,0.2,0.23,0.33,0.4,0.45})-LOOKUP(R589,{0,1950001,3300001,6950001,9000001,18000001,40000001},{0,97500,427500,636000,1536000,2796000,4796000}))*1.021,-2))</f>
        <v/>
      </c>
      <c r="V589" s="18">
        <f>MAX(0,ROUNDDOWN(K589-H589-430000-J589-0,-3))</f>
        <v/>
      </c>
      <c r="W589" s="18">
        <f>MAX(0,ROUNDDOWN(K589-H589-430000-J589-N589,-3))</f>
        <v/>
      </c>
      <c r="X589" s="18">
        <f>MAX(0,ROUNDDOWN(K589-H589-430000-J589-O589,-3))</f>
        <v/>
      </c>
      <c r="Y589" s="18">
        <f>IF(K589&lt;=450000,0,MAX(0,ROUNDDOWN(V589*0.06-MIN(50000,V589)*0.03,-2))+MAX(0,ROUNDDOWN(V589*0.04-MIN(50000,V589)*0.02,-2)))</f>
        <v/>
      </c>
      <c r="Z589" s="18">
        <f>IF(K589&lt;=450000,0,MAX(0,ROUNDDOWN(W589*0.06-MIN(50000,W589)*0.03,-2))+MAX(0,ROUNDDOWN(W589*0.04-MIN(50000,W589)*0.02,-2)))</f>
        <v/>
      </c>
      <c r="AA589" s="18">
        <f>IF(K589&lt;=450000,0,MAX(0,ROUNDDOWN(X589*0.06-MIN(50000,X589)*0.03,-2))+MAX(0,ROUNDDOWN(X589*0.04-MIN(50000,X589)*0.02,-2)))</f>
        <v/>
      </c>
      <c r="AB589" s="18">
        <f>AE589+Y589-Z589</f>
        <v/>
      </c>
      <c r="AC589" s="18">
        <f>AF589+Y589-AA589</f>
        <v/>
      </c>
      <c r="AD589" s="20">
        <f>AB589-AC589</f>
        <v/>
      </c>
      <c r="AE589" s="18">
        <f>S589-T589</f>
        <v/>
      </c>
      <c r="AF589" s="18">
        <f>S589-U589</f>
        <v/>
      </c>
      <c r="AG589" s="21">
        <f>IF(P589&lt;=0,0,LOOKUP(P589,{0,1950001,3300001,6950001,9000001,18000001,40000001},{0.05,0.1,0.2,0.23,0.33,0.4,0.45}))</f>
        <v/>
      </c>
    </row>
    <row r="590">
      <c r="A590" t="inlineStr">
        <is>
          <t>1万円刻み</t>
        </is>
      </c>
      <c r="B590" s="18">
        <f>'4_1万円刻み'!$A$180</f>
        <v/>
      </c>
      <c r="C590" s="19" t="n">
        <v>2026</v>
      </c>
      <c r="D590" s="18" t="n">
        <v>100000</v>
      </c>
      <c r="E590" s="18" t="n">
        <v>0</v>
      </c>
      <c r="F590" s="18" t="n">
        <v>100000</v>
      </c>
      <c r="G590" t="inlineStr">
        <is>
          <t>はい</t>
        </is>
      </c>
      <c r="H590" s="18">
        <f>ROUND(MIN(B590/12,650000)*12*0.0915+MIN(B590/12,1390000)*12*(0.0504+0)+B590*0.005,0)</f>
        <v/>
      </c>
      <c r="I590" s="18" t="n">
        <v>0</v>
      </c>
      <c r="J590" s="18" t="n">
        <v>0</v>
      </c>
      <c r="K590" s="18">
        <f>ROUND(IF(C590&gt;=2026,IF(B590&lt;741000,0,IF(B590&lt;2191000,B590-740000,IF(B590&lt;2193000,1451000,IF(B590&lt;2196000,1453000,IF(B590&lt;2200000,1456000,IF(B590&lt;3600000,ROUNDDOWN(B590/4,-3)*2.8-80000,IF(B590&lt;6600000,ROUNDDOWN(B590/4,-3)*3.2-440000,IF(B590&lt;8500000,ROUNDDOWN(B590*0.9,0)-1100000,B590-1950000)))))))),IF(B590&lt;651000,0,IF(B590&lt;1900000,B590-650000,IF(B590&lt;3600000,ROUNDDOWN(B590/4,-3)*2.8-80000,IF(B590&lt;6600000,ROUNDDOWN(B590/4,-3)*3.2-440000,IF(B590&lt;8500000,ROUNDDOWN(B590*0.9,0)-1100000,B590-1950000)))))),0)</f>
        <v/>
      </c>
      <c r="L590" s="18">
        <f>IF(K590&gt;23500000,NA(),IF(C590&gt;=2026,IF(K590&lt;=4890000,1040000,IF(K590&lt;=6550000,670000,620000)),IF(K590&lt;=1320000,950000,IF(K590&lt;=3360000,880000,IF(K590&lt;=4890000,680000,IF(K590&lt;=6550000,630000,580000))))))</f>
        <v/>
      </c>
      <c r="M590" s="18">
        <f>MIN(100000,ROUNDDOWN(K590*0.05,0))</f>
        <v/>
      </c>
      <c r="N590" s="18">
        <f>MIN(2000000,MAX(0,D590-E590-M590))</f>
        <v/>
      </c>
      <c r="O590" s="18">
        <f>IF(G590="はい",MIN(88000,MAX(0,F590-12000)),0)</f>
        <v/>
      </c>
      <c r="P590" s="18">
        <f>MAX(0,ROUNDDOWN(K590-H590-L590-I590-0,-3))</f>
        <v/>
      </c>
      <c r="Q590" s="18">
        <f>MAX(0,ROUNDDOWN(K590-H590-L590-I590-N590,-3))</f>
        <v/>
      </c>
      <c r="R590" s="18">
        <f>MAX(0,ROUNDDOWN(K590-H590-L590-I590-O590,-3))</f>
        <v/>
      </c>
      <c r="S590" s="18">
        <f>IF(P590&lt;=0,0,ROUNDDOWN((P590*LOOKUP(P590,{0,1950001,3300001,6950001,9000001,18000001,40000001},{0.05,0.1,0.2,0.23,0.33,0.4,0.45})-LOOKUP(P590,{0,1950001,3300001,6950001,9000001,18000001,40000001},{0,97500,427500,636000,1536000,2796000,4796000}))*1.021,-2))</f>
        <v/>
      </c>
      <c r="T590" s="18">
        <f>IF(Q590&lt;=0,0,ROUNDDOWN((Q590*LOOKUP(Q590,{0,1950001,3300001,6950001,9000001,18000001,40000001},{0.05,0.1,0.2,0.23,0.33,0.4,0.45})-LOOKUP(Q590,{0,1950001,3300001,6950001,9000001,18000001,40000001},{0,97500,427500,636000,1536000,2796000,4796000}))*1.021,-2))</f>
        <v/>
      </c>
      <c r="U590" s="18">
        <f>IF(R590&lt;=0,0,ROUNDDOWN((R590*LOOKUP(R590,{0,1950001,3300001,6950001,9000001,18000001,40000001},{0.05,0.1,0.2,0.23,0.33,0.4,0.45})-LOOKUP(R590,{0,1950001,3300001,6950001,9000001,18000001,40000001},{0,97500,427500,636000,1536000,2796000,4796000}))*1.021,-2))</f>
        <v/>
      </c>
      <c r="V590" s="18">
        <f>MAX(0,ROUNDDOWN(K590-H590-430000-J590-0,-3))</f>
        <v/>
      </c>
      <c r="W590" s="18">
        <f>MAX(0,ROUNDDOWN(K590-H590-430000-J590-N590,-3))</f>
        <v/>
      </c>
      <c r="X590" s="18">
        <f>MAX(0,ROUNDDOWN(K590-H590-430000-J590-O590,-3))</f>
        <v/>
      </c>
      <c r="Y590" s="18">
        <f>IF(K590&lt;=450000,0,MAX(0,ROUNDDOWN(V590*0.06-MIN(50000,V590)*0.03,-2))+MAX(0,ROUNDDOWN(V590*0.04-MIN(50000,V590)*0.02,-2)))</f>
        <v/>
      </c>
      <c r="Z590" s="18">
        <f>IF(K590&lt;=450000,0,MAX(0,ROUNDDOWN(W590*0.06-MIN(50000,W590)*0.03,-2))+MAX(0,ROUNDDOWN(W590*0.04-MIN(50000,W590)*0.02,-2)))</f>
        <v/>
      </c>
      <c r="AA590" s="18">
        <f>IF(K590&lt;=450000,0,MAX(0,ROUNDDOWN(X590*0.06-MIN(50000,X590)*0.03,-2))+MAX(0,ROUNDDOWN(X590*0.04-MIN(50000,X590)*0.02,-2)))</f>
        <v/>
      </c>
      <c r="AB590" s="18">
        <f>AE590+Y590-Z590</f>
        <v/>
      </c>
      <c r="AC590" s="18">
        <f>AF590+Y590-AA590</f>
        <v/>
      </c>
      <c r="AD590" s="20">
        <f>AB590-AC590</f>
        <v/>
      </c>
      <c r="AE590" s="18">
        <f>S590-T590</f>
        <v/>
      </c>
      <c r="AF590" s="18">
        <f>S590-U590</f>
        <v/>
      </c>
      <c r="AG590" s="21">
        <f>IF(P590&lt;=0,0,LOOKUP(P590,{0,1950001,3300001,6950001,9000001,18000001,40000001},{0.05,0.1,0.2,0.23,0.33,0.4,0.45}))</f>
        <v/>
      </c>
    </row>
    <row r="591">
      <c r="A591" t="inlineStr">
        <is>
          <t>1万円刻み</t>
        </is>
      </c>
      <c r="B591" s="18">
        <f>'4_1万円刻み'!$A$180</f>
        <v/>
      </c>
      <c r="C591" s="19" t="n">
        <v>2025</v>
      </c>
      <c r="D591" s="18" t="n">
        <v>100000</v>
      </c>
      <c r="E591" s="18" t="n">
        <v>0</v>
      </c>
      <c r="F591" s="18" t="n">
        <v>100000</v>
      </c>
      <c r="G591" t="inlineStr">
        <is>
          <t>はい</t>
        </is>
      </c>
      <c r="H591" s="18">
        <f>ROUND(MIN(B591/12,650000)*12*0.0915+MIN(B591/12,1390000)*12*(0.0504+0)+B591*0.005,0)</f>
        <v/>
      </c>
      <c r="I591" s="18" t="n">
        <v>0</v>
      </c>
      <c r="J591" s="18" t="n">
        <v>0</v>
      </c>
      <c r="K591" s="18">
        <f>ROUND(IF(C591&gt;=2026,IF(B591&lt;741000,0,IF(B591&lt;2191000,B591-740000,IF(B591&lt;2193000,1451000,IF(B591&lt;2196000,1453000,IF(B591&lt;2200000,1456000,IF(B591&lt;3600000,ROUNDDOWN(B591/4,-3)*2.8-80000,IF(B591&lt;6600000,ROUNDDOWN(B591/4,-3)*3.2-440000,IF(B591&lt;8500000,ROUNDDOWN(B591*0.9,0)-1100000,B591-1950000)))))))),IF(B591&lt;651000,0,IF(B591&lt;1900000,B591-650000,IF(B591&lt;3600000,ROUNDDOWN(B591/4,-3)*2.8-80000,IF(B591&lt;6600000,ROUNDDOWN(B591/4,-3)*3.2-440000,IF(B591&lt;8500000,ROUNDDOWN(B591*0.9,0)-1100000,B591-1950000)))))),0)</f>
        <v/>
      </c>
      <c r="L591" s="18">
        <f>IF(K591&gt;23500000,NA(),IF(C591&gt;=2026,IF(K591&lt;=4890000,1040000,IF(K591&lt;=6550000,670000,620000)),IF(K591&lt;=1320000,950000,IF(K591&lt;=3360000,880000,IF(K591&lt;=4890000,680000,IF(K591&lt;=6550000,630000,580000))))))</f>
        <v/>
      </c>
      <c r="M591" s="18">
        <f>MIN(100000,ROUNDDOWN(K591*0.05,0))</f>
        <v/>
      </c>
      <c r="N591" s="18">
        <f>MIN(2000000,MAX(0,D591-E591-M591))</f>
        <v/>
      </c>
      <c r="O591" s="18">
        <f>IF(G591="はい",MIN(88000,MAX(0,F591-12000)),0)</f>
        <v/>
      </c>
      <c r="P591" s="18">
        <f>MAX(0,ROUNDDOWN(K591-H591-L591-I591-0,-3))</f>
        <v/>
      </c>
      <c r="Q591" s="18">
        <f>MAX(0,ROUNDDOWN(K591-H591-L591-I591-N591,-3))</f>
        <v/>
      </c>
      <c r="R591" s="18">
        <f>MAX(0,ROUNDDOWN(K591-H591-L591-I591-O591,-3))</f>
        <v/>
      </c>
      <c r="S591" s="18">
        <f>IF(P591&lt;=0,0,ROUNDDOWN((P591*LOOKUP(P591,{0,1950001,3300001,6950001,9000001,18000001,40000001},{0.05,0.1,0.2,0.23,0.33,0.4,0.45})-LOOKUP(P591,{0,1950001,3300001,6950001,9000001,18000001,40000001},{0,97500,427500,636000,1536000,2796000,4796000}))*1.021,-2))</f>
        <v/>
      </c>
      <c r="T591" s="18">
        <f>IF(Q591&lt;=0,0,ROUNDDOWN((Q591*LOOKUP(Q591,{0,1950001,3300001,6950001,9000001,18000001,40000001},{0.05,0.1,0.2,0.23,0.33,0.4,0.45})-LOOKUP(Q591,{0,1950001,3300001,6950001,9000001,18000001,40000001},{0,97500,427500,636000,1536000,2796000,4796000}))*1.021,-2))</f>
        <v/>
      </c>
      <c r="U591" s="18">
        <f>IF(R591&lt;=0,0,ROUNDDOWN((R591*LOOKUP(R591,{0,1950001,3300001,6950001,9000001,18000001,40000001},{0.05,0.1,0.2,0.23,0.33,0.4,0.45})-LOOKUP(R591,{0,1950001,3300001,6950001,9000001,18000001,40000001},{0,97500,427500,636000,1536000,2796000,4796000}))*1.021,-2))</f>
        <v/>
      </c>
      <c r="V591" s="18">
        <f>MAX(0,ROUNDDOWN(K591-H591-430000-J591-0,-3))</f>
        <v/>
      </c>
      <c r="W591" s="18">
        <f>MAX(0,ROUNDDOWN(K591-H591-430000-J591-N591,-3))</f>
        <v/>
      </c>
      <c r="X591" s="18">
        <f>MAX(0,ROUNDDOWN(K591-H591-430000-J591-O591,-3))</f>
        <v/>
      </c>
      <c r="Y591" s="18">
        <f>IF(K591&lt;=450000,0,MAX(0,ROUNDDOWN(V591*0.06-MIN(50000,V591)*0.03,-2))+MAX(0,ROUNDDOWN(V591*0.04-MIN(50000,V591)*0.02,-2)))</f>
        <v/>
      </c>
      <c r="Z591" s="18">
        <f>IF(K591&lt;=450000,0,MAX(0,ROUNDDOWN(W591*0.06-MIN(50000,W591)*0.03,-2))+MAX(0,ROUNDDOWN(W591*0.04-MIN(50000,W591)*0.02,-2)))</f>
        <v/>
      </c>
      <c r="AA591" s="18">
        <f>IF(K591&lt;=450000,0,MAX(0,ROUNDDOWN(X591*0.06-MIN(50000,X591)*0.03,-2))+MAX(0,ROUNDDOWN(X591*0.04-MIN(50000,X591)*0.02,-2)))</f>
        <v/>
      </c>
      <c r="AB591" s="18">
        <f>AE591+Y591-Z591</f>
        <v/>
      </c>
      <c r="AC591" s="18">
        <f>AF591+Y591-AA591</f>
        <v/>
      </c>
      <c r="AD591" s="20">
        <f>AB591-AC591</f>
        <v/>
      </c>
      <c r="AE591" s="18">
        <f>S591-T591</f>
        <v/>
      </c>
      <c r="AF591" s="18">
        <f>S591-U591</f>
        <v/>
      </c>
      <c r="AG591" s="21">
        <f>IF(P591&lt;=0,0,LOOKUP(P591,{0,1950001,3300001,6950001,9000001,18000001,40000001},{0.05,0.1,0.2,0.23,0.33,0.4,0.45}))</f>
        <v/>
      </c>
    </row>
    <row r="592">
      <c r="A592" t="inlineStr">
        <is>
          <t>1万円刻み</t>
        </is>
      </c>
      <c r="B592" s="18">
        <f>'4_1万円刻み'!$A$181</f>
        <v/>
      </c>
      <c r="C592" s="19" t="n">
        <v>2026</v>
      </c>
      <c r="D592" s="18" t="n">
        <v>100000</v>
      </c>
      <c r="E592" s="18" t="n">
        <v>0</v>
      </c>
      <c r="F592" s="18" t="n">
        <v>100000</v>
      </c>
      <c r="G592" t="inlineStr">
        <is>
          <t>はい</t>
        </is>
      </c>
      <c r="H592" s="18">
        <f>ROUND(MIN(B592/12,650000)*12*0.0915+MIN(B592/12,1390000)*12*(0.0504+0)+B592*0.005,0)</f>
        <v/>
      </c>
      <c r="I592" s="18" t="n">
        <v>0</v>
      </c>
      <c r="J592" s="18" t="n">
        <v>0</v>
      </c>
      <c r="K592" s="18">
        <f>ROUND(IF(C592&gt;=2026,IF(B592&lt;741000,0,IF(B592&lt;2191000,B592-740000,IF(B592&lt;2193000,1451000,IF(B592&lt;2196000,1453000,IF(B592&lt;2200000,1456000,IF(B592&lt;3600000,ROUNDDOWN(B592/4,-3)*2.8-80000,IF(B592&lt;6600000,ROUNDDOWN(B592/4,-3)*3.2-440000,IF(B592&lt;8500000,ROUNDDOWN(B592*0.9,0)-1100000,B592-1950000)))))))),IF(B592&lt;651000,0,IF(B592&lt;1900000,B592-650000,IF(B592&lt;3600000,ROUNDDOWN(B592/4,-3)*2.8-80000,IF(B592&lt;6600000,ROUNDDOWN(B592/4,-3)*3.2-440000,IF(B592&lt;8500000,ROUNDDOWN(B592*0.9,0)-1100000,B592-1950000)))))),0)</f>
        <v/>
      </c>
      <c r="L592" s="18">
        <f>IF(K592&gt;23500000,NA(),IF(C592&gt;=2026,IF(K592&lt;=4890000,1040000,IF(K592&lt;=6550000,670000,620000)),IF(K592&lt;=1320000,950000,IF(K592&lt;=3360000,880000,IF(K592&lt;=4890000,680000,IF(K592&lt;=6550000,630000,580000))))))</f>
        <v/>
      </c>
      <c r="M592" s="18">
        <f>MIN(100000,ROUNDDOWN(K592*0.05,0))</f>
        <v/>
      </c>
      <c r="N592" s="18">
        <f>MIN(2000000,MAX(0,D592-E592-M592))</f>
        <v/>
      </c>
      <c r="O592" s="18">
        <f>IF(G592="はい",MIN(88000,MAX(0,F592-12000)),0)</f>
        <v/>
      </c>
      <c r="P592" s="18">
        <f>MAX(0,ROUNDDOWN(K592-H592-L592-I592-0,-3))</f>
        <v/>
      </c>
      <c r="Q592" s="18">
        <f>MAX(0,ROUNDDOWN(K592-H592-L592-I592-N592,-3))</f>
        <v/>
      </c>
      <c r="R592" s="18">
        <f>MAX(0,ROUNDDOWN(K592-H592-L592-I592-O592,-3))</f>
        <v/>
      </c>
      <c r="S592" s="18">
        <f>IF(P592&lt;=0,0,ROUNDDOWN((P592*LOOKUP(P592,{0,1950001,3300001,6950001,9000001,18000001,40000001},{0.05,0.1,0.2,0.23,0.33,0.4,0.45})-LOOKUP(P592,{0,1950001,3300001,6950001,9000001,18000001,40000001},{0,97500,427500,636000,1536000,2796000,4796000}))*1.021,-2))</f>
        <v/>
      </c>
      <c r="T592" s="18">
        <f>IF(Q592&lt;=0,0,ROUNDDOWN((Q592*LOOKUP(Q592,{0,1950001,3300001,6950001,9000001,18000001,40000001},{0.05,0.1,0.2,0.23,0.33,0.4,0.45})-LOOKUP(Q592,{0,1950001,3300001,6950001,9000001,18000001,40000001},{0,97500,427500,636000,1536000,2796000,4796000}))*1.021,-2))</f>
        <v/>
      </c>
      <c r="U592" s="18">
        <f>IF(R592&lt;=0,0,ROUNDDOWN((R592*LOOKUP(R592,{0,1950001,3300001,6950001,9000001,18000001,40000001},{0.05,0.1,0.2,0.23,0.33,0.4,0.45})-LOOKUP(R592,{0,1950001,3300001,6950001,9000001,18000001,40000001},{0,97500,427500,636000,1536000,2796000,4796000}))*1.021,-2))</f>
        <v/>
      </c>
      <c r="V592" s="18">
        <f>MAX(0,ROUNDDOWN(K592-H592-430000-J592-0,-3))</f>
        <v/>
      </c>
      <c r="W592" s="18">
        <f>MAX(0,ROUNDDOWN(K592-H592-430000-J592-N592,-3))</f>
        <v/>
      </c>
      <c r="X592" s="18">
        <f>MAX(0,ROUNDDOWN(K592-H592-430000-J592-O592,-3))</f>
        <v/>
      </c>
      <c r="Y592" s="18">
        <f>IF(K592&lt;=450000,0,MAX(0,ROUNDDOWN(V592*0.06-MIN(50000,V592)*0.03,-2))+MAX(0,ROUNDDOWN(V592*0.04-MIN(50000,V592)*0.02,-2)))</f>
        <v/>
      </c>
      <c r="Z592" s="18">
        <f>IF(K592&lt;=450000,0,MAX(0,ROUNDDOWN(W592*0.06-MIN(50000,W592)*0.03,-2))+MAX(0,ROUNDDOWN(W592*0.04-MIN(50000,W592)*0.02,-2)))</f>
        <v/>
      </c>
      <c r="AA592" s="18">
        <f>IF(K592&lt;=450000,0,MAX(0,ROUNDDOWN(X592*0.06-MIN(50000,X592)*0.03,-2))+MAX(0,ROUNDDOWN(X592*0.04-MIN(50000,X592)*0.02,-2)))</f>
        <v/>
      </c>
      <c r="AB592" s="18">
        <f>AE592+Y592-Z592</f>
        <v/>
      </c>
      <c r="AC592" s="18">
        <f>AF592+Y592-AA592</f>
        <v/>
      </c>
      <c r="AD592" s="20">
        <f>AB592-AC592</f>
        <v/>
      </c>
      <c r="AE592" s="18">
        <f>S592-T592</f>
        <v/>
      </c>
      <c r="AF592" s="18">
        <f>S592-U592</f>
        <v/>
      </c>
      <c r="AG592" s="21">
        <f>IF(P592&lt;=0,0,LOOKUP(P592,{0,1950001,3300001,6950001,9000001,18000001,40000001},{0.05,0.1,0.2,0.23,0.33,0.4,0.45}))</f>
        <v/>
      </c>
    </row>
    <row r="593">
      <c r="A593" t="inlineStr">
        <is>
          <t>1万円刻み</t>
        </is>
      </c>
      <c r="B593" s="18">
        <f>'4_1万円刻み'!$A$181</f>
        <v/>
      </c>
      <c r="C593" s="19" t="n">
        <v>2025</v>
      </c>
      <c r="D593" s="18" t="n">
        <v>100000</v>
      </c>
      <c r="E593" s="18" t="n">
        <v>0</v>
      </c>
      <c r="F593" s="18" t="n">
        <v>100000</v>
      </c>
      <c r="G593" t="inlineStr">
        <is>
          <t>はい</t>
        </is>
      </c>
      <c r="H593" s="18">
        <f>ROUND(MIN(B593/12,650000)*12*0.0915+MIN(B593/12,1390000)*12*(0.0504+0)+B593*0.005,0)</f>
        <v/>
      </c>
      <c r="I593" s="18" t="n">
        <v>0</v>
      </c>
      <c r="J593" s="18" t="n">
        <v>0</v>
      </c>
      <c r="K593" s="18">
        <f>ROUND(IF(C593&gt;=2026,IF(B593&lt;741000,0,IF(B593&lt;2191000,B593-740000,IF(B593&lt;2193000,1451000,IF(B593&lt;2196000,1453000,IF(B593&lt;2200000,1456000,IF(B593&lt;3600000,ROUNDDOWN(B593/4,-3)*2.8-80000,IF(B593&lt;6600000,ROUNDDOWN(B593/4,-3)*3.2-440000,IF(B593&lt;8500000,ROUNDDOWN(B593*0.9,0)-1100000,B593-1950000)))))))),IF(B593&lt;651000,0,IF(B593&lt;1900000,B593-650000,IF(B593&lt;3600000,ROUNDDOWN(B593/4,-3)*2.8-80000,IF(B593&lt;6600000,ROUNDDOWN(B593/4,-3)*3.2-440000,IF(B593&lt;8500000,ROUNDDOWN(B593*0.9,0)-1100000,B593-1950000)))))),0)</f>
        <v/>
      </c>
      <c r="L593" s="18">
        <f>IF(K593&gt;23500000,NA(),IF(C593&gt;=2026,IF(K593&lt;=4890000,1040000,IF(K593&lt;=6550000,670000,620000)),IF(K593&lt;=1320000,950000,IF(K593&lt;=3360000,880000,IF(K593&lt;=4890000,680000,IF(K593&lt;=6550000,630000,580000))))))</f>
        <v/>
      </c>
      <c r="M593" s="18">
        <f>MIN(100000,ROUNDDOWN(K593*0.05,0))</f>
        <v/>
      </c>
      <c r="N593" s="18">
        <f>MIN(2000000,MAX(0,D593-E593-M593))</f>
        <v/>
      </c>
      <c r="O593" s="18">
        <f>IF(G593="はい",MIN(88000,MAX(0,F593-12000)),0)</f>
        <v/>
      </c>
      <c r="P593" s="18">
        <f>MAX(0,ROUNDDOWN(K593-H593-L593-I593-0,-3))</f>
        <v/>
      </c>
      <c r="Q593" s="18">
        <f>MAX(0,ROUNDDOWN(K593-H593-L593-I593-N593,-3))</f>
        <v/>
      </c>
      <c r="R593" s="18">
        <f>MAX(0,ROUNDDOWN(K593-H593-L593-I593-O593,-3))</f>
        <v/>
      </c>
      <c r="S593" s="18">
        <f>IF(P593&lt;=0,0,ROUNDDOWN((P593*LOOKUP(P593,{0,1950001,3300001,6950001,9000001,18000001,40000001},{0.05,0.1,0.2,0.23,0.33,0.4,0.45})-LOOKUP(P593,{0,1950001,3300001,6950001,9000001,18000001,40000001},{0,97500,427500,636000,1536000,2796000,4796000}))*1.021,-2))</f>
        <v/>
      </c>
      <c r="T593" s="18">
        <f>IF(Q593&lt;=0,0,ROUNDDOWN((Q593*LOOKUP(Q593,{0,1950001,3300001,6950001,9000001,18000001,40000001},{0.05,0.1,0.2,0.23,0.33,0.4,0.45})-LOOKUP(Q593,{0,1950001,3300001,6950001,9000001,18000001,40000001},{0,97500,427500,636000,1536000,2796000,4796000}))*1.021,-2))</f>
        <v/>
      </c>
      <c r="U593" s="18">
        <f>IF(R593&lt;=0,0,ROUNDDOWN((R593*LOOKUP(R593,{0,1950001,3300001,6950001,9000001,18000001,40000001},{0.05,0.1,0.2,0.23,0.33,0.4,0.45})-LOOKUP(R593,{0,1950001,3300001,6950001,9000001,18000001,40000001},{0,97500,427500,636000,1536000,2796000,4796000}))*1.021,-2))</f>
        <v/>
      </c>
      <c r="V593" s="18">
        <f>MAX(0,ROUNDDOWN(K593-H593-430000-J593-0,-3))</f>
        <v/>
      </c>
      <c r="W593" s="18">
        <f>MAX(0,ROUNDDOWN(K593-H593-430000-J593-N593,-3))</f>
        <v/>
      </c>
      <c r="X593" s="18">
        <f>MAX(0,ROUNDDOWN(K593-H593-430000-J593-O593,-3))</f>
        <v/>
      </c>
      <c r="Y593" s="18">
        <f>IF(K593&lt;=450000,0,MAX(0,ROUNDDOWN(V593*0.06-MIN(50000,V593)*0.03,-2))+MAX(0,ROUNDDOWN(V593*0.04-MIN(50000,V593)*0.02,-2)))</f>
        <v/>
      </c>
      <c r="Z593" s="18">
        <f>IF(K593&lt;=450000,0,MAX(0,ROUNDDOWN(W593*0.06-MIN(50000,W593)*0.03,-2))+MAX(0,ROUNDDOWN(W593*0.04-MIN(50000,W593)*0.02,-2)))</f>
        <v/>
      </c>
      <c r="AA593" s="18">
        <f>IF(K593&lt;=450000,0,MAX(0,ROUNDDOWN(X593*0.06-MIN(50000,X593)*0.03,-2))+MAX(0,ROUNDDOWN(X593*0.04-MIN(50000,X593)*0.02,-2)))</f>
        <v/>
      </c>
      <c r="AB593" s="18">
        <f>AE593+Y593-Z593</f>
        <v/>
      </c>
      <c r="AC593" s="18">
        <f>AF593+Y593-AA593</f>
        <v/>
      </c>
      <c r="AD593" s="20">
        <f>AB593-AC593</f>
        <v/>
      </c>
      <c r="AE593" s="18">
        <f>S593-T593</f>
        <v/>
      </c>
      <c r="AF593" s="18">
        <f>S593-U593</f>
        <v/>
      </c>
      <c r="AG593" s="21">
        <f>IF(P593&lt;=0,0,LOOKUP(P593,{0,1950001,3300001,6950001,9000001,18000001,40000001},{0.05,0.1,0.2,0.23,0.33,0.4,0.45}))</f>
        <v/>
      </c>
    </row>
    <row r="594">
      <c r="A594" t="inlineStr">
        <is>
          <t>1万円刻み</t>
        </is>
      </c>
      <c r="B594" s="18">
        <f>'4_1万円刻み'!$A$182</f>
        <v/>
      </c>
      <c r="C594" s="19" t="n">
        <v>2026</v>
      </c>
      <c r="D594" s="18" t="n">
        <v>100000</v>
      </c>
      <c r="E594" s="18" t="n">
        <v>0</v>
      </c>
      <c r="F594" s="18" t="n">
        <v>100000</v>
      </c>
      <c r="G594" t="inlineStr">
        <is>
          <t>はい</t>
        </is>
      </c>
      <c r="H594" s="18">
        <f>ROUND(MIN(B594/12,650000)*12*0.0915+MIN(B594/12,1390000)*12*(0.0504+0)+B594*0.005,0)</f>
        <v/>
      </c>
      <c r="I594" s="18" t="n">
        <v>0</v>
      </c>
      <c r="J594" s="18" t="n">
        <v>0</v>
      </c>
      <c r="K594" s="18">
        <f>ROUND(IF(C594&gt;=2026,IF(B594&lt;741000,0,IF(B594&lt;2191000,B594-740000,IF(B594&lt;2193000,1451000,IF(B594&lt;2196000,1453000,IF(B594&lt;2200000,1456000,IF(B594&lt;3600000,ROUNDDOWN(B594/4,-3)*2.8-80000,IF(B594&lt;6600000,ROUNDDOWN(B594/4,-3)*3.2-440000,IF(B594&lt;8500000,ROUNDDOWN(B594*0.9,0)-1100000,B594-1950000)))))))),IF(B594&lt;651000,0,IF(B594&lt;1900000,B594-650000,IF(B594&lt;3600000,ROUNDDOWN(B594/4,-3)*2.8-80000,IF(B594&lt;6600000,ROUNDDOWN(B594/4,-3)*3.2-440000,IF(B594&lt;8500000,ROUNDDOWN(B594*0.9,0)-1100000,B594-1950000)))))),0)</f>
        <v/>
      </c>
      <c r="L594" s="18">
        <f>IF(K594&gt;23500000,NA(),IF(C594&gt;=2026,IF(K594&lt;=4890000,1040000,IF(K594&lt;=6550000,670000,620000)),IF(K594&lt;=1320000,950000,IF(K594&lt;=3360000,880000,IF(K594&lt;=4890000,680000,IF(K594&lt;=6550000,630000,580000))))))</f>
        <v/>
      </c>
      <c r="M594" s="18">
        <f>MIN(100000,ROUNDDOWN(K594*0.05,0))</f>
        <v/>
      </c>
      <c r="N594" s="18">
        <f>MIN(2000000,MAX(0,D594-E594-M594))</f>
        <v/>
      </c>
      <c r="O594" s="18">
        <f>IF(G594="はい",MIN(88000,MAX(0,F594-12000)),0)</f>
        <v/>
      </c>
      <c r="P594" s="18">
        <f>MAX(0,ROUNDDOWN(K594-H594-L594-I594-0,-3))</f>
        <v/>
      </c>
      <c r="Q594" s="18">
        <f>MAX(0,ROUNDDOWN(K594-H594-L594-I594-N594,-3))</f>
        <v/>
      </c>
      <c r="R594" s="18">
        <f>MAX(0,ROUNDDOWN(K594-H594-L594-I594-O594,-3))</f>
        <v/>
      </c>
      <c r="S594" s="18">
        <f>IF(P594&lt;=0,0,ROUNDDOWN((P594*LOOKUP(P594,{0,1950001,3300001,6950001,9000001,18000001,40000001},{0.05,0.1,0.2,0.23,0.33,0.4,0.45})-LOOKUP(P594,{0,1950001,3300001,6950001,9000001,18000001,40000001},{0,97500,427500,636000,1536000,2796000,4796000}))*1.021,-2))</f>
        <v/>
      </c>
      <c r="T594" s="18">
        <f>IF(Q594&lt;=0,0,ROUNDDOWN((Q594*LOOKUP(Q594,{0,1950001,3300001,6950001,9000001,18000001,40000001},{0.05,0.1,0.2,0.23,0.33,0.4,0.45})-LOOKUP(Q594,{0,1950001,3300001,6950001,9000001,18000001,40000001},{0,97500,427500,636000,1536000,2796000,4796000}))*1.021,-2))</f>
        <v/>
      </c>
      <c r="U594" s="18">
        <f>IF(R594&lt;=0,0,ROUNDDOWN((R594*LOOKUP(R594,{0,1950001,3300001,6950001,9000001,18000001,40000001},{0.05,0.1,0.2,0.23,0.33,0.4,0.45})-LOOKUP(R594,{0,1950001,3300001,6950001,9000001,18000001,40000001},{0,97500,427500,636000,1536000,2796000,4796000}))*1.021,-2))</f>
        <v/>
      </c>
      <c r="V594" s="18">
        <f>MAX(0,ROUNDDOWN(K594-H594-430000-J594-0,-3))</f>
        <v/>
      </c>
      <c r="W594" s="18">
        <f>MAX(0,ROUNDDOWN(K594-H594-430000-J594-N594,-3))</f>
        <v/>
      </c>
      <c r="X594" s="18">
        <f>MAX(0,ROUNDDOWN(K594-H594-430000-J594-O594,-3))</f>
        <v/>
      </c>
      <c r="Y594" s="18">
        <f>IF(K594&lt;=450000,0,MAX(0,ROUNDDOWN(V594*0.06-MIN(50000,V594)*0.03,-2))+MAX(0,ROUNDDOWN(V594*0.04-MIN(50000,V594)*0.02,-2)))</f>
        <v/>
      </c>
      <c r="Z594" s="18">
        <f>IF(K594&lt;=450000,0,MAX(0,ROUNDDOWN(W594*0.06-MIN(50000,W594)*0.03,-2))+MAX(0,ROUNDDOWN(W594*0.04-MIN(50000,W594)*0.02,-2)))</f>
        <v/>
      </c>
      <c r="AA594" s="18">
        <f>IF(K594&lt;=450000,0,MAX(0,ROUNDDOWN(X594*0.06-MIN(50000,X594)*0.03,-2))+MAX(0,ROUNDDOWN(X594*0.04-MIN(50000,X594)*0.02,-2)))</f>
        <v/>
      </c>
      <c r="AB594" s="18">
        <f>AE594+Y594-Z594</f>
        <v/>
      </c>
      <c r="AC594" s="18">
        <f>AF594+Y594-AA594</f>
        <v/>
      </c>
      <c r="AD594" s="20">
        <f>AB594-AC594</f>
        <v/>
      </c>
      <c r="AE594" s="18">
        <f>S594-T594</f>
        <v/>
      </c>
      <c r="AF594" s="18">
        <f>S594-U594</f>
        <v/>
      </c>
      <c r="AG594" s="21">
        <f>IF(P594&lt;=0,0,LOOKUP(P594,{0,1950001,3300001,6950001,9000001,18000001,40000001},{0.05,0.1,0.2,0.23,0.33,0.4,0.45}))</f>
        <v/>
      </c>
    </row>
    <row r="595">
      <c r="A595" t="inlineStr">
        <is>
          <t>1万円刻み</t>
        </is>
      </c>
      <c r="B595" s="18">
        <f>'4_1万円刻み'!$A$182</f>
        <v/>
      </c>
      <c r="C595" s="19" t="n">
        <v>2025</v>
      </c>
      <c r="D595" s="18" t="n">
        <v>100000</v>
      </c>
      <c r="E595" s="18" t="n">
        <v>0</v>
      </c>
      <c r="F595" s="18" t="n">
        <v>100000</v>
      </c>
      <c r="G595" t="inlineStr">
        <is>
          <t>はい</t>
        </is>
      </c>
      <c r="H595" s="18">
        <f>ROUND(MIN(B595/12,650000)*12*0.0915+MIN(B595/12,1390000)*12*(0.0504+0)+B595*0.005,0)</f>
        <v/>
      </c>
      <c r="I595" s="18" t="n">
        <v>0</v>
      </c>
      <c r="J595" s="18" t="n">
        <v>0</v>
      </c>
      <c r="K595" s="18">
        <f>ROUND(IF(C595&gt;=2026,IF(B595&lt;741000,0,IF(B595&lt;2191000,B595-740000,IF(B595&lt;2193000,1451000,IF(B595&lt;2196000,1453000,IF(B595&lt;2200000,1456000,IF(B595&lt;3600000,ROUNDDOWN(B595/4,-3)*2.8-80000,IF(B595&lt;6600000,ROUNDDOWN(B595/4,-3)*3.2-440000,IF(B595&lt;8500000,ROUNDDOWN(B595*0.9,0)-1100000,B595-1950000)))))))),IF(B595&lt;651000,0,IF(B595&lt;1900000,B595-650000,IF(B595&lt;3600000,ROUNDDOWN(B595/4,-3)*2.8-80000,IF(B595&lt;6600000,ROUNDDOWN(B595/4,-3)*3.2-440000,IF(B595&lt;8500000,ROUNDDOWN(B595*0.9,0)-1100000,B595-1950000)))))),0)</f>
        <v/>
      </c>
      <c r="L595" s="18">
        <f>IF(K595&gt;23500000,NA(),IF(C595&gt;=2026,IF(K595&lt;=4890000,1040000,IF(K595&lt;=6550000,670000,620000)),IF(K595&lt;=1320000,950000,IF(K595&lt;=3360000,880000,IF(K595&lt;=4890000,680000,IF(K595&lt;=6550000,630000,580000))))))</f>
        <v/>
      </c>
      <c r="M595" s="18">
        <f>MIN(100000,ROUNDDOWN(K595*0.05,0))</f>
        <v/>
      </c>
      <c r="N595" s="18">
        <f>MIN(2000000,MAX(0,D595-E595-M595))</f>
        <v/>
      </c>
      <c r="O595" s="18">
        <f>IF(G595="はい",MIN(88000,MAX(0,F595-12000)),0)</f>
        <v/>
      </c>
      <c r="P595" s="18">
        <f>MAX(0,ROUNDDOWN(K595-H595-L595-I595-0,-3))</f>
        <v/>
      </c>
      <c r="Q595" s="18">
        <f>MAX(0,ROUNDDOWN(K595-H595-L595-I595-N595,-3))</f>
        <v/>
      </c>
      <c r="R595" s="18">
        <f>MAX(0,ROUNDDOWN(K595-H595-L595-I595-O595,-3))</f>
        <v/>
      </c>
      <c r="S595" s="18">
        <f>IF(P595&lt;=0,0,ROUNDDOWN((P595*LOOKUP(P595,{0,1950001,3300001,6950001,9000001,18000001,40000001},{0.05,0.1,0.2,0.23,0.33,0.4,0.45})-LOOKUP(P595,{0,1950001,3300001,6950001,9000001,18000001,40000001},{0,97500,427500,636000,1536000,2796000,4796000}))*1.021,-2))</f>
        <v/>
      </c>
      <c r="T595" s="18">
        <f>IF(Q595&lt;=0,0,ROUNDDOWN((Q595*LOOKUP(Q595,{0,1950001,3300001,6950001,9000001,18000001,40000001},{0.05,0.1,0.2,0.23,0.33,0.4,0.45})-LOOKUP(Q595,{0,1950001,3300001,6950001,9000001,18000001,40000001},{0,97500,427500,636000,1536000,2796000,4796000}))*1.021,-2))</f>
        <v/>
      </c>
      <c r="U595" s="18">
        <f>IF(R595&lt;=0,0,ROUNDDOWN((R595*LOOKUP(R595,{0,1950001,3300001,6950001,9000001,18000001,40000001},{0.05,0.1,0.2,0.23,0.33,0.4,0.45})-LOOKUP(R595,{0,1950001,3300001,6950001,9000001,18000001,40000001},{0,97500,427500,636000,1536000,2796000,4796000}))*1.021,-2))</f>
        <v/>
      </c>
      <c r="V595" s="18">
        <f>MAX(0,ROUNDDOWN(K595-H595-430000-J595-0,-3))</f>
        <v/>
      </c>
      <c r="W595" s="18">
        <f>MAX(0,ROUNDDOWN(K595-H595-430000-J595-N595,-3))</f>
        <v/>
      </c>
      <c r="X595" s="18">
        <f>MAX(0,ROUNDDOWN(K595-H595-430000-J595-O595,-3))</f>
        <v/>
      </c>
      <c r="Y595" s="18">
        <f>IF(K595&lt;=450000,0,MAX(0,ROUNDDOWN(V595*0.06-MIN(50000,V595)*0.03,-2))+MAX(0,ROUNDDOWN(V595*0.04-MIN(50000,V595)*0.02,-2)))</f>
        <v/>
      </c>
      <c r="Z595" s="18">
        <f>IF(K595&lt;=450000,0,MAX(0,ROUNDDOWN(W595*0.06-MIN(50000,W595)*0.03,-2))+MAX(0,ROUNDDOWN(W595*0.04-MIN(50000,W595)*0.02,-2)))</f>
        <v/>
      </c>
      <c r="AA595" s="18">
        <f>IF(K595&lt;=450000,0,MAX(0,ROUNDDOWN(X595*0.06-MIN(50000,X595)*0.03,-2))+MAX(0,ROUNDDOWN(X595*0.04-MIN(50000,X595)*0.02,-2)))</f>
        <v/>
      </c>
      <c r="AB595" s="18">
        <f>AE595+Y595-Z595</f>
        <v/>
      </c>
      <c r="AC595" s="18">
        <f>AF595+Y595-AA595</f>
        <v/>
      </c>
      <c r="AD595" s="20">
        <f>AB595-AC595</f>
        <v/>
      </c>
      <c r="AE595" s="18">
        <f>S595-T595</f>
        <v/>
      </c>
      <c r="AF595" s="18">
        <f>S595-U595</f>
        <v/>
      </c>
      <c r="AG595" s="21">
        <f>IF(P595&lt;=0,0,LOOKUP(P595,{0,1950001,3300001,6950001,9000001,18000001,40000001},{0.05,0.1,0.2,0.23,0.33,0.4,0.45}))</f>
        <v/>
      </c>
    </row>
    <row r="596">
      <c r="A596" t="inlineStr">
        <is>
          <t>1万円刻み</t>
        </is>
      </c>
      <c r="B596" s="18">
        <f>'4_1万円刻み'!$A$183</f>
        <v/>
      </c>
      <c r="C596" s="19" t="n">
        <v>2026</v>
      </c>
      <c r="D596" s="18" t="n">
        <v>100000</v>
      </c>
      <c r="E596" s="18" t="n">
        <v>0</v>
      </c>
      <c r="F596" s="18" t="n">
        <v>100000</v>
      </c>
      <c r="G596" t="inlineStr">
        <is>
          <t>はい</t>
        </is>
      </c>
      <c r="H596" s="18">
        <f>ROUND(MIN(B596/12,650000)*12*0.0915+MIN(B596/12,1390000)*12*(0.0504+0)+B596*0.005,0)</f>
        <v/>
      </c>
      <c r="I596" s="18" t="n">
        <v>0</v>
      </c>
      <c r="J596" s="18" t="n">
        <v>0</v>
      </c>
      <c r="K596" s="18">
        <f>ROUND(IF(C596&gt;=2026,IF(B596&lt;741000,0,IF(B596&lt;2191000,B596-740000,IF(B596&lt;2193000,1451000,IF(B596&lt;2196000,1453000,IF(B596&lt;2200000,1456000,IF(B596&lt;3600000,ROUNDDOWN(B596/4,-3)*2.8-80000,IF(B596&lt;6600000,ROUNDDOWN(B596/4,-3)*3.2-440000,IF(B596&lt;8500000,ROUNDDOWN(B596*0.9,0)-1100000,B596-1950000)))))))),IF(B596&lt;651000,0,IF(B596&lt;1900000,B596-650000,IF(B596&lt;3600000,ROUNDDOWN(B596/4,-3)*2.8-80000,IF(B596&lt;6600000,ROUNDDOWN(B596/4,-3)*3.2-440000,IF(B596&lt;8500000,ROUNDDOWN(B596*0.9,0)-1100000,B596-1950000)))))),0)</f>
        <v/>
      </c>
      <c r="L596" s="18">
        <f>IF(K596&gt;23500000,NA(),IF(C596&gt;=2026,IF(K596&lt;=4890000,1040000,IF(K596&lt;=6550000,670000,620000)),IF(K596&lt;=1320000,950000,IF(K596&lt;=3360000,880000,IF(K596&lt;=4890000,680000,IF(K596&lt;=6550000,630000,580000))))))</f>
        <v/>
      </c>
      <c r="M596" s="18">
        <f>MIN(100000,ROUNDDOWN(K596*0.05,0))</f>
        <v/>
      </c>
      <c r="N596" s="18">
        <f>MIN(2000000,MAX(0,D596-E596-M596))</f>
        <v/>
      </c>
      <c r="O596" s="18">
        <f>IF(G596="はい",MIN(88000,MAX(0,F596-12000)),0)</f>
        <v/>
      </c>
      <c r="P596" s="18">
        <f>MAX(0,ROUNDDOWN(K596-H596-L596-I596-0,-3))</f>
        <v/>
      </c>
      <c r="Q596" s="18">
        <f>MAX(0,ROUNDDOWN(K596-H596-L596-I596-N596,-3))</f>
        <v/>
      </c>
      <c r="R596" s="18">
        <f>MAX(0,ROUNDDOWN(K596-H596-L596-I596-O596,-3))</f>
        <v/>
      </c>
      <c r="S596" s="18">
        <f>IF(P596&lt;=0,0,ROUNDDOWN((P596*LOOKUP(P596,{0,1950001,3300001,6950001,9000001,18000001,40000001},{0.05,0.1,0.2,0.23,0.33,0.4,0.45})-LOOKUP(P596,{0,1950001,3300001,6950001,9000001,18000001,40000001},{0,97500,427500,636000,1536000,2796000,4796000}))*1.021,-2))</f>
        <v/>
      </c>
      <c r="T596" s="18">
        <f>IF(Q596&lt;=0,0,ROUNDDOWN((Q596*LOOKUP(Q596,{0,1950001,3300001,6950001,9000001,18000001,40000001},{0.05,0.1,0.2,0.23,0.33,0.4,0.45})-LOOKUP(Q596,{0,1950001,3300001,6950001,9000001,18000001,40000001},{0,97500,427500,636000,1536000,2796000,4796000}))*1.021,-2))</f>
        <v/>
      </c>
      <c r="U596" s="18">
        <f>IF(R596&lt;=0,0,ROUNDDOWN((R596*LOOKUP(R596,{0,1950001,3300001,6950001,9000001,18000001,40000001},{0.05,0.1,0.2,0.23,0.33,0.4,0.45})-LOOKUP(R596,{0,1950001,3300001,6950001,9000001,18000001,40000001},{0,97500,427500,636000,1536000,2796000,4796000}))*1.021,-2))</f>
        <v/>
      </c>
      <c r="V596" s="18">
        <f>MAX(0,ROUNDDOWN(K596-H596-430000-J596-0,-3))</f>
        <v/>
      </c>
      <c r="W596" s="18">
        <f>MAX(0,ROUNDDOWN(K596-H596-430000-J596-N596,-3))</f>
        <v/>
      </c>
      <c r="X596" s="18">
        <f>MAX(0,ROUNDDOWN(K596-H596-430000-J596-O596,-3))</f>
        <v/>
      </c>
      <c r="Y596" s="18">
        <f>IF(K596&lt;=450000,0,MAX(0,ROUNDDOWN(V596*0.06-MIN(50000,V596)*0.03,-2))+MAX(0,ROUNDDOWN(V596*0.04-MIN(50000,V596)*0.02,-2)))</f>
        <v/>
      </c>
      <c r="Z596" s="18">
        <f>IF(K596&lt;=450000,0,MAX(0,ROUNDDOWN(W596*0.06-MIN(50000,W596)*0.03,-2))+MAX(0,ROUNDDOWN(W596*0.04-MIN(50000,W596)*0.02,-2)))</f>
        <v/>
      </c>
      <c r="AA596" s="18">
        <f>IF(K596&lt;=450000,0,MAX(0,ROUNDDOWN(X596*0.06-MIN(50000,X596)*0.03,-2))+MAX(0,ROUNDDOWN(X596*0.04-MIN(50000,X596)*0.02,-2)))</f>
        <v/>
      </c>
      <c r="AB596" s="18">
        <f>AE596+Y596-Z596</f>
        <v/>
      </c>
      <c r="AC596" s="18">
        <f>AF596+Y596-AA596</f>
        <v/>
      </c>
      <c r="AD596" s="20">
        <f>AB596-AC596</f>
        <v/>
      </c>
      <c r="AE596" s="18">
        <f>S596-T596</f>
        <v/>
      </c>
      <c r="AF596" s="18">
        <f>S596-U596</f>
        <v/>
      </c>
      <c r="AG596" s="21">
        <f>IF(P596&lt;=0,0,LOOKUP(P596,{0,1950001,3300001,6950001,9000001,18000001,40000001},{0.05,0.1,0.2,0.23,0.33,0.4,0.45}))</f>
        <v/>
      </c>
    </row>
    <row r="597">
      <c r="A597" t="inlineStr">
        <is>
          <t>1万円刻み</t>
        </is>
      </c>
      <c r="B597" s="18">
        <f>'4_1万円刻み'!$A$183</f>
        <v/>
      </c>
      <c r="C597" s="19" t="n">
        <v>2025</v>
      </c>
      <c r="D597" s="18" t="n">
        <v>100000</v>
      </c>
      <c r="E597" s="18" t="n">
        <v>0</v>
      </c>
      <c r="F597" s="18" t="n">
        <v>100000</v>
      </c>
      <c r="G597" t="inlineStr">
        <is>
          <t>はい</t>
        </is>
      </c>
      <c r="H597" s="18">
        <f>ROUND(MIN(B597/12,650000)*12*0.0915+MIN(B597/12,1390000)*12*(0.0504+0)+B597*0.005,0)</f>
        <v/>
      </c>
      <c r="I597" s="18" t="n">
        <v>0</v>
      </c>
      <c r="J597" s="18" t="n">
        <v>0</v>
      </c>
      <c r="K597" s="18">
        <f>ROUND(IF(C597&gt;=2026,IF(B597&lt;741000,0,IF(B597&lt;2191000,B597-740000,IF(B597&lt;2193000,1451000,IF(B597&lt;2196000,1453000,IF(B597&lt;2200000,1456000,IF(B597&lt;3600000,ROUNDDOWN(B597/4,-3)*2.8-80000,IF(B597&lt;6600000,ROUNDDOWN(B597/4,-3)*3.2-440000,IF(B597&lt;8500000,ROUNDDOWN(B597*0.9,0)-1100000,B597-1950000)))))))),IF(B597&lt;651000,0,IF(B597&lt;1900000,B597-650000,IF(B597&lt;3600000,ROUNDDOWN(B597/4,-3)*2.8-80000,IF(B597&lt;6600000,ROUNDDOWN(B597/4,-3)*3.2-440000,IF(B597&lt;8500000,ROUNDDOWN(B597*0.9,0)-1100000,B597-1950000)))))),0)</f>
        <v/>
      </c>
      <c r="L597" s="18">
        <f>IF(K597&gt;23500000,NA(),IF(C597&gt;=2026,IF(K597&lt;=4890000,1040000,IF(K597&lt;=6550000,670000,620000)),IF(K597&lt;=1320000,950000,IF(K597&lt;=3360000,880000,IF(K597&lt;=4890000,680000,IF(K597&lt;=6550000,630000,580000))))))</f>
        <v/>
      </c>
      <c r="M597" s="18">
        <f>MIN(100000,ROUNDDOWN(K597*0.05,0))</f>
        <v/>
      </c>
      <c r="N597" s="18">
        <f>MIN(2000000,MAX(0,D597-E597-M597))</f>
        <v/>
      </c>
      <c r="O597" s="18">
        <f>IF(G597="はい",MIN(88000,MAX(0,F597-12000)),0)</f>
        <v/>
      </c>
      <c r="P597" s="18">
        <f>MAX(0,ROUNDDOWN(K597-H597-L597-I597-0,-3))</f>
        <v/>
      </c>
      <c r="Q597" s="18">
        <f>MAX(0,ROUNDDOWN(K597-H597-L597-I597-N597,-3))</f>
        <v/>
      </c>
      <c r="R597" s="18">
        <f>MAX(0,ROUNDDOWN(K597-H597-L597-I597-O597,-3))</f>
        <v/>
      </c>
      <c r="S597" s="18">
        <f>IF(P597&lt;=0,0,ROUNDDOWN((P597*LOOKUP(P597,{0,1950001,3300001,6950001,9000001,18000001,40000001},{0.05,0.1,0.2,0.23,0.33,0.4,0.45})-LOOKUP(P597,{0,1950001,3300001,6950001,9000001,18000001,40000001},{0,97500,427500,636000,1536000,2796000,4796000}))*1.021,-2))</f>
        <v/>
      </c>
      <c r="T597" s="18">
        <f>IF(Q597&lt;=0,0,ROUNDDOWN((Q597*LOOKUP(Q597,{0,1950001,3300001,6950001,9000001,18000001,40000001},{0.05,0.1,0.2,0.23,0.33,0.4,0.45})-LOOKUP(Q597,{0,1950001,3300001,6950001,9000001,18000001,40000001},{0,97500,427500,636000,1536000,2796000,4796000}))*1.021,-2))</f>
        <v/>
      </c>
      <c r="U597" s="18">
        <f>IF(R597&lt;=0,0,ROUNDDOWN((R597*LOOKUP(R597,{0,1950001,3300001,6950001,9000001,18000001,40000001},{0.05,0.1,0.2,0.23,0.33,0.4,0.45})-LOOKUP(R597,{0,1950001,3300001,6950001,9000001,18000001,40000001},{0,97500,427500,636000,1536000,2796000,4796000}))*1.021,-2))</f>
        <v/>
      </c>
      <c r="V597" s="18">
        <f>MAX(0,ROUNDDOWN(K597-H597-430000-J597-0,-3))</f>
        <v/>
      </c>
      <c r="W597" s="18">
        <f>MAX(0,ROUNDDOWN(K597-H597-430000-J597-N597,-3))</f>
        <v/>
      </c>
      <c r="X597" s="18">
        <f>MAX(0,ROUNDDOWN(K597-H597-430000-J597-O597,-3))</f>
        <v/>
      </c>
      <c r="Y597" s="18">
        <f>IF(K597&lt;=450000,0,MAX(0,ROUNDDOWN(V597*0.06-MIN(50000,V597)*0.03,-2))+MAX(0,ROUNDDOWN(V597*0.04-MIN(50000,V597)*0.02,-2)))</f>
        <v/>
      </c>
      <c r="Z597" s="18">
        <f>IF(K597&lt;=450000,0,MAX(0,ROUNDDOWN(W597*0.06-MIN(50000,W597)*0.03,-2))+MAX(0,ROUNDDOWN(W597*0.04-MIN(50000,W597)*0.02,-2)))</f>
        <v/>
      </c>
      <c r="AA597" s="18">
        <f>IF(K597&lt;=450000,0,MAX(0,ROUNDDOWN(X597*0.06-MIN(50000,X597)*0.03,-2))+MAX(0,ROUNDDOWN(X597*0.04-MIN(50000,X597)*0.02,-2)))</f>
        <v/>
      </c>
      <c r="AB597" s="18">
        <f>AE597+Y597-Z597</f>
        <v/>
      </c>
      <c r="AC597" s="18">
        <f>AF597+Y597-AA597</f>
        <v/>
      </c>
      <c r="AD597" s="20">
        <f>AB597-AC597</f>
        <v/>
      </c>
      <c r="AE597" s="18">
        <f>S597-T597</f>
        <v/>
      </c>
      <c r="AF597" s="18">
        <f>S597-U597</f>
        <v/>
      </c>
      <c r="AG597" s="21">
        <f>IF(P597&lt;=0,0,LOOKUP(P597,{0,1950001,3300001,6950001,9000001,18000001,40000001},{0.05,0.1,0.2,0.23,0.33,0.4,0.45}))</f>
        <v/>
      </c>
    </row>
    <row r="598">
      <c r="A598" t="inlineStr">
        <is>
          <t>1万円刻み</t>
        </is>
      </c>
      <c r="B598" s="18">
        <f>'4_1万円刻み'!$A$184</f>
        <v/>
      </c>
      <c r="C598" s="19" t="n">
        <v>2026</v>
      </c>
      <c r="D598" s="18" t="n">
        <v>100000</v>
      </c>
      <c r="E598" s="18" t="n">
        <v>0</v>
      </c>
      <c r="F598" s="18" t="n">
        <v>100000</v>
      </c>
      <c r="G598" t="inlineStr">
        <is>
          <t>はい</t>
        </is>
      </c>
      <c r="H598" s="18">
        <f>ROUND(MIN(B598/12,650000)*12*0.0915+MIN(B598/12,1390000)*12*(0.0504+0)+B598*0.005,0)</f>
        <v/>
      </c>
      <c r="I598" s="18" t="n">
        <v>0</v>
      </c>
      <c r="J598" s="18" t="n">
        <v>0</v>
      </c>
      <c r="K598" s="18">
        <f>ROUND(IF(C598&gt;=2026,IF(B598&lt;741000,0,IF(B598&lt;2191000,B598-740000,IF(B598&lt;2193000,1451000,IF(B598&lt;2196000,1453000,IF(B598&lt;2200000,1456000,IF(B598&lt;3600000,ROUNDDOWN(B598/4,-3)*2.8-80000,IF(B598&lt;6600000,ROUNDDOWN(B598/4,-3)*3.2-440000,IF(B598&lt;8500000,ROUNDDOWN(B598*0.9,0)-1100000,B598-1950000)))))))),IF(B598&lt;651000,0,IF(B598&lt;1900000,B598-650000,IF(B598&lt;3600000,ROUNDDOWN(B598/4,-3)*2.8-80000,IF(B598&lt;6600000,ROUNDDOWN(B598/4,-3)*3.2-440000,IF(B598&lt;8500000,ROUNDDOWN(B598*0.9,0)-1100000,B598-1950000)))))),0)</f>
        <v/>
      </c>
      <c r="L598" s="18">
        <f>IF(K598&gt;23500000,NA(),IF(C598&gt;=2026,IF(K598&lt;=4890000,1040000,IF(K598&lt;=6550000,670000,620000)),IF(K598&lt;=1320000,950000,IF(K598&lt;=3360000,880000,IF(K598&lt;=4890000,680000,IF(K598&lt;=6550000,630000,580000))))))</f>
        <v/>
      </c>
      <c r="M598" s="18">
        <f>MIN(100000,ROUNDDOWN(K598*0.05,0))</f>
        <v/>
      </c>
      <c r="N598" s="18">
        <f>MIN(2000000,MAX(0,D598-E598-M598))</f>
        <v/>
      </c>
      <c r="O598" s="18">
        <f>IF(G598="はい",MIN(88000,MAX(0,F598-12000)),0)</f>
        <v/>
      </c>
      <c r="P598" s="18">
        <f>MAX(0,ROUNDDOWN(K598-H598-L598-I598-0,-3))</f>
        <v/>
      </c>
      <c r="Q598" s="18">
        <f>MAX(0,ROUNDDOWN(K598-H598-L598-I598-N598,-3))</f>
        <v/>
      </c>
      <c r="R598" s="18">
        <f>MAX(0,ROUNDDOWN(K598-H598-L598-I598-O598,-3))</f>
        <v/>
      </c>
      <c r="S598" s="18">
        <f>IF(P598&lt;=0,0,ROUNDDOWN((P598*LOOKUP(P598,{0,1950001,3300001,6950001,9000001,18000001,40000001},{0.05,0.1,0.2,0.23,0.33,0.4,0.45})-LOOKUP(P598,{0,1950001,3300001,6950001,9000001,18000001,40000001},{0,97500,427500,636000,1536000,2796000,4796000}))*1.021,-2))</f>
        <v/>
      </c>
      <c r="T598" s="18">
        <f>IF(Q598&lt;=0,0,ROUNDDOWN((Q598*LOOKUP(Q598,{0,1950001,3300001,6950001,9000001,18000001,40000001},{0.05,0.1,0.2,0.23,0.33,0.4,0.45})-LOOKUP(Q598,{0,1950001,3300001,6950001,9000001,18000001,40000001},{0,97500,427500,636000,1536000,2796000,4796000}))*1.021,-2))</f>
        <v/>
      </c>
      <c r="U598" s="18">
        <f>IF(R598&lt;=0,0,ROUNDDOWN((R598*LOOKUP(R598,{0,1950001,3300001,6950001,9000001,18000001,40000001},{0.05,0.1,0.2,0.23,0.33,0.4,0.45})-LOOKUP(R598,{0,1950001,3300001,6950001,9000001,18000001,40000001},{0,97500,427500,636000,1536000,2796000,4796000}))*1.021,-2))</f>
        <v/>
      </c>
      <c r="V598" s="18">
        <f>MAX(0,ROUNDDOWN(K598-H598-430000-J598-0,-3))</f>
        <v/>
      </c>
      <c r="W598" s="18">
        <f>MAX(0,ROUNDDOWN(K598-H598-430000-J598-N598,-3))</f>
        <v/>
      </c>
      <c r="X598" s="18">
        <f>MAX(0,ROUNDDOWN(K598-H598-430000-J598-O598,-3))</f>
        <v/>
      </c>
      <c r="Y598" s="18">
        <f>IF(K598&lt;=450000,0,MAX(0,ROUNDDOWN(V598*0.06-MIN(50000,V598)*0.03,-2))+MAX(0,ROUNDDOWN(V598*0.04-MIN(50000,V598)*0.02,-2)))</f>
        <v/>
      </c>
      <c r="Z598" s="18">
        <f>IF(K598&lt;=450000,0,MAX(0,ROUNDDOWN(W598*0.06-MIN(50000,W598)*0.03,-2))+MAX(0,ROUNDDOWN(W598*0.04-MIN(50000,W598)*0.02,-2)))</f>
        <v/>
      </c>
      <c r="AA598" s="18">
        <f>IF(K598&lt;=450000,0,MAX(0,ROUNDDOWN(X598*0.06-MIN(50000,X598)*0.03,-2))+MAX(0,ROUNDDOWN(X598*0.04-MIN(50000,X598)*0.02,-2)))</f>
        <v/>
      </c>
      <c r="AB598" s="18">
        <f>AE598+Y598-Z598</f>
        <v/>
      </c>
      <c r="AC598" s="18">
        <f>AF598+Y598-AA598</f>
        <v/>
      </c>
      <c r="AD598" s="20">
        <f>AB598-AC598</f>
        <v/>
      </c>
      <c r="AE598" s="18">
        <f>S598-T598</f>
        <v/>
      </c>
      <c r="AF598" s="18">
        <f>S598-U598</f>
        <v/>
      </c>
      <c r="AG598" s="21">
        <f>IF(P598&lt;=0,0,LOOKUP(P598,{0,1950001,3300001,6950001,9000001,18000001,40000001},{0.05,0.1,0.2,0.23,0.33,0.4,0.45}))</f>
        <v/>
      </c>
    </row>
    <row r="599">
      <c r="A599" t="inlineStr">
        <is>
          <t>1万円刻み</t>
        </is>
      </c>
      <c r="B599" s="18">
        <f>'4_1万円刻み'!$A$184</f>
        <v/>
      </c>
      <c r="C599" s="19" t="n">
        <v>2025</v>
      </c>
      <c r="D599" s="18" t="n">
        <v>100000</v>
      </c>
      <c r="E599" s="18" t="n">
        <v>0</v>
      </c>
      <c r="F599" s="18" t="n">
        <v>100000</v>
      </c>
      <c r="G599" t="inlineStr">
        <is>
          <t>はい</t>
        </is>
      </c>
      <c r="H599" s="18">
        <f>ROUND(MIN(B599/12,650000)*12*0.0915+MIN(B599/12,1390000)*12*(0.0504+0)+B599*0.005,0)</f>
        <v/>
      </c>
      <c r="I599" s="18" t="n">
        <v>0</v>
      </c>
      <c r="J599" s="18" t="n">
        <v>0</v>
      </c>
      <c r="K599" s="18">
        <f>ROUND(IF(C599&gt;=2026,IF(B599&lt;741000,0,IF(B599&lt;2191000,B599-740000,IF(B599&lt;2193000,1451000,IF(B599&lt;2196000,1453000,IF(B599&lt;2200000,1456000,IF(B599&lt;3600000,ROUNDDOWN(B599/4,-3)*2.8-80000,IF(B599&lt;6600000,ROUNDDOWN(B599/4,-3)*3.2-440000,IF(B599&lt;8500000,ROUNDDOWN(B599*0.9,0)-1100000,B599-1950000)))))))),IF(B599&lt;651000,0,IF(B599&lt;1900000,B599-650000,IF(B599&lt;3600000,ROUNDDOWN(B599/4,-3)*2.8-80000,IF(B599&lt;6600000,ROUNDDOWN(B599/4,-3)*3.2-440000,IF(B599&lt;8500000,ROUNDDOWN(B599*0.9,0)-1100000,B599-1950000)))))),0)</f>
        <v/>
      </c>
      <c r="L599" s="18">
        <f>IF(K599&gt;23500000,NA(),IF(C599&gt;=2026,IF(K599&lt;=4890000,1040000,IF(K599&lt;=6550000,670000,620000)),IF(K599&lt;=1320000,950000,IF(K599&lt;=3360000,880000,IF(K599&lt;=4890000,680000,IF(K599&lt;=6550000,630000,580000))))))</f>
        <v/>
      </c>
      <c r="M599" s="18">
        <f>MIN(100000,ROUNDDOWN(K599*0.05,0))</f>
        <v/>
      </c>
      <c r="N599" s="18">
        <f>MIN(2000000,MAX(0,D599-E599-M599))</f>
        <v/>
      </c>
      <c r="O599" s="18">
        <f>IF(G599="はい",MIN(88000,MAX(0,F599-12000)),0)</f>
        <v/>
      </c>
      <c r="P599" s="18">
        <f>MAX(0,ROUNDDOWN(K599-H599-L599-I599-0,-3))</f>
        <v/>
      </c>
      <c r="Q599" s="18">
        <f>MAX(0,ROUNDDOWN(K599-H599-L599-I599-N599,-3))</f>
        <v/>
      </c>
      <c r="R599" s="18">
        <f>MAX(0,ROUNDDOWN(K599-H599-L599-I599-O599,-3))</f>
        <v/>
      </c>
      <c r="S599" s="18">
        <f>IF(P599&lt;=0,0,ROUNDDOWN((P599*LOOKUP(P599,{0,1950001,3300001,6950001,9000001,18000001,40000001},{0.05,0.1,0.2,0.23,0.33,0.4,0.45})-LOOKUP(P599,{0,1950001,3300001,6950001,9000001,18000001,40000001},{0,97500,427500,636000,1536000,2796000,4796000}))*1.021,-2))</f>
        <v/>
      </c>
      <c r="T599" s="18">
        <f>IF(Q599&lt;=0,0,ROUNDDOWN((Q599*LOOKUP(Q599,{0,1950001,3300001,6950001,9000001,18000001,40000001},{0.05,0.1,0.2,0.23,0.33,0.4,0.45})-LOOKUP(Q599,{0,1950001,3300001,6950001,9000001,18000001,40000001},{0,97500,427500,636000,1536000,2796000,4796000}))*1.021,-2))</f>
        <v/>
      </c>
      <c r="U599" s="18">
        <f>IF(R599&lt;=0,0,ROUNDDOWN((R599*LOOKUP(R599,{0,1950001,3300001,6950001,9000001,18000001,40000001},{0.05,0.1,0.2,0.23,0.33,0.4,0.45})-LOOKUP(R599,{0,1950001,3300001,6950001,9000001,18000001,40000001},{0,97500,427500,636000,1536000,2796000,4796000}))*1.021,-2))</f>
        <v/>
      </c>
      <c r="V599" s="18">
        <f>MAX(0,ROUNDDOWN(K599-H599-430000-J599-0,-3))</f>
        <v/>
      </c>
      <c r="W599" s="18">
        <f>MAX(0,ROUNDDOWN(K599-H599-430000-J599-N599,-3))</f>
        <v/>
      </c>
      <c r="X599" s="18">
        <f>MAX(0,ROUNDDOWN(K599-H599-430000-J599-O599,-3))</f>
        <v/>
      </c>
      <c r="Y599" s="18">
        <f>IF(K599&lt;=450000,0,MAX(0,ROUNDDOWN(V599*0.06-MIN(50000,V599)*0.03,-2))+MAX(0,ROUNDDOWN(V599*0.04-MIN(50000,V599)*0.02,-2)))</f>
        <v/>
      </c>
      <c r="Z599" s="18">
        <f>IF(K599&lt;=450000,0,MAX(0,ROUNDDOWN(W599*0.06-MIN(50000,W599)*0.03,-2))+MAX(0,ROUNDDOWN(W599*0.04-MIN(50000,W599)*0.02,-2)))</f>
        <v/>
      </c>
      <c r="AA599" s="18">
        <f>IF(K599&lt;=450000,0,MAX(0,ROUNDDOWN(X599*0.06-MIN(50000,X599)*0.03,-2))+MAX(0,ROUNDDOWN(X599*0.04-MIN(50000,X599)*0.02,-2)))</f>
        <v/>
      </c>
      <c r="AB599" s="18">
        <f>AE599+Y599-Z599</f>
        <v/>
      </c>
      <c r="AC599" s="18">
        <f>AF599+Y599-AA599</f>
        <v/>
      </c>
      <c r="AD599" s="20">
        <f>AB599-AC599</f>
        <v/>
      </c>
      <c r="AE599" s="18">
        <f>S599-T599</f>
        <v/>
      </c>
      <c r="AF599" s="18">
        <f>S599-U599</f>
        <v/>
      </c>
      <c r="AG599" s="21">
        <f>IF(P599&lt;=0,0,LOOKUP(P599,{0,1950001,3300001,6950001,9000001,18000001,40000001},{0.05,0.1,0.2,0.23,0.33,0.4,0.45}))</f>
        <v/>
      </c>
    </row>
    <row r="600">
      <c r="A600" t="inlineStr">
        <is>
          <t>1万円刻み</t>
        </is>
      </c>
      <c r="B600" s="18">
        <f>'4_1万円刻み'!$A$185</f>
        <v/>
      </c>
      <c r="C600" s="19" t="n">
        <v>2026</v>
      </c>
      <c r="D600" s="18" t="n">
        <v>100000</v>
      </c>
      <c r="E600" s="18" t="n">
        <v>0</v>
      </c>
      <c r="F600" s="18" t="n">
        <v>100000</v>
      </c>
      <c r="G600" t="inlineStr">
        <is>
          <t>はい</t>
        </is>
      </c>
      <c r="H600" s="18">
        <f>ROUND(MIN(B600/12,650000)*12*0.0915+MIN(B600/12,1390000)*12*(0.0504+0)+B600*0.005,0)</f>
        <v/>
      </c>
      <c r="I600" s="18" t="n">
        <v>0</v>
      </c>
      <c r="J600" s="18" t="n">
        <v>0</v>
      </c>
      <c r="K600" s="18">
        <f>ROUND(IF(C600&gt;=2026,IF(B600&lt;741000,0,IF(B600&lt;2191000,B600-740000,IF(B600&lt;2193000,1451000,IF(B600&lt;2196000,1453000,IF(B600&lt;2200000,1456000,IF(B600&lt;3600000,ROUNDDOWN(B600/4,-3)*2.8-80000,IF(B600&lt;6600000,ROUNDDOWN(B600/4,-3)*3.2-440000,IF(B600&lt;8500000,ROUNDDOWN(B600*0.9,0)-1100000,B600-1950000)))))))),IF(B600&lt;651000,0,IF(B600&lt;1900000,B600-650000,IF(B600&lt;3600000,ROUNDDOWN(B600/4,-3)*2.8-80000,IF(B600&lt;6600000,ROUNDDOWN(B600/4,-3)*3.2-440000,IF(B600&lt;8500000,ROUNDDOWN(B600*0.9,0)-1100000,B600-1950000)))))),0)</f>
        <v/>
      </c>
      <c r="L600" s="18">
        <f>IF(K600&gt;23500000,NA(),IF(C600&gt;=2026,IF(K600&lt;=4890000,1040000,IF(K600&lt;=6550000,670000,620000)),IF(K600&lt;=1320000,950000,IF(K600&lt;=3360000,880000,IF(K600&lt;=4890000,680000,IF(K600&lt;=6550000,630000,580000))))))</f>
        <v/>
      </c>
      <c r="M600" s="18">
        <f>MIN(100000,ROUNDDOWN(K600*0.05,0))</f>
        <v/>
      </c>
      <c r="N600" s="18">
        <f>MIN(2000000,MAX(0,D600-E600-M600))</f>
        <v/>
      </c>
      <c r="O600" s="18">
        <f>IF(G600="はい",MIN(88000,MAX(0,F600-12000)),0)</f>
        <v/>
      </c>
      <c r="P600" s="18">
        <f>MAX(0,ROUNDDOWN(K600-H600-L600-I600-0,-3))</f>
        <v/>
      </c>
      <c r="Q600" s="18">
        <f>MAX(0,ROUNDDOWN(K600-H600-L600-I600-N600,-3))</f>
        <v/>
      </c>
      <c r="R600" s="18">
        <f>MAX(0,ROUNDDOWN(K600-H600-L600-I600-O600,-3))</f>
        <v/>
      </c>
      <c r="S600" s="18">
        <f>IF(P600&lt;=0,0,ROUNDDOWN((P600*LOOKUP(P600,{0,1950001,3300001,6950001,9000001,18000001,40000001},{0.05,0.1,0.2,0.23,0.33,0.4,0.45})-LOOKUP(P600,{0,1950001,3300001,6950001,9000001,18000001,40000001},{0,97500,427500,636000,1536000,2796000,4796000}))*1.021,-2))</f>
        <v/>
      </c>
      <c r="T600" s="18">
        <f>IF(Q600&lt;=0,0,ROUNDDOWN((Q600*LOOKUP(Q600,{0,1950001,3300001,6950001,9000001,18000001,40000001},{0.05,0.1,0.2,0.23,0.33,0.4,0.45})-LOOKUP(Q600,{0,1950001,3300001,6950001,9000001,18000001,40000001},{0,97500,427500,636000,1536000,2796000,4796000}))*1.021,-2))</f>
        <v/>
      </c>
      <c r="U600" s="18">
        <f>IF(R600&lt;=0,0,ROUNDDOWN((R600*LOOKUP(R600,{0,1950001,3300001,6950001,9000001,18000001,40000001},{0.05,0.1,0.2,0.23,0.33,0.4,0.45})-LOOKUP(R600,{0,1950001,3300001,6950001,9000001,18000001,40000001},{0,97500,427500,636000,1536000,2796000,4796000}))*1.021,-2))</f>
        <v/>
      </c>
      <c r="V600" s="18">
        <f>MAX(0,ROUNDDOWN(K600-H600-430000-J600-0,-3))</f>
        <v/>
      </c>
      <c r="W600" s="18">
        <f>MAX(0,ROUNDDOWN(K600-H600-430000-J600-N600,-3))</f>
        <v/>
      </c>
      <c r="X600" s="18">
        <f>MAX(0,ROUNDDOWN(K600-H600-430000-J600-O600,-3))</f>
        <v/>
      </c>
      <c r="Y600" s="18">
        <f>IF(K600&lt;=450000,0,MAX(0,ROUNDDOWN(V600*0.06-MIN(50000,V600)*0.03,-2))+MAX(0,ROUNDDOWN(V600*0.04-MIN(50000,V600)*0.02,-2)))</f>
        <v/>
      </c>
      <c r="Z600" s="18">
        <f>IF(K600&lt;=450000,0,MAX(0,ROUNDDOWN(W600*0.06-MIN(50000,W600)*0.03,-2))+MAX(0,ROUNDDOWN(W600*0.04-MIN(50000,W600)*0.02,-2)))</f>
        <v/>
      </c>
      <c r="AA600" s="18">
        <f>IF(K600&lt;=450000,0,MAX(0,ROUNDDOWN(X600*0.06-MIN(50000,X600)*0.03,-2))+MAX(0,ROUNDDOWN(X600*0.04-MIN(50000,X600)*0.02,-2)))</f>
        <v/>
      </c>
      <c r="AB600" s="18">
        <f>AE600+Y600-Z600</f>
        <v/>
      </c>
      <c r="AC600" s="18">
        <f>AF600+Y600-AA600</f>
        <v/>
      </c>
      <c r="AD600" s="20">
        <f>AB600-AC600</f>
        <v/>
      </c>
      <c r="AE600" s="18">
        <f>S600-T600</f>
        <v/>
      </c>
      <c r="AF600" s="18">
        <f>S600-U600</f>
        <v/>
      </c>
      <c r="AG600" s="21">
        <f>IF(P600&lt;=0,0,LOOKUP(P600,{0,1950001,3300001,6950001,9000001,18000001,40000001},{0.05,0.1,0.2,0.23,0.33,0.4,0.45}))</f>
        <v/>
      </c>
    </row>
    <row r="601">
      <c r="A601" t="inlineStr">
        <is>
          <t>1万円刻み</t>
        </is>
      </c>
      <c r="B601" s="18">
        <f>'4_1万円刻み'!$A$185</f>
        <v/>
      </c>
      <c r="C601" s="19" t="n">
        <v>2025</v>
      </c>
      <c r="D601" s="18" t="n">
        <v>100000</v>
      </c>
      <c r="E601" s="18" t="n">
        <v>0</v>
      </c>
      <c r="F601" s="18" t="n">
        <v>100000</v>
      </c>
      <c r="G601" t="inlineStr">
        <is>
          <t>はい</t>
        </is>
      </c>
      <c r="H601" s="18">
        <f>ROUND(MIN(B601/12,650000)*12*0.0915+MIN(B601/12,1390000)*12*(0.0504+0)+B601*0.005,0)</f>
        <v/>
      </c>
      <c r="I601" s="18" t="n">
        <v>0</v>
      </c>
      <c r="J601" s="18" t="n">
        <v>0</v>
      </c>
      <c r="K601" s="18">
        <f>ROUND(IF(C601&gt;=2026,IF(B601&lt;741000,0,IF(B601&lt;2191000,B601-740000,IF(B601&lt;2193000,1451000,IF(B601&lt;2196000,1453000,IF(B601&lt;2200000,1456000,IF(B601&lt;3600000,ROUNDDOWN(B601/4,-3)*2.8-80000,IF(B601&lt;6600000,ROUNDDOWN(B601/4,-3)*3.2-440000,IF(B601&lt;8500000,ROUNDDOWN(B601*0.9,0)-1100000,B601-1950000)))))))),IF(B601&lt;651000,0,IF(B601&lt;1900000,B601-650000,IF(B601&lt;3600000,ROUNDDOWN(B601/4,-3)*2.8-80000,IF(B601&lt;6600000,ROUNDDOWN(B601/4,-3)*3.2-440000,IF(B601&lt;8500000,ROUNDDOWN(B601*0.9,0)-1100000,B601-1950000)))))),0)</f>
        <v/>
      </c>
      <c r="L601" s="18">
        <f>IF(K601&gt;23500000,NA(),IF(C601&gt;=2026,IF(K601&lt;=4890000,1040000,IF(K601&lt;=6550000,670000,620000)),IF(K601&lt;=1320000,950000,IF(K601&lt;=3360000,880000,IF(K601&lt;=4890000,680000,IF(K601&lt;=6550000,630000,580000))))))</f>
        <v/>
      </c>
      <c r="M601" s="18">
        <f>MIN(100000,ROUNDDOWN(K601*0.05,0))</f>
        <v/>
      </c>
      <c r="N601" s="18">
        <f>MIN(2000000,MAX(0,D601-E601-M601))</f>
        <v/>
      </c>
      <c r="O601" s="18">
        <f>IF(G601="はい",MIN(88000,MAX(0,F601-12000)),0)</f>
        <v/>
      </c>
      <c r="P601" s="18">
        <f>MAX(0,ROUNDDOWN(K601-H601-L601-I601-0,-3))</f>
        <v/>
      </c>
      <c r="Q601" s="18">
        <f>MAX(0,ROUNDDOWN(K601-H601-L601-I601-N601,-3))</f>
        <v/>
      </c>
      <c r="R601" s="18">
        <f>MAX(0,ROUNDDOWN(K601-H601-L601-I601-O601,-3))</f>
        <v/>
      </c>
      <c r="S601" s="18">
        <f>IF(P601&lt;=0,0,ROUNDDOWN((P601*LOOKUP(P601,{0,1950001,3300001,6950001,9000001,18000001,40000001},{0.05,0.1,0.2,0.23,0.33,0.4,0.45})-LOOKUP(P601,{0,1950001,3300001,6950001,9000001,18000001,40000001},{0,97500,427500,636000,1536000,2796000,4796000}))*1.021,-2))</f>
        <v/>
      </c>
      <c r="T601" s="18">
        <f>IF(Q601&lt;=0,0,ROUNDDOWN((Q601*LOOKUP(Q601,{0,1950001,3300001,6950001,9000001,18000001,40000001},{0.05,0.1,0.2,0.23,0.33,0.4,0.45})-LOOKUP(Q601,{0,1950001,3300001,6950001,9000001,18000001,40000001},{0,97500,427500,636000,1536000,2796000,4796000}))*1.021,-2))</f>
        <v/>
      </c>
      <c r="U601" s="18">
        <f>IF(R601&lt;=0,0,ROUNDDOWN((R601*LOOKUP(R601,{0,1950001,3300001,6950001,9000001,18000001,40000001},{0.05,0.1,0.2,0.23,0.33,0.4,0.45})-LOOKUP(R601,{0,1950001,3300001,6950001,9000001,18000001,40000001},{0,97500,427500,636000,1536000,2796000,4796000}))*1.021,-2))</f>
        <v/>
      </c>
      <c r="V601" s="18">
        <f>MAX(0,ROUNDDOWN(K601-H601-430000-J601-0,-3))</f>
        <v/>
      </c>
      <c r="W601" s="18">
        <f>MAX(0,ROUNDDOWN(K601-H601-430000-J601-N601,-3))</f>
        <v/>
      </c>
      <c r="X601" s="18">
        <f>MAX(0,ROUNDDOWN(K601-H601-430000-J601-O601,-3))</f>
        <v/>
      </c>
      <c r="Y601" s="18">
        <f>IF(K601&lt;=450000,0,MAX(0,ROUNDDOWN(V601*0.06-MIN(50000,V601)*0.03,-2))+MAX(0,ROUNDDOWN(V601*0.04-MIN(50000,V601)*0.02,-2)))</f>
        <v/>
      </c>
      <c r="Z601" s="18">
        <f>IF(K601&lt;=450000,0,MAX(0,ROUNDDOWN(W601*0.06-MIN(50000,W601)*0.03,-2))+MAX(0,ROUNDDOWN(W601*0.04-MIN(50000,W601)*0.02,-2)))</f>
        <v/>
      </c>
      <c r="AA601" s="18">
        <f>IF(K601&lt;=450000,0,MAX(0,ROUNDDOWN(X601*0.06-MIN(50000,X601)*0.03,-2))+MAX(0,ROUNDDOWN(X601*0.04-MIN(50000,X601)*0.02,-2)))</f>
        <v/>
      </c>
      <c r="AB601" s="18">
        <f>AE601+Y601-Z601</f>
        <v/>
      </c>
      <c r="AC601" s="18">
        <f>AF601+Y601-AA601</f>
        <v/>
      </c>
      <c r="AD601" s="20">
        <f>AB601-AC601</f>
        <v/>
      </c>
      <c r="AE601" s="18">
        <f>S601-T601</f>
        <v/>
      </c>
      <c r="AF601" s="18">
        <f>S601-U601</f>
        <v/>
      </c>
      <c r="AG601" s="21">
        <f>IF(P601&lt;=0,0,LOOKUP(P601,{0,1950001,3300001,6950001,9000001,18000001,40000001},{0.05,0.1,0.2,0.23,0.33,0.4,0.45}))</f>
        <v/>
      </c>
    </row>
    <row r="602">
      <c r="A602" t="inlineStr">
        <is>
          <t>1万円刻み</t>
        </is>
      </c>
      <c r="B602" s="18">
        <f>'4_1万円刻み'!$A$186</f>
        <v/>
      </c>
      <c r="C602" s="19" t="n">
        <v>2026</v>
      </c>
      <c r="D602" s="18" t="n">
        <v>100000</v>
      </c>
      <c r="E602" s="18" t="n">
        <v>0</v>
      </c>
      <c r="F602" s="18" t="n">
        <v>100000</v>
      </c>
      <c r="G602" t="inlineStr">
        <is>
          <t>はい</t>
        </is>
      </c>
      <c r="H602" s="18">
        <f>ROUND(MIN(B602/12,650000)*12*0.0915+MIN(B602/12,1390000)*12*(0.0504+0)+B602*0.005,0)</f>
        <v/>
      </c>
      <c r="I602" s="18" t="n">
        <v>0</v>
      </c>
      <c r="J602" s="18" t="n">
        <v>0</v>
      </c>
      <c r="K602" s="18">
        <f>ROUND(IF(C602&gt;=2026,IF(B602&lt;741000,0,IF(B602&lt;2191000,B602-740000,IF(B602&lt;2193000,1451000,IF(B602&lt;2196000,1453000,IF(B602&lt;2200000,1456000,IF(B602&lt;3600000,ROUNDDOWN(B602/4,-3)*2.8-80000,IF(B602&lt;6600000,ROUNDDOWN(B602/4,-3)*3.2-440000,IF(B602&lt;8500000,ROUNDDOWN(B602*0.9,0)-1100000,B602-1950000)))))))),IF(B602&lt;651000,0,IF(B602&lt;1900000,B602-650000,IF(B602&lt;3600000,ROUNDDOWN(B602/4,-3)*2.8-80000,IF(B602&lt;6600000,ROUNDDOWN(B602/4,-3)*3.2-440000,IF(B602&lt;8500000,ROUNDDOWN(B602*0.9,0)-1100000,B602-1950000)))))),0)</f>
        <v/>
      </c>
      <c r="L602" s="18">
        <f>IF(K602&gt;23500000,NA(),IF(C602&gt;=2026,IF(K602&lt;=4890000,1040000,IF(K602&lt;=6550000,670000,620000)),IF(K602&lt;=1320000,950000,IF(K602&lt;=3360000,880000,IF(K602&lt;=4890000,680000,IF(K602&lt;=6550000,630000,580000))))))</f>
        <v/>
      </c>
      <c r="M602" s="18">
        <f>MIN(100000,ROUNDDOWN(K602*0.05,0))</f>
        <v/>
      </c>
      <c r="N602" s="18">
        <f>MIN(2000000,MAX(0,D602-E602-M602))</f>
        <v/>
      </c>
      <c r="O602" s="18">
        <f>IF(G602="はい",MIN(88000,MAX(0,F602-12000)),0)</f>
        <v/>
      </c>
      <c r="P602" s="18">
        <f>MAX(0,ROUNDDOWN(K602-H602-L602-I602-0,-3))</f>
        <v/>
      </c>
      <c r="Q602" s="18">
        <f>MAX(0,ROUNDDOWN(K602-H602-L602-I602-N602,-3))</f>
        <v/>
      </c>
      <c r="R602" s="18">
        <f>MAX(0,ROUNDDOWN(K602-H602-L602-I602-O602,-3))</f>
        <v/>
      </c>
      <c r="S602" s="18">
        <f>IF(P602&lt;=0,0,ROUNDDOWN((P602*LOOKUP(P602,{0,1950001,3300001,6950001,9000001,18000001,40000001},{0.05,0.1,0.2,0.23,0.33,0.4,0.45})-LOOKUP(P602,{0,1950001,3300001,6950001,9000001,18000001,40000001},{0,97500,427500,636000,1536000,2796000,4796000}))*1.021,-2))</f>
        <v/>
      </c>
      <c r="T602" s="18">
        <f>IF(Q602&lt;=0,0,ROUNDDOWN((Q602*LOOKUP(Q602,{0,1950001,3300001,6950001,9000001,18000001,40000001},{0.05,0.1,0.2,0.23,0.33,0.4,0.45})-LOOKUP(Q602,{0,1950001,3300001,6950001,9000001,18000001,40000001},{0,97500,427500,636000,1536000,2796000,4796000}))*1.021,-2))</f>
        <v/>
      </c>
      <c r="U602" s="18">
        <f>IF(R602&lt;=0,0,ROUNDDOWN((R602*LOOKUP(R602,{0,1950001,3300001,6950001,9000001,18000001,40000001},{0.05,0.1,0.2,0.23,0.33,0.4,0.45})-LOOKUP(R602,{0,1950001,3300001,6950001,9000001,18000001,40000001},{0,97500,427500,636000,1536000,2796000,4796000}))*1.021,-2))</f>
        <v/>
      </c>
      <c r="V602" s="18">
        <f>MAX(0,ROUNDDOWN(K602-H602-430000-J602-0,-3))</f>
        <v/>
      </c>
      <c r="W602" s="18">
        <f>MAX(0,ROUNDDOWN(K602-H602-430000-J602-N602,-3))</f>
        <v/>
      </c>
      <c r="X602" s="18">
        <f>MAX(0,ROUNDDOWN(K602-H602-430000-J602-O602,-3))</f>
        <v/>
      </c>
      <c r="Y602" s="18">
        <f>IF(K602&lt;=450000,0,MAX(0,ROUNDDOWN(V602*0.06-MIN(50000,V602)*0.03,-2))+MAX(0,ROUNDDOWN(V602*0.04-MIN(50000,V602)*0.02,-2)))</f>
        <v/>
      </c>
      <c r="Z602" s="18">
        <f>IF(K602&lt;=450000,0,MAX(0,ROUNDDOWN(W602*0.06-MIN(50000,W602)*0.03,-2))+MAX(0,ROUNDDOWN(W602*0.04-MIN(50000,W602)*0.02,-2)))</f>
        <v/>
      </c>
      <c r="AA602" s="18">
        <f>IF(K602&lt;=450000,0,MAX(0,ROUNDDOWN(X602*0.06-MIN(50000,X602)*0.03,-2))+MAX(0,ROUNDDOWN(X602*0.04-MIN(50000,X602)*0.02,-2)))</f>
        <v/>
      </c>
      <c r="AB602" s="18">
        <f>AE602+Y602-Z602</f>
        <v/>
      </c>
      <c r="AC602" s="18">
        <f>AF602+Y602-AA602</f>
        <v/>
      </c>
      <c r="AD602" s="20">
        <f>AB602-AC602</f>
        <v/>
      </c>
      <c r="AE602" s="18">
        <f>S602-T602</f>
        <v/>
      </c>
      <c r="AF602" s="18">
        <f>S602-U602</f>
        <v/>
      </c>
      <c r="AG602" s="21">
        <f>IF(P602&lt;=0,0,LOOKUP(P602,{0,1950001,3300001,6950001,9000001,18000001,40000001},{0.05,0.1,0.2,0.23,0.33,0.4,0.45}))</f>
        <v/>
      </c>
    </row>
    <row r="603">
      <c r="A603" t="inlineStr">
        <is>
          <t>1万円刻み</t>
        </is>
      </c>
      <c r="B603" s="18">
        <f>'4_1万円刻み'!$A$186</f>
        <v/>
      </c>
      <c r="C603" s="19" t="n">
        <v>2025</v>
      </c>
      <c r="D603" s="18" t="n">
        <v>100000</v>
      </c>
      <c r="E603" s="18" t="n">
        <v>0</v>
      </c>
      <c r="F603" s="18" t="n">
        <v>100000</v>
      </c>
      <c r="G603" t="inlineStr">
        <is>
          <t>はい</t>
        </is>
      </c>
      <c r="H603" s="18">
        <f>ROUND(MIN(B603/12,650000)*12*0.0915+MIN(B603/12,1390000)*12*(0.0504+0)+B603*0.005,0)</f>
        <v/>
      </c>
      <c r="I603" s="18" t="n">
        <v>0</v>
      </c>
      <c r="J603" s="18" t="n">
        <v>0</v>
      </c>
      <c r="K603" s="18">
        <f>ROUND(IF(C603&gt;=2026,IF(B603&lt;741000,0,IF(B603&lt;2191000,B603-740000,IF(B603&lt;2193000,1451000,IF(B603&lt;2196000,1453000,IF(B603&lt;2200000,1456000,IF(B603&lt;3600000,ROUNDDOWN(B603/4,-3)*2.8-80000,IF(B603&lt;6600000,ROUNDDOWN(B603/4,-3)*3.2-440000,IF(B603&lt;8500000,ROUNDDOWN(B603*0.9,0)-1100000,B603-1950000)))))))),IF(B603&lt;651000,0,IF(B603&lt;1900000,B603-650000,IF(B603&lt;3600000,ROUNDDOWN(B603/4,-3)*2.8-80000,IF(B603&lt;6600000,ROUNDDOWN(B603/4,-3)*3.2-440000,IF(B603&lt;8500000,ROUNDDOWN(B603*0.9,0)-1100000,B603-1950000)))))),0)</f>
        <v/>
      </c>
      <c r="L603" s="18">
        <f>IF(K603&gt;23500000,NA(),IF(C603&gt;=2026,IF(K603&lt;=4890000,1040000,IF(K603&lt;=6550000,670000,620000)),IF(K603&lt;=1320000,950000,IF(K603&lt;=3360000,880000,IF(K603&lt;=4890000,680000,IF(K603&lt;=6550000,630000,580000))))))</f>
        <v/>
      </c>
      <c r="M603" s="18">
        <f>MIN(100000,ROUNDDOWN(K603*0.05,0))</f>
        <v/>
      </c>
      <c r="N603" s="18">
        <f>MIN(2000000,MAX(0,D603-E603-M603))</f>
        <v/>
      </c>
      <c r="O603" s="18">
        <f>IF(G603="はい",MIN(88000,MAX(0,F603-12000)),0)</f>
        <v/>
      </c>
      <c r="P603" s="18">
        <f>MAX(0,ROUNDDOWN(K603-H603-L603-I603-0,-3))</f>
        <v/>
      </c>
      <c r="Q603" s="18">
        <f>MAX(0,ROUNDDOWN(K603-H603-L603-I603-N603,-3))</f>
        <v/>
      </c>
      <c r="R603" s="18">
        <f>MAX(0,ROUNDDOWN(K603-H603-L603-I603-O603,-3))</f>
        <v/>
      </c>
      <c r="S603" s="18">
        <f>IF(P603&lt;=0,0,ROUNDDOWN((P603*LOOKUP(P603,{0,1950001,3300001,6950001,9000001,18000001,40000001},{0.05,0.1,0.2,0.23,0.33,0.4,0.45})-LOOKUP(P603,{0,1950001,3300001,6950001,9000001,18000001,40000001},{0,97500,427500,636000,1536000,2796000,4796000}))*1.021,-2))</f>
        <v/>
      </c>
      <c r="T603" s="18">
        <f>IF(Q603&lt;=0,0,ROUNDDOWN((Q603*LOOKUP(Q603,{0,1950001,3300001,6950001,9000001,18000001,40000001},{0.05,0.1,0.2,0.23,0.33,0.4,0.45})-LOOKUP(Q603,{0,1950001,3300001,6950001,9000001,18000001,40000001},{0,97500,427500,636000,1536000,2796000,4796000}))*1.021,-2))</f>
        <v/>
      </c>
      <c r="U603" s="18">
        <f>IF(R603&lt;=0,0,ROUNDDOWN((R603*LOOKUP(R603,{0,1950001,3300001,6950001,9000001,18000001,40000001},{0.05,0.1,0.2,0.23,0.33,0.4,0.45})-LOOKUP(R603,{0,1950001,3300001,6950001,9000001,18000001,40000001},{0,97500,427500,636000,1536000,2796000,4796000}))*1.021,-2))</f>
        <v/>
      </c>
      <c r="V603" s="18">
        <f>MAX(0,ROUNDDOWN(K603-H603-430000-J603-0,-3))</f>
        <v/>
      </c>
      <c r="W603" s="18">
        <f>MAX(0,ROUNDDOWN(K603-H603-430000-J603-N603,-3))</f>
        <v/>
      </c>
      <c r="X603" s="18">
        <f>MAX(0,ROUNDDOWN(K603-H603-430000-J603-O603,-3))</f>
        <v/>
      </c>
      <c r="Y603" s="18">
        <f>IF(K603&lt;=450000,0,MAX(0,ROUNDDOWN(V603*0.06-MIN(50000,V603)*0.03,-2))+MAX(0,ROUNDDOWN(V603*0.04-MIN(50000,V603)*0.02,-2)))</f>
        <v/>
      </c>
      <c r="Z603" s="18">
        <f>IF(K603&lt;=450000,0,MAX(0,ROUNDDOWN(W603*0.06-MIN(50000,W603)*0.03,-2))+MAX(0,ROUNDDOWN(W603*0.04-MIN(50000,W603)*0.02,-2)))</f>
        <v/>
      </c>
      <c r="AA603" s="18">
        <f>IF(K603&lt;=450000,0,MAX(0,ROUNDDOWN(X603*0.06-MIN(50000,X603)*0.03,-2))+MAX(0,ROUNDDOWN(X603*0.04-MIN(50000,X603)*0.02,-2)))</f>
        <v/>
      </c>
      <c r="AB603" s="18">
        <f>AE603+Y603-Z603</f>
        <v/>
      </c>
      <c r="AC603" s="18">
        <f>AF603+Y603-AA603</f>
        <v/>
      </c>
      <c r="AD603" s="20">
        <f>AB603-AC603</f>
        <v/>
      </c>
      <c r="AE603" s="18">
        <f>S603-T603</f>
        <v/>
      </c>
      <c r="AF603" s="18">
        <f>S603-U603</f>
        <v/>
      </c>
      <c r="AG603" s="21">
        <f>IF(P603&lt;=0,0,LOOKUP(P603,{0,1950001,3300001,6950001,9000001,18000001,40000001},{0.05,0.1,0.2,0.23,0.33,0.4,0.45}))</f>
        <v/>
      </c>
    </row>
    <row r="604">
      <c r="A604" t="inlineStr">
        <is>
          <t>1万円刻み</t>
        </is>
      </c>
      <c r="B604" s="18">
        <f>'4_1万円刻み'!$A$187</f>
        <v/>
      </c>
      <c r="C604" s="19" t="n">
        <v>2026</v>
      </c>
      <c r="D604" s="18" t="n">
        <v>100000</v>
      </c>
      <c r="E604" s="18" t="n">
        <v>0</v>
      </c>
      <c r="F604" s="18" t="n">
        <v>100000</v>
      </c>
      <c r="G604" t="inlineStr">
        <is>
          <t>はい</t>
        </is>
      </c>
      <c r="H604" s="18">
        <f>ROUND(MIN(B604/12,650000)*12*0.0915+MIN(B604/12,1390000)*12*(0.0504+0)+B604*0.005,0)</f>
        <v/>
      </c>
      <c r="I604" s="18" t="n">
        <v>0</v>
      </c>
      <c r="J604" s="18" t="n">
        <v>0</v>
      </c>
      <c r="K604" s="18">
        <f>ROUND(IF(C604&gt;=2026,IF(B604&lt;741000,0,IF(B604&lt;2191000,B604-740000,IF(B604&lt;2193000,1451000,IF(B604&lt;2196000,1453000,IF(B604&lt;2200000,1456000,IF(B604&lt;3600000,ROUNDDOWN(B604/4,-3)*2.8-80000,IF(B604&lt;6600000,ROUNDDOWN(B604/4,-3)*3.2-440000,IF(B604&lt;8500000,ROUNDDOWN(B604*0.9,0)-1100000,B604-1950000)))))))),IF(B604&lt;651000,0,IF(B604&lt;1900000,B604-650000,IF(B604&lt;3600000,ROUNDDOWN(B604/4,-3)*2.8-80000,IF(B604&lt;6600000,ROUNDDOWN(B604/4,-3)*3.2-440000,IF(B604&lt;8500000,ROUNDDOWN(B604*0.9,0)-1100000,B604-1950000)))))),0)</f>
        <v/>
      </c>
      <c r="L604" s="18">
        <f>IF(K604&gt;23500000,NA(),IF(C604&gt;=2026,IF(K604&lt;=4890000,1040000,IF(K604&lt;=6550000,670000,620000)),IF(K604&lt;=1320000,950000,IF(K604&lt;=3360000,880000,IF(K604&lt;=4890000,680000,IF(K604&lt;=6550000,630000,580000))))))</f>
        <v/>
      </c>
      <c r="M604" s="18">
        <f>MIN(100000,ROUNDDOWN(K604*0.05,0))</f>
        <v/>
      </c>
      <c r="N604" s="18">
        <f>MIN(2000000,MAX(0,D604-E604-M604))</f>
        <v/>
      </c>
      <c r="O604" s="18">
        <f>IF(G604="はい",MIN(88000,MAX(0,F604-12000)),0)</f>
        <v/>
      </c>
      <c r="P604" s="18">
        <f>MAX(0,ROUNDDOWN(K604-H604-L604-I604-0,-3))</f>
        <v/>
      </c>
      <c r="Q604" s="18">
        <f>MAX(0,ROUNDDOWN(K604-H604-L604-I604-N604,-3))</f>
        <v/>
      </c>
      <c r="R604" s="18">
        <f>MAX(0,ROUNDDOWN(K604-H604-L604-I604-O604,-3))</f>
        <v/>
      </c>
      <c r="S604" s="18">
        <f>IF(P604&lt;=0,0,ROUNDDOWN((P604*LOOKUP(P604,{0,1950001,3300001,6950001,9000001,18000001,40000001},{0.05,0.1,0.2,0.23,0.33,0.4,0.45})-LOOKUP(P604,{0,1950001,3300001,6950001,9000001,18000001,40000001},{0,97500,427500,636000,1536000,2796000,4796000}))*1.021,-2))</f>
        <v/>
      </c>
      <c r="T604" s="18">
        <f>IF(Q604&lt;=0,0,ROUNDDOWN((Q604*LOOKUP(Q604,{0,1950001,3300001,6950001,9000001,18000001,40000001},{0.05,0.1,0.2,0.23,0.33,0.4,0.45})-LOOKUP(Q604,{0,1950001,3300001,6950001,9000001,18000001,40000001},{0,97500,427500,636000,1536000,2796000,4796000}))*1.021,-2))</f>
        <v/>
      </c>
      <c r="U604" s="18">
        <f>IF(R604&lt;=0,0,ROUNDDOWN((R604*LOOKUP(R604,{0,1950001,3300001,6950001,9000001,18000001,40000001},{0.05,0.1,0.2,0.23,0.33,0.4,0.45})-LOOKUP(R604,{0,1950001,3300001,6950001,9000001,18000001,40000001},{0,97500,427500,636000,1536000,2796000,4796000}))*1.021,-2))</f>
        <v/>
      </c>
      <c r="V604" s="18">
        <f>MAX(0,ROUNDDOWN(K604-H604-430000-J604-0,-3))</f>
        <v/>
      </c>
      <c r="W604" s="18">
        <f>MAX(0,ROUNDDOWN(K604-H604-430000-J604-N604,-3))</f>
        <v/>
      </c>
      <c r="X604" s="18">
        <f>MAX(0,ROUNDDOWN(K604-H604-430000-J604-O604,-3))</f>
        <v/>
      </c>
      <c r="Y604" s="18">
        <f>IF(K604&lt;=450000,0,MAX(0,ROUNDDOWN(V604*0.06-MIN(50000,V604)*0.03,-2))+MAX(0,ROUNDDOWN(V604*0.04-MIN(50000,V604)*0.02,-2)))</f>
        <v/>
      </c>
      <c r="Z604" s="18">
        <f>IF(K604&lt;=450000,0,MAX(0,ROUNDDOWN(W604*0.06-MIN(50000,W604)*0.03,-2))+MAX(0,ROUNDDOWN(W604*0.04-MIN(50000,W604)*0.02,-2)))</f>
        <v/>
      </c>
      <c r="AA604" s="18">
        <f>IF(K604&lt;=450000,0,MAX(0,ROUNDDOWN(X604*0.06-MIN(50000,X604)*0.03,-2))+MAX(0,ROUNDDOWN(X604*0.04-MIN(50000,X604)*0.02,-2)))</f>
        <v/>
      </c>
      <c r="AB604" s="18">
        <f>AE604+Y604-Z604</f>
        <v/>
      </c>
      <c r="AC604" s="18">
        <f>AF604+Y604-AA604</f>
        <v/>
      </c>
      <c r="AD604" s="20">
        <f>AB604-AC604</f>
        <v/>
      </c>
      <c r="AE604" s="18">
        <f>S604-T604</f>
        <v/>
      </c>
      <c r="AF604" s="18">
        <f>S604-U604</f>
        <v/>
      </c>
      <c r="AG604" s="21">
        <f>IF(P604&lt;=0,0,LOOKUP(P604,{0,1950001,3300001,6950001,9000001,18000001,40000001},{0.05,0.1,0.2,0.23,0.33,0.4,0.45}))</f>
        <v/>
      </c>
    </row>
    <row r="605">
      <c r="A605" t="inlineStr">
        <is>
          <t>1万円刻み</t>
        </is>
      </c>
      <c r="B605" s="18">
        <f>'4_1万円刻み'!$A$187</f>
        <v/>
      </c>
      <c r="C605" s="19" t="n">
        <v>2025</v>
      </c>
      <c r="D605" s="18" t="n">
        <v>100000</v>
      </c>
      <c r="E605" s="18" t="n">
        <v>0</v>
      </c>
      <c r="F605" s="18" t="n">
        <v>100000</v>
      </c>
      <c r="G605" t="inlineStr">
        <is>
          <t>はい</t>
        </is>
      </c>
      <c r="H605" s="18">
        <f>ROUND(MIN(B605/12,650000)*12*0.0915+MIN(B605/12,1390000)*12*(0.0504+0)+B605*0.005,0)</f>
        <v/>
      </c>
      <c r="I605" s="18" t="n">
        <v>0</v>
      </c>
      <c r="J605" s="18" t="n">
        <v>0</v>
      </c>
      <c r="K605" s="18">
        <f>ROUND(IF(C605&gt;=2026,IF(B605&lt;741000,0,IF(B605&lt;2191000,B605-740000,IF(B605&lt;2193000,1451000,IF(B605&lt;2196000,1453000,IF(B605&lt;2200000,1456000,IF(B605&lt;3600000,ROUNDDOWN(B605/4,-3)*2.8-80000,IF(B605&lt;6600000,ROUNDDOWN(B605/4,-3)*3.2-440000,IF(B605&lt;8500000,ROUNDDOWN(B605*0.9,0)-1100000,B605-1950000)))))))),IF(B605&lt;651000,0,IF(B605&lt;1900000,B605-650000,IF(B605&lt;3600000,ROUNDDOWN(B605/4,-3)*2.8-80000,IF(B605&lt;6600000,ROUNDDOWN(B605/4,-3)*3.2-440000,IF(B605&lt;8500000,ROUNDDOWN(B605*0.9,0)-1100000,B605-1950000)))))),0)</f>
        <v/>
      </c>
      <c r="L605" s="18">
        <f>IF(K605&gt;23500000,NA(),IF(C605&gt;=2026,IF(K605&lt;=4890000,1040000,IF(K605&lt;=6550000,670000,620000)),IF(K605&lt;=1320000,950000,IF(K605&lt;=3360000,880000,IF(K605&lt;=4890000,680000,IF(K605&lt;=6550000,630000,580000))))))</f>
        <v/>
      </c>
      <c r="M605" s="18">
        <f>MIN(100000,ROUNDDOWN(K605*0.05,0))</f>
        <v/>
      </c>
      <c r="N605" s="18">
        <f>MIN(2000000,MAX(0,D605-E605-M605))</f>
        <v/>
      </c>
      <c r="O605" s="18">
        <f>IF(G605="はい",MIN(88000,MAX(0,F605-12000)),0)</f>
        <v/>
      </c>
      <c r="P605" s="18">
        <f>MAX(0,ROUNDDOWN(K605-H605-L605-I605-0,-3))</f>
        <v/>
      </c>
      <c r="Q605" s="18">
        <f>MAX(0,ROUNDDOWN(K605-H605-L605-I605-N605,-3))</f>
        <v/>
      </c>
      <c r="R605" s="18">
        <f>MAX(0,ROUNDDOWN(K605-H605-L605-I605-O605,-3))</f>
        <v/>
      </c>
      <c r="S605" s="18">
        <f>IF(P605&lt;=0,0,ROUNDDOWN((P605*LOOKUP(P605,{0,1950001,3300001,6950001,9000001,18000001,40000001},{0.05,0.1,0.2,0.23,0.33,0.4,0.45})-LOOKUP(P605,{0,1950001,3300001,6950001,9000001,18000001,40000001},{0,97500,427500,636000,1536000,2796000,4796000}))*1.021,-2))</f>
        <v/>
      </c>
      <c r="T605" s="18">
        <f>IF(Q605&lt;=0,0,ROUNDDOWN((Q605*LOOKUP(Q605,{0,1950001,3300001,6950001,9000001,18000001,40000001},{0.05,0.1,0.2,0.23,0.33,0.4,0.45})-LOOKUP(Q605,{0,1950001,3300001,6950001,9000001,18000001,40000001},{0,97500,427500,636000,1536000,2796000,4796000}))*1.021,-2))</f>
        <v/>
      </c>
      <c r="U605" s="18">
        <f>IF(R605&lt;=0,0,ROUNDDOWN((R605*LOOKUP(R605,{0,1950001,3300001,6950001,9000001,18000001,40000001},{0.05,0.1,0.2,0.23,0.33,0.4,0.45})-LOOKUP(R605,{0,1950001,3300001,6950001,9000001,18000001,40000001},{0,97500,427500,636000,1536000,2796000,4796000}))*1.021,-2))</f>
        <v/>
      </c>
      <c r="V605" s="18">
        <f>MAX(0,ROUNDDOWN(K605-H605-430000-J605-0,-3))</f>
        <v/>
      </c>
      <c r="W605" s="18">
        <f>MAX(0,ROUNDDOWN(K605-H605-430000-J605-N605,-3))</f>
        <v/>
      </c>
      <c r="X605" s="18">
        <f>MAX(0,ROUNDDOWN(K605-H605-430000-J605-O605,-3))</f>
        <v/>
      </c>
      <c r="Y605" s="18">
        <f>IF(K605&lt;=450000,0,MAX(0,ROUNDDOWN(V605*0.06-MIN(50000,V605)*0.03,-2))+MAX(0,ROUNDDOWN(V605*0.04-MIN(50000,V605)*0.02,-2)))</f>
        <v/>
      </c>
      <c r="Z605" s="18">
        <f>IF(K605&lt;=450000,0,MAX(0,ROUNDDOWN(W605*0.06-MIN(50000,W605)*0.03,-2))+MAX(0,ROUNDDOWN(W605*0.04-MIN(50000,W605)*0.02,-2)))</f>
        <v/>
      </c>
      <c r="AA605" s="18">
        <f>IF(K605&lt;=450000,0,MAX(0,ROUNDDOWN(X605*0.06-MIN(50000,X605)*0.03,-2))+MAX(0,ROUNDDOWN(X605*0.04-MIN(50000,X605)*0.02,-2)))</f>
        <v/>
      </c>
      <c r="AB605" s="18">
        <f>AE605+Y605-Z605</f>
        <v/>
      </c>
      <c r="AC605" s="18">
        <f>AF605+Y605-AA605</f>
        <v/>
      </c>
      <c r="AD605" s="20">
        <f>AB605-AC605</f>
        <v/>
      </c>
      <c r="AE605" s="18">
        <f>S605-T605</f>
        <v/>
      </c>
      <c r="AF605" s="18">
        <f>S605-U605</f>
        <v/>
      </c>
      <c r="AG605" s="21">
        <f>IF(P605&lt;=0,0,LOOKUP(P605,{0,1950001,3300001,6950001,9000001,18000001,40000001},{0.05,0.1,0.2,0.23,0.33,0.4,0.45}))</f>
        <v/>
      </c>
    </row>
    <row r="606">
      <c r="A606" t="inlineStr">
        <is>
          <t>1万円刻み</t>
        </is>
      </c>
      <c r="B606" s="18">
        <f>'4_1万円刻み'!$A$188</f>
        <v/>
      </c>
      <c r="C606" s="19" t="n">
        <v>2026</v>
      </c>
      <c r="D606" s="18" t="n">
        <v>100000</v>
      </c>
      <c r="E606" s="18" t="n">
        <v>0</v>
      </c>
      <c r="F606" s="18" t="n">
        <v>100000</v>
      </c>
      <c r="G606" t="inlineStr">
        <is>
          <t>はい</t>
        </is>
      </c>
      <c r="H606" s="18">
        <f>ROUND(MIN(B606/12,650000)*12*0.0915+MIN(B606/12,1390000)*12*(0.0504+0)+B606*0.005,0)</f>
        <v/>
      </c>
      <c r="I606" s="18" t="n">
        <v>0</v>
      </c>
      <c r="J606" s="18" t="n">
        <v>0</v>
      </c>
      <c r="K606" s="18">
        <f>ROUND(IF(C606&gt;=2026,IF(B606&lt;741000,0,IF(B606&lt;2191000,B606-740000,IF(B606&lt;2193000,1451000,IF(B606&lt;2196000,1453000,IF(B606&lt;2200000,1456000,IF(B606&lt;3600000,ROUNDDOWN(B606/4,-3)*2.8-80000,IF(B606&lt;6600000,ROUNDDOWN(B606/4,-3)*3.2-440000,IF(B606&lt;8500000,ROUNDDOWN(B606*0.9,0)-1100000,B606-1950000)))))))),IF(B606&lt;651000,0,IF(B606&lt;1900000,B606-650000,IF(B606&lt;3600000,ROUNDDOWN(B606/4,-3)*2.8-80000,IF(B606&lt;6600000,ROUNDDOWN(B606/4,-3)*3.2-440000,IF(B606&lt;8500000,ROUNDDOWN(B606*0.9,0)-1100000,B606-1950000)))))),0)</f>
        <v/>
      </c>
      <c r="L606" s="18">
        <f>IF(K606&gt;23500000,NA(),IF(C606&gt;=2026,IF(K606&lt;=4890000,1040000,IF(K606&lt;=6550000,670000,620000)),IF(K606&lt;=1320000,950000,IF(K606&lt;=3360000,880000,IF(K606&lt;=4890000,680000,IF(K606&lt;=6550000,630000,580000))))))</f>
        <v/>
      </c>
      <c r="M606" s="18">
        <f>MIN(100000,ROUNDDOWN(K606*0.05,0))</f>
        <v/>
      </c>
      <c r="N606" s="18">
        <f>MIN(2000000,MAX(0,D606-E606-M606))</f>
        <v/>
      </c>
      <c r="O606" s="18">
        <f>IF(G606="はい",MIN(88000,MAX(0,F606-12000)),0)</f>
        <v/>
      </c>
      <c r="P606" s="18">
        <f>MAX(0,ROUNDDOWN(K606-H606-L606-I606-0,-3))</f>
        <v/>
      </c>
      <c r="Q606" s="18">
        <f>MAX(0,ROUNDDOWN(K606-H606-L606-I606-N606,-3))</f>
        <v/>
      </c>
      <c r="R606" s="18">
        <f>MAX(0,ROUNDDOWN(K606-H606-L606-I606-O606,-3))</f>
        <v/>
      </c>
      <c r="S606" s="18">
        <f>IF(P606&lt;=0,0,ROUNDDOWN((P606*LOOKUP(P606,{0,1950001,3300001,6950001,9000001,18000001,40000001},{0.05,0.1,0.2,0.23,0.33,0.4,0.45})-LOOKUP(P606,{0,1950001,3300001,6950001,9000001,18000001,40000001},{0,97500,427500,636000,1536000,2796000,4796000}))*1.021,-2))</f>
        <v/>
      </c>
      <c r="T606" s="18">
        <f>IF(Q606&lt;=0,0,ROUNDDOWN((Q606*LOOKUP(Q606,{0,1950001,3300001,6950001,9000001,18000001,40000001},{0.05,0.1,0.2,0.23,0.33,0.4,0.45})-LOOKUP(Q606,{0,1950001,3300001,6950001,9000001,18000001,40000001},{0,97500,427500,636000,1536000,2796000,4796000}))*1.021,-2))</f>
        <v/>
      </c>
      <c r="U606" s="18">
        <f>IF(R606&lt;=0,0,ROUNDDOWN((R606*LOOKUP(R606,{0,1950001,3300001,6950001,9000001,18000001,40000001},{0.05,0.1,0.2,0.23,0.33,0.4,0.45})-LOOKUP(R606,{0,1950001,3300001,6950001,9000001,18000001,40000001},{0,97500,427500,636000,1536000,2796000,4796000}))*1.021,-2))</f>
        <v/>
      </c>
      <c r="V606" s="18">
        <f>MAX(0,ROUNDDOWN(K606-H606-430000-J606-0,-3))</f>
        <v/>
      </c>
      <c r="W606" s="18">
        <f>MAX(0,ROUNDDOWN(K606-H606-430000-J606-N606,-3))</f>
        <v/>
      </c>
      <c r="X606" s="18">
        <f>MAX(0,ROUNDDOWN(K606-H606-430000-J606-O606,-3))</f>
        <v/>
      </c>
      <c r="Y606" s="18">
        <f>IF(K606&lt;=450000,0,MAX(0,ROUNDDOWN(V606*0.06-MIN(50000,V606)*0.03,-2))+MAX(0,ROUNDDOWN(V606*0.04-MIN(50000,V606)*0.02,-2)))</f>
        <v/>
      </c>
      <c r="Z606" s="18">
        <f>IF(K606&lt;=450000,0,MAX(0,ROUNDDOWN(W606*0.06-MIN(50000,W606)*0.03,-2))+MAX(0,ROUNDDOWN(W606*0.04-MIN(50000,W606)*0.02,-2)))</f>
        <v/>
      </c>
      <c r="AA606" s="18">
        <f>IF(K606&lt;=450000,0,MAX(0,ROUNDDOWN(X606*0.06-MIN(50000,X606)*0.03,-2))+MAX(0,ROUNDDOWN(X606*0.04-MIN(50000,X606)*0.02,-2)))</f>
        <v/>
      </c>
      <c r="AB606" s="18">
        <f>AE606+Y606-Z606</f>
        <v/>
      </c>
      <c r="AC606" s="18">
        <f>AF606+Y606-AA606</f>
        <v/>
      </c>
      <c r="AD606" s="20">
        <f>AB606-AC606</f>
        <v/>
      </c>
      <c r="AE606" s="18">
        <f>S606-T606</f>
        <v/>
      </c>
      <c r="AF606" s="18">
        <f>S606-U606</f>
        <v/>
      </c>
      <c r="AG606" s="21">
        <f>IF(P606&lt;=0,0,LOOKUP(P606,{0,1950001,3300001,6950001,9000001,18000001,40000001},{0.05,0.1,0.2,0.23,0.33,0.4,0.45}))</f>
        <v/>
      </c>
    </row>
    <row r="607">
      <c r="A607" t="inlineStr">
        <is>
          <t>1万円刻み</t>
        </is>
      </c>
      <c r="B607" s="18">
        <f>'4_1万円刻み'!$A$188</f>
        <v/>
      </c>
      <c r="C607" s="19" t="n">
        <v>2025</v>
      </c>
      <c r="D607" s="18" t="n">
        <v>100000</v>
      </c>
      <c r="E607" s="18" t="n">
        <v>0</v>
      </c>
      <c r="F607" s="18" t="n">
        <v>100000</v>
      </c>
      <c r="G607" t="inlineStr">
        <is>
          <t>はい</t>
        </is>
      </c>
      <c r="H607" s="18">
        <f>ROUND(MIN(B607/12,650000)*12*0.0915+MIN(B607/12,1390000)*12*(0.0504+0)+B607*0.005,0)</f>
        <v/>
      </c>
      <c r="I607" s="18" t="n">
        <v>0</v>
      </c>
      <c r="J607" s="18" t="n">
        <v>0</v>
      </c>
      <c r="K607" s="18">
        <f>ROUND(IF(C607&gt;=2026,IF(B607&lt;741000,0,IF(B607&lt;2191000,B607-740000,IF(B607&lt;2193000,1451000,IF(B607&lt;2196000,1453000,IF(B607&lt;2200000,1456000,IF(B607&lt;3600000,ROUNDDOWN(B607/4,-3)*2.8-80000,IF(B607&lt;6600000,ROUNDDOWN(B607/4,-3)*3.2-440000,IF(B607&lt;8500000,ROUNDDOWN(B607*0.9,0)-1100000,B607-1950000)))))))),IF(B607&lt;651000,0,IF(B607&lt;1900000,B607-650000,IF(B607&lt;3600000,ROUNDDOWN(B607/4,-3)*2.8-80000,IF(B607&lt;6600000,ROUNDDOWN(B607/4,-3)*3.2-440000,IF(B607&lt;8500000,ROUNDDOWN(B607*0.9,0)-1100000,B607-1950000)))))),0)</f>
        <v/>
      </c>
      <c r="L607" s="18">
        <f>IF(K607&gt;23500000,NA(),IF(C607&gt;=2026,IF(K607&lt;=4890000,1040000,IF(K607&lt;=6550000,670000,620000)),IF(K607&lt;=1320000,950000,IF(K607&lt;=3360000,880000,IF(K607&lt;=4890000,680000,IF(K607&lt;=6550000,630000,580000))))))</f>
        <v/>
      </c>
      <c r="M607" s="18">
        <f>MIN(100000,ROUNDDOWN(K607*0.05,0))</f>
        <v/>
      </c>
      <c r="N607" s="18">
        <f>MIN(2000000,MAX(0,D607-E607-M607))</f>
        <v/>
      </c>
      <c r="O607" s="18">
        <f>IF(G607="はい",MIN(88000,MAX(0,F607-12000)),0)</f>
        <v/>
      </c>
      <c r="P607" s="18">
        <f>MAX(0,ROUNDDOWN(K607-H607-L607-I607-0,-3))</f>
        <v/>
      </c>
      <c r="Q607" s="18">
        <f>MAX(0,ROUNDDOWN(K607-H607-L607-I607-N607,-3))</f>
        <v/>
      </c>
      <c r="R607" s="18">
        <f>MAX(0,ROUNDDOWN(K607-H607-L607-I607-O607,-3))</f>
        <v/>
      </c>
      <c r="S607" s="18">
        <f>IF(P607&lt;=0,0,ROUNDDOWN((P607*LOOKUP(P607,{0,1950001,3300001,6950001,9000001,18000001,40000001},{0.05,0.1,0.2,0.23,0.33,0.4,0.45})-LOOKUP(P607,{0,1950001,3300001,6950001,9000001,18000001,40000001},{0,97500,427500,636000,1536000,2796000,4796000}))*1.021,-2))</f>
        <v/>
      </c>
      <c r="T607" s="18">
        <f>IF(Q607&lt;=0,0,ROUNDDOWN((Q607*LOOKUP(Q607,{0,1950001,3300001,6950001,9000001,18000001,40000001},{0.05,0.1,0.2,0.23,0.33,0.4,0.45})-LOOKUP(Q607,{0,1950001,3300001,6950001,9000001,18000001,40000001},{0,97500,427500,636000,1536000,2796000,4796000}))*1.021,-2))</f>
        <v/>
      </c>
      <c r="U607" s="18">
        <f>IF(R607&lt;=0,0,ROUNDDOWN((R607*LOOKUP(R607,{0,1950001,3300001,6950001,9000001,18000001,40000001},{0.05,0.1,0.2,0.23,0.33,0.4,0.45})-LOOKUP(R607,{0,1950001,3300001,6950001,9000001,18000001,40000001},{0,97500,427500,636000,1536000,2796000,4796000}))*1.021,-2))</f>
        <v/>
      </c>
      <c r="V607" s="18">
        <f>MAX(0,ROUNDDOWN(K607-H607-430000-J607-0,-3))</f>
        <v/>
      </c>
      <c r="W607" s="18">
        <f>MAX(0,ROUNDDOWN(K607-H607-430000-J607-N607,-3))</f>
        <v/>
      </c>
      <c r="X607" s="18">
        <f>MAX(0,ROUNDDOWN(K607-H607-430000-J607-O607,-3))</f>
        <v/>
      </c>
      <c r="Y607" s="18">
        <f>IF(K607&lt;=450000,0,MAX(0,ROUNDDOWN(V607*0.06-MIN(50000,V607)*0.03,-2))+MAX(0,ROUNDDOWN(V607*0.04-MIN(50000,V607)*0.02,-2)))</f>
        <v/>
      </c>
      <c r="Z607" s="18">
        <f>IF(K607&lt;=450000,0,MAX(0,ROUNDDOWN(W607*0.06-MIN(50000,W607)*0.03,-2))+MAX(0,ROUNDDOWN(W607*0.04-MIN(50000,W607)*0.02,-2)))</f>
        <v/>
      </c>
      <c r="AA607" s="18">
        <f>IF(K607&lt;=450000,0,MAX(0,ROUNDDOWN(X607*0.06-MIN(50000,X607)*0.03,-2))+MAX(0,ROUNDDOWN(X607*0.04-MIN(50000,X607)*0.02,-2)))</f>
        <v/>
      </c>
      <c r="AB607" s="18">
        <f>AE607+Y607-Z607</f>
        <v/>
      </c>
      <c r="AC607" s="18">
        <f>AF607+Y607-AA607</f>
        <v/>
      </c>
      <c r="AD607" s="20">
        <f>AB607-AC607</f>
        <v/>
      </c>
      <c r="AE607" s="18">
        <f>S607-T607</f>
        <v/>
      </c>
      <c r="AF607" s="18">
        <f>S607-U607</f>
        <v/>
      </c>
      <c r="AG607" s="21">
        <f>IF(P607&lt;=0,0,LOOKUP(P607,{0,1950001,3300001,6950001,9000001,18000001,40000001},{0.05,0.1,0.2,0.23,0.33,0.4,0.45}))</f>
        <v/>
      </c>
    </row>
    <row r="608">
      <c r="A608" t="inlineStr">
        <is>
          <t>1万円刻み</t>
        </is>
      </c>
      <c r="B608" s="18">
        <f>'4_1万円刻み'!$A$189</f>
        <v/>
      </c>
      <c r="C608" s="19" t="n">
        <v>2026</v>
      </c>
      <c r="D608" s="18" t="n">
        <v>100000</v>
      </c>
      <c r="E608" s="18" t="n">
        <v>0</v>
      </c>
      <c r="F608" s="18" t="n">
        <v>100000</v>
      </c>
      <c r="G608" t="inlineStr">
        <is>
          <t>はい</t>
        </is>
      </c>
      <c r="H608" s="18">
        <f>ROUND(MIN(B608/12,650000)*12*0.0915+MIN(B608/12,1390000)*12*(0.0504+0)+B608*0.005,0)</f>
        <v/>
      </c>
      <c r="I608" s="18" t="n">
        <v>0</v>
      </c>
      <c r="J608" s="18" t="n">
        <v>0</v>
      </c>
      <c r="K608" s="18">
        <f>ROUND(IF(C608&gt;=2026,IF(B608&lt;741000,0,IF(B608&lt;2191000,B608-740000,IF(B608&lt;2193000,1451000,IF(B608&lt;2196000,1453000,IF(B608&lt;2200000,1456000,IF(B608&lt;3600000,ROUNDDOWN(B608/4,-3)*2.8-80000,IF(B608&lt;6600000,ROUNDDOWN(B608/4,-3)*3.2-440000,IF(B608&lt;8500000,ROUNDDOWN(B608*0.9,0)-1100000,B608-1950000)))))))),IF(B608&lt;651000,0,IF(B608&lt;1900000,B608-650000,IF(B608&lt;3600000,ROUNDDOWN(B608/4,-3)*2.8-80000,IF(B608&lt;6600000,ROUNDDOWN(B608/4,-3)*3.2-440000,IF(B608&lt;8500000,ROUNDDOWN(B608*0.9,0)-1100000,B608-1950000)))))),0)</f>
        <v/>
      </c>
      <c r="L608" s="18">
        <f>IF(K608&gt;23500000,NA(),IF(C608&gt;=2026,IF(K608&lt;=4890000,1040000,IF(K608&lt;=6550000,670000,620000)),IF(K608&lt;=1320000,950000,IF(K608&lt;=3360000,880000,IF(K608&lt;=4890000,680000,IF(K608&lt;=6550000,630000,580000))))))</f>
        <v/>
      </c>
      <c r="M608" s="18">
        <f>MIN(100000,ROUNDDOWN(K608*0.05,0))</f>
        <v/>
      </c>
      <c r="N608" s="18">
        <f>MIN(2000000,MAX(0,D608-E608-M608))</f>
        <v/>
      </c>
      <c r="O608" s="18">
        <f>IF(G608="はい",MIN(88000,MAX(0,F608-12000)),0)</f>
        <v/>
      </c>
      <c r="P608" s="18">
        <f>MAX(0,ROUNDDOWN(K608-H608-L608-I608-0,-3))</f>
        <v/>
      </c>
      <c r="Q608" s="18">
        <f>MAX(0,ROUNDDOWN(K608-H608-L608-I608-N608,-3))</f>
        <v/>
      </c>
      <c r="R608" s="18">
        <f>MAX(0,ROUNDDOWN(K608-H608-L608-I608-O608,-3))</f>
        <v/>
      </c>
      <c r="S608" s="18">
        <f>IF(P608&lt;=0,0,ROUNDDOWN((P608*LOOKUP(P608,{0,1950001,3300001,6950001,9000001,18000001,40000001},{0.05,0.1,0.2,0.23,0.33,0.4,0.45})-LOOKUP(P608,{0,1950001,3300001,6950001,9000001,18000001,40000001},{0,97500,427500,636000,1536000,2796000,4796000}))*1.021,-2))</f>
        <v/>
      </c>
      <c r="T608" s="18">
        <f>IF(Q608&lt;=0,0,ROUNDDOWN((Q608*LOOKUP(Q608,{0,1950001,3300001,6950001,9000001,18000001,40000001},{0.05,0.1,0.2,0.23,0.33,0.4,0.45})-LOOKUP(Q608,{0,1950001,3300001,6950001,9000001,18000001,40000001},{0,97500,427500,636000,1536000,2796000,4796000}))*1.021,-2))</f>
        <v/>
      </c>
      <c r="U608" s="18">
        <f>IF(R608&lt;=0,0,ROUNDDOWN((R608*LOOKUP(R608,{0,1950001,3300001,6950001,9000001,18000001,40000001},{0.05,0.1,0.2,0.23,0.33,0.4,0.45})-LOOKUP(R608,{0,1950001,3300001,6950001,9000001,18000001,40000001},{0,97500,427500,636000,1536000,2796000,4796000}))*1.021,-2))</f>
        <v/>
      </c>
      <c r="V608" s="18">
        <f>MAX(0,ROUNDDOWN(K608-H608-430000-J608-0,-3))</f>
        <v/>
      </c>
      <c r="W608" s="18">
        <f>MAX(0,ROUNDDOWN(K608-H608-430000-J608-N608,-3))</f>
        <v/>
      </c>
      <c r="X608" s="18">
        <f>MAX(0,ROUNDDOWN(K608-H608-430000-J608-O608,-3))</f>
        <v/>
      </c>
      <c r="Y608" s="18">
        <f>IF(K608&lt;=450000,0,MAX(0,ROUNDDOWN(V608*0.06-MIN(50000,V608)*0.03,-2))+MAX(0,ROUNDDOWN(V608*0.04-MIN(50000,V608)*0.02,-2)))</f>
        <v/>
      </c>
      <c r="Z608" s="18">
        <f>IF(K608&lt;=450000,0,MAX(0,ROUNDDOWN(W608*0.06-MIN(50000,W608)*0.03,-2))+MAX(0,ROUNDDOWN(W608*0.04-MIN(50000,W608)*0.02,-2)))</f>
        <v/>
      </c>
      <c r="AA608" s="18">
        <f>IF(K608&lt;=450000,0,MAX(0,ROUNDDOWN(X608*0.06-MIN(50000,X608)*0.03,-2))+MAX(0,ROUNDDOWN(X608*0.04-MIN(50000,X608)*0.02,-2)))</f>
        <v/>
      </c>
      <c r="AB608" s="18">
        <f>AE608+Y608-Z608</f>
        <v/>
      </c>
      <c r="AC608" s="18">
        <f>AF608+Y608-AA608</f>
        <v/>
      </c>
      <c r="AD608" s="20">
        <f>AB608-AC608</f>
        <v/>
      </c>
      <c r="AE608" s="18">
        <f>S608-T608</f>
        <v/>
      </c>
      <c r="AF608" s="18">
        <f>S608-U608</f>
        <v/>
      </c>
      <c r="AG608" s="21">
        <f>IF(P608&lt;=0,0,LOOKUP(P608,{0,1950001,3300001,6950001,9000001,18000001,40000001},{0.05,0.1,0.2,0.23,0.33,0.4,0.45}))</f>
        <v/>
      </c>
    </row>
    <row r="609">
      <c r="A609" t="inlineStr">
        <is>
          <t>1万円刻み</t>
        </is>
      </c>
      <c r="B609" s="18">
        <f>'4_1万円刻み'!$A$189</f>
        <v/>
      </c>
      <c r="C609" s="19" t="n">
        <v>2025</v>
      </c>
      <c r="D609" s="18" t="n">
        <v>100000</v>
      </c>
      <c r="E609" s="18" t="n">
        <v>0</v>
      </c>
      <c r="F609" s="18" t="n">
        <v>100000</v>
      </c>
      <c r="G609" t="inlineStr">
        <is>
          <t>はい</t>
        </is>
      </c>
      <c r="H609" s="18">
        <f>ROUND(MIN(B609/12,650000)*12*0.0915+MIN(B609/12,1390000)*12*(0.0504+0)+B609*0.005,0)</f>
        <v/>
      </c>
      <c r="I609" s="18" t="n">
        <v>0</v>
      </c>
      <c r="J609" s="18" t="n">
        <v>0</v>
      </c>
      <c r="K609" s="18">
        <f>ROUND(IF(C609&gt;=2026,IF(B609&lt;741000,0,IF(B609&lt;2191000,B609-740000,IF(B609&lt;2193000,1451000,IF(B609&lt;2196000,1453000,IF(B609&lt;2200000,1456000,IF(B609&lt;3600000,ROUNDDOWN(B609/4,-3)*2.8-80000,IF(B609&lt;6600000,ROUNDDOWN(B609/4,-3)*3.2-440000,IF(B609&lt;8500000,ROUNDDOWN(B609*0.9,0)-1100000,B609-1950000)))))))),IF(B609&lt;651000,0,IF(B609&lt;1900000,B609-650000,IF(B609&lt;3600000,ROUNDDOWN(B609/4,-3)*2.8-80000,IF(B609&lt;6600000,ROUNDDOWN(B609/4,-3)*3.2-440000,IF(B609&lt;8500000,ROUNDDOWN(B609*0.9,0)-1100000,B609-1950000)))))),0)</f>
        <v/>
      </c>
      <c r="L609" s="18">
        <f>IF(K609&gt;23500000,NA(),IF(C609&gt;=2026,IF(K609&lt;=4890000,1040000,IF(K609&lt;=6550000,670000,620000)),IF(K609&lt;=1320000,950000,IF(K609&lt;=3360000,880000,IF(K609&lt;=4890000,680000,IF(K609&lt;=6550000,630000,580000))))))</f>
        <v/>
      </c>
      <c r="M609" s="18">
        <f>MIN(100000,ROUNDDOWN(K609*0.05,0))</f>
        <v/>
      </c>
      <c r="N609" s="18">
        <f>MIN(2000000,MAX(0,D609-E609-M609))</f>
        <v/>
      </c>
      <c r="O609" s="18">
        <f>IF(G609="はい",MIN(88000,MAX(0,F609-12000)),0)</f>
        <v/>
      </c>
      <c r="P609" s="18">
        <f>MAX(0,ROUNDDOWN(K609-H609-L609-I609-0,-3))</f>
        <v/>
      </c>
      <c r="Q609" s="18">
        <f>MAX(0,ROUNDDOWN(K609-H609-L609-I609-N609,-3))</f>
        <v/>
      </c>
      <c r="R609" s="18">
        <f>MAX(0,ROUNDDOWN(K609-H609-L609-I609-O609,-3))</f>
        <v/>
      </c>
      <c r="S609" s="18">
        <f>IF(P609&lt;=0,0,ROUNDDOWN((P609*LOOKUP(P609,{0,1950001,3300001,6950001,9000001,18000001,40000001},{0.05,0.1,0.2,0.23,0.33,0.4,0.45})-LOOKUP(P609,{0,1950001,3300001,6950001,9000001,18000001,40000001},{0,97500,427500,636000,1536000,2796000,4796000}))*1.021,-2))</f>
        <v/>
      </c>
      <c r="T609" s="18">
        <f>IF(Q609&lt;=0,0,ROUNDDOWN((Q609*LOOKUP(Q609,{0,1950001,3300001,6950001,9000001,18000001,40000001},{0.05,0.1,0.2,0.23,0.33,0.4,0.45})-LOOKUP(Q609,{0,1950001,3300001,6950001,9000001,18000001,40000001},{0,97500,427500,636000,1536000,2796000,4796000}))*1.021,-2))</f>
        <v/>
      </c>
      <c r="U609" s="18">
        <f>IF(R609&lt;=0,0,ROUNDDOWN((R609*LOOKUP(R609,{0,1950001,3300001,6950001,9000001,18000001,40000001},{0.05,0.1,0.2,0.23,0.33,0.4,0.45})-LOOKUP(R609,{0,1950001,3300001,6950001,9000001,18000001,40000001},{0,97500,427500,636000,1536000,2796000,4796000}))*1.021,-2))</f>
        <v/>
      </c>
      <c r="V609" s="18">
        <f>MAX(0,ROUNDDOWN(K609-H609-430000-J609-0,-3))</f>
        <v/>
      </c>
      <c r="W609" s="18">
        <f>MAX(0,ROUNDDOWN(K609-H609-430000-J609-N609,-3))</f>
        <v/>
      </c>
      <c r="X609" s="18">
        <f>MAX(0,ROUNDDOWN(K609-H609-430000-J609-O609,-3))</f>
        <v/>
      </c>
      <c r="Y609" s="18">
        <f>IF(K609&lt;=450000,0,MAX(0,ROUNDDOWN(V609*0.06-MIN(50000,V609)*0.03,-2))+MAX(0,ROUNDDOWN(V609*0.04-MIN(50000,V609)*0.02,-2)))</f>
        <v/>
      </c>
      <c r="Z609" s="18">
        <f>IF(K609&lt;=450000,0,MAX(0,ROUNDDOWN(W609*0.06-MIN(50000,W609)*0.03,-2))+MAX(0,ROUNDDOWN(W609*0.04-MIN(50000,W609)*0.02,-2)))</f>
        <v/>
      </c>
      <c r="AA609" s="18">
        <f>IF(K609&lt;=450000,0,MAX(0,ROUNDDOWN(X609*0.06-MIN(50000,X609)*0.03,-2))+MAX(0,ROUNDDOWN(X609*0.04-MIN(50000,X609)*0.02,-2)))</f>
        <v/>
      </c>
      <c r="AB609" s="18">
        <f>AE609+Y609-Z609</f>
        <v/>
      </c>
      <c r="AC609" s="18">
        <f>AF609+Y609-AA609</f>
        <v/>
      </c>
      <c r="AD609" s="20">
        <f>AB609-AC609</f>
        <v/>
      </c>
      <c r="AE609" s="18">
        <f>S609-T609</f>
        <v/>
      </c>
      <c r="AF609" s="18">
        <f>S609-U609</f>
        <v/>
      </c>
      <c r="AG609" s="21">
        <f>IF(P609&lt;=0,0,LOOKUP(P609,{0,1950001,3300001,6950001,9000001,18000001,40000001},{0.05,0.1,0.2,0.23,0.33,0.4,0.45}))</f>
        <v/>
      </c>
    </row>
    <row r="610">
      <c r="A610" t="inlineStr">
        <is>
          <t>1万円刻み</t>
        </is>
      </c>
      <c r="B610" s="18">
        <f>'4_1万円刻み'!$A$190</f>
        <v/>
      </c>
      <c r="C610" s="19" t="n">
        <v>2026</v>
      </c>
      <c r="D610" s="18" t="n">
        <v>100000</v>
      </c>
      <c r="E610" s="18" t="n">
        <v>0</v>
      </c>
      <c r="F610" s="18" t="n">
        <v>100000</v>
      </c>
      <c r="G610" t="inlineStr">
        <is>
          <t>はい</t>
        </is>
      </c>
      <c r="H610" s="18">
        <f>ROUND(MIN(B610/12,650000)*12*0.0915+MIN(B610/12,1390000)*12*(0.0504+0)+B610*0.005,0)</f>
        <v/>
      </c>
      <c r="I610" s="18" t="n">
        <v>0</v>
      </c>
      <c r="J610" s="18" t="n">
        <v>0</v>
      </c>
      <c r="K610" s="18">
        <f>ROUND(IF(C610&gt;=2026,IF(B610&lt;741000,0,IF(B610&lt;2191000,B610-740000,IF(B610&lt;2193000,1451000,IF(B610&lt;2196000,1453000,IF(B610&lt;2200000,1456000,IF(B610&lt;3600000,ROUNDDOWN(B610/4,-3)*2.8-80000,IF(B610&lt;6600000,ROUNDDOWN(B610/4,-3)*3.2-440000,IF(B610&lt;8500000,ROUNDDOWN(B610*0.9,0)-1100000,B610-1950000)))))))),IF(B610&lt;651000,0,IF(B610&lt;1900000,B610-650000,IF(B610&lt;3600000,ROUNDDOWN(B610/4,-3)*2.8-80000,IF(B610&lt;6600000,ROUNDDOWN(B610/4,-3)*3.2-440000,IF(B610&lt;8500000,ROUNDDOWN(B610*0.9,0)-1100000,B610-1950000)))))),0)</f>
        <v/>
      </c>
      <c r="L610" s="18">
        <f>IF(K610&gt;23500000,NA(),IF(C610&gt;=2026,IF(K610&lt;=4890000,1040000,IF(K610&lt;=6550000,670000,620000)),IF(K610&lt;=1320000,950000,IF(K610&lt;=3360000,880000,IF(K610&lt;=4890000,680000,IF(K610&lt;=6550000,630000,580000))))))</f>
        <v/>
      </c>
      <c r="M610" s="18">
        <f>MIN(100000,ROUNDDOWN(K610*0.05,0))</f>
        <v/>
      </c>
      <c r="N610" s="18">
        <f>MIN(2000000,MAX(0,D610-E610-M610))</f>
        <v/>
      </c>
      <c r="O610" s="18">
        <f>IF(G610="はい",MIN(88000,MAX(0,F610-12000)),0)</f>
        <v/>
      </c>
      <c r="P610" s="18">
        <f>MAX(0,ROUNDDOWN(K610-H610-L610-I610-0,-3))</f>
        <v/>
      </c>
      <c r="Q610" s="18">
        <f>MAX(0,ROUNDDOWN(K610-H610-L610-I610-N610,-3))</f>
        <v/>
      </c>
      <c r="R610" s="18">
        <f>MAX(0,ROUNDDOWN(K610-H610-L610-I610-O610,-3))</f>
        <v/>
      </c>
      <c r="S610" s="18">
        <f>IF(P610&lt;=0,0,ROUNDDOWN((P610*LOOKUP(P610,{0,1950001,3300001,6950001,9000001,18000001,40000001},{0.05,0.1,0.2,0.23,0.33,0.4,0.45})-LOOKUP(P610,{0,1950001,3300001,6950001,9000001,18000001,40000001},{0,97500,427500,636000,1536000,2796000,4796000}))*1.021,-2))</f>
        <v/>
      </c>
      <c r="T610" s="18">
        <f>IF(Q610&lt;=0,0,ROUNDDOWN((Q610*LOOKUP(Q610,{0,1950001,3300001,6950001,9000001,18000001,40000001},{0.05,0.1,0.2,0.23,0.33,0.4,0.45})-LOOKUP(Q610,{0,1950001,3300001,6950001,9000001,18000001,40000001},{0,97500,427500,636000,1536000,2796000,4796000}))*1.021,-2))</f>
        <v/>
      </c>
      <c r="U610" s="18">
        <f>IF(R610&lt;=0,0,ROUNDDOWN((R610*LOOKUP(R610,{0,1950001,3300001,6950001,9000001,18000001,40000001},{0.05,0.1,0.2,0.23,0.33,0.4,0.45})-LOOKUP(R610,{0,1950001,3300001,6950001,9000001,18000001,40000001},{0,97500,427500,636000,1536000,2796000,4796000}))*1.021,-2))</f>
        <v/>
      </c>
      <c r="V610" s="18">
        <f>MAX(0,ROUNDDOWN(K610-H610-430000-J610-0,-3))</f>
        <v/>
      </c>
      <c r="W610" s="18">
        <f>MAX(0,ROUNDDOWN(K610-H610-430000-J610-N610,-3))</f>
        <v/>
      </c>
      <c r="X610" s="18">
        <f>MAX(0,ROUNDDOWN(K610-H610-430000-J610-O610,-3))</f>
        <v/>
      </c>
      <c r="Y610" s="18">
        <f>IF(K610&lt;=450000,0,MAX(0,ROUNDDOWN(V610*0.06-MIN(50000,V610)*0.03,-2))+MAX(0,ROUNDDOWN(V610*0.04-MIN(50000,V610)*0.02,-2)))</f>
        <v/>
      </c>
      <c r="Z610" s="18">
        <f>IF(K610&lt;=450000,0,MAX(0,ROUNDDOWN(W610*0.06-MIN(50000,W610)*0.03,-2))+MAX(0,ROUNDDOWN(W610*0.04-MIN(50000,W610)*0.02,-2)))</f>
        <v/>
      </c>
      <c r="AA610" s="18">
        <f>IF(K610&lt;=450000,0,MAX(0,ROUNDDOWN(X610*0.06-MIN(50000,X610)*0.03,-2))+MAX(0,ROUNDDOWN(X610*0.04-MIN(50000,X610)*0.02,-2)))</f>
        <v/>
      </c>
      <c r="AB610" s="18">
        <f>AE610+Y610-Z610</f>
        <v/>
      </c>
      <c r="AC610" s="18">
        <f>AF610+Y610-AA610</f>
        <v/>
      </c>
      <c r="AD610" s="20">
        <f>AB610-AC610</f>
        <v/>
      </c>
      <c r="AE610" s="18">
        <f>S610-T610</f>
        <v/>
      </c>
      <c r="AF610" s="18">
        <f>S610-U610</f>
        <v/>
      </c>
      <c r="AG610" s="21">
        <f>IF(P610&lt;=0,0,LOOKUP(P610,{0,1950001,3300001,6950001,9000001,18000001,40000001},{0.05,0.1,0.2,0.23,0.33,0.4,0.45}))</f>
        <v/>
      </c>
    </row>
    <row r="611">
      <c r="A611" t="inlineStr">
        <is>
          <t>1万円刻み</t>
        </is>
      </c>
      <c r="B611" s="18">
        <f>'4_1万円刻み'!$A$190</f>
        <v/>
      </c>
      <c r="C611" s="19" t="n">
        <v>2025</v>
      </c>
      <c r="D611" s="18" t="n">
        <v>100000</v>
      </c>
      <c r="E611" s="18" t="n">
        <v>0</v>
      </c>
      <c r="F611" s="18" t="n">
        <v>100000</v>
      </c>
      <c r="G611" t="inlineStr">
        <is>
          <t>はい</t>
        </is>
      </c>
      <c r="H611" s="18">
        <f>ROUND(MIN(B611/12,650000)*12*0.0915+MIN(B611/12,1390000)*12*(0.0504+0)+B611*0.005,0)</f>
        <v/>
      </c>
      <c r="I611" s="18" t="n">
        <v>0</v>
      </c>
      <c r="J611" s="18" t="n">
        <v>0</v>
      </c>
      <c r="K611" s="18">
        <f>ROUND(IF(C611&gt;=2026,IF(B611&lt;741000,0,IF(B611&lt;2191000,B611-740000,IF(B611&lt;2193000,1451000,IF(B611&lt;2196000,1453000,IF(B611&lt;2200000,1456000,IF(B611&lt;3600000,ROUNDDOWN(B611/4,-3)*2.8-80000,IF(B611&lt;6600000,ROUNDDOWN(B611/4,-3)*3.2-440000,IF(B611&lt;8500000,ROUNDDOWN(B611*0.9,0)-1100000,B611-1950000)))))))),IF(B611&lt;651000,0,IF(B611&lt;1900000,B611-650000,IF(B611&lt;3600000,ROUNDDOWN(B611/4,-3)*2.8-80000,IF(B611&lt;6600000,ROUNDDOWN(B611/4,-3)*3.2-440000,IF(B611&lt;8500000,ROUNDDOWN(B611*0.9,0)-1100000,B611-1950000)))))),0)</f>
        <v/>
      </c>
      <c r="L611" s="18">
        <f>IF(K611&gt;23500000,NA(),IF(C611&gt;=2026,IF(K611&lt;=4890000,1040000,IF(K611&lt;=6550000,670000,620000)),IF(K611&lt;=1320000,950000,IF(K611&lt;=3360000,880000,IF(K611&lt;=4890000,680000,IF(K611&lt;=6550000,630000,580000))))))</f>
        <v/>
      </c>
      <c r="M611" s="18">
        <f>MIN(100000,ROUNDDOWN(K611*0.05,0))</f>
        <v/>
      </c>
      <c r="N611" s="18">
        <f>MIN(2000000,MAX(0,D611-E611-M611))</f>
        <v/>
      </c>
      <c r="O611" s="18">
        <f>IF(G611="はい",MIN(88000,MAX(0,F611-12000)),0)</f>
        <v/>
      </c>
      <c r="P611" s="18">
        <f>MAX(0,ROUNDDOWN(K611-H611-L611-I611-0,-3))</f>
        <v/>
      </c>
      <c r="Q611" s="18">
        <f>MAX(0,ROUNDDOWN(K611-H611-L611-I611-N611,-3))</f>
        <v/>
      </c>
      <c r="R611" s="18">
        <f>MAX(0,ROUNDDOWN(K611-H611-L611-I611-O611,-3))</f>
        <v/>
      </c>
      <c r="S611" s="18">
        <f>IF(P611&lt;=0,0,ROUNDDOWN((P611*LOOKUP(P611,{0,1950001,3300001,6950001,9000001,18000001,40000001},{0.05,0.1,0.2,0.23,0.33,0.4,0.45})-LOOKUP(P611,{0,1950001,3300001,6950001,9000001,18000001,40000001},{0,97500,427500,636000,1536000,2796000,4796000}))*1.021,-2))</f>
        <v/>
      </c>
      <c r="T611" s="18">
        <f>IF(Q611&lt;=0,0,ROUNDDOWN((Q611*LOOKUP(Q611,{0,1950001,3300001,6950001,9000001,18000001,40000001},{0.05,0.1,0.2,0.23,0.33,0.4,0.45})-LOOKUP(Q611,{0,1950001,3300001,6950001,9000001,18000001,40000001},{0,97500,427500,636000,1536000,2796000,4796000}))*1.021,-2))</f>
        <v/>
      </c>
      <c r="U611" s="18">
        <f>IF(R611&lt;=0,0,ROUNDDOWN((R611*LOOKUP(R611,{0,1950001,3300001,6950001,9000001,18000001,40000001},{0.05,0.1,0.2,0.23,0.33,0.4,0.45})-LOOKUP(R611,{0,1950001,3300001,6950001,9000001,18000001,40000001},{0,97500,427500,636000,1536000,2796000,4796000}))*1.021,-2))</f>
        <v/>
      </c>
      <c r="V611" s="18">
        <f>MAX(0,ROUNDDOWN(K611-H611-430000-J611-0,-3))</f>
        <v/>
      </c>
      <c r="W611" s="18">
        <f>MAX(0,ROUNDDOWN(K611-H611-430000-J611-N611,-3))</f>
        <v/>
      </c>
      <c r="X611" s="18">
        <f>MAX(0,ROUNDDOWN(K611-H611-430000-J611-O611,-3))</f>
        <v/>
      </c>
      <c r="Y611" s="18">
        <f>IF(K611&lt;=450000,0,MAX(0,ROUNDDOWN(V611*0.06-MIN(50000,V611)*0.03,-2))+MAX(0,ROUNDDOWN(V611*0.04-MIN(50000,V611)*0.02,-2)))</f>
        <v/>
      </c>
      <c r="Z611" s="18">
        <f>IF(K611&lt;=450000,0,MAX(0,ROUNDDOWN(W611*0.06-MIN(50000,W611)*0.03,-2))+MAX(0,ROUNDDOWN(W611*0.04-MIN(50000,W611)*0.02,-2)))</f>
        <v/>
      </c>
      <c r="AA611" s="18">
        <f>IF(K611&lt;=450000,0,MAX(0,ROUNDDOWN(X611*0.06-MIN(50000,X611)*0.03,-2))+MAX(0,ROUNDDOWN(X611*0.04-MIN(50000,X611)*0.02,-2)))</f>
        <v/>
      </c>
      <c r="AB611" s="18">
        <f>AE611+Y611-Z611</f>
        <v/>
      </c>
      <c r="AC611" s="18">
        <f>AF611+Y611-AA611</f>
        <v/>
      </c>
      <c r="AD611" s="20">
        <f>AB611-AC611</f>
        <v/>
      </c>
      <c r="AE611" s="18">
        <f>S611-T611</f>
        <v/>
      </c>
      <c r="AF611" s="18">
        <f>S611-U611</f>
        <v/>
      </c>
      <c r="AG611" s="21">
        <f>IF(P611&lt;=0,0,LOOKUP(P611,{0,1950001,3300001,6950001,9000001,18000001,40000001},{0.05,0.1,0.2,0.23,0.33,0.4,0.45}))</f>
        <v/>
      </c>
    </row>
    <row r="612">
      <c r="A612" t="inlineStr">
        <is>
          <t>1万円刻み</t>
        </is>
      </c>
      <c r="B612" s="18">
        <f>'4_1万円刻み'!$A$191</f>
        <v/>
      </c>
      <c r="C612" s="19" t="n">
        <v>2026</v>
      </c>
      <c r="D612" s="18" t="n">
        <v>100000</v>
      </c>
      <c r="E612" s="18" t="n">
        <v>0</v>
      </c>
      <c r="F612" s="18" t="n">
        <v>100000</v>
      </c>
      <c r="G612" t="inlineStr">
        <is>
          <t>はい</t>
        </is>
      </c>
      <c r="H612" s="18">
        <f>ROUND(MIN(B612/12,650000)*12*0.0915+MIN(B612/12,1390000)*12*(0.0504+0)+B612*0.005,0)</f>
        <v/>
      </c>
      <c r="I612" s="18" t="n">
        <v>0</v>
      </c>
      <c r="J612" s="18" t="n">
        <v>0</v>
      </c>
      <c r="K612" s="18">
        <f>ROUND(IF(C612&gt;=2026,IF(B612&lt;741000,0,IF(B612&lt;2191000,B612-740000,IF(B612&lt;2193000,1451000,IF(B612&lt;2196000,1453000,IF(B612&lt;2200000,1456000,IF(B612&lt;3600000,ROUNDDOWN(B612/4,-3)*2.8-80000,IF(B612&lt;6600000,ROUNDDOWN(B612/4,-3)*3.2-440000,IF(B612&lt;8500000,ROUNDDOWN(B612*0.9,0)-1100000,B612-1950000)))))))),IF(B612&lt;651000,0,IF(B612&lt;1900000,B612-650000,IF(B612&lt;3600000,ROUNDDOWN(B612/4,-3)*2.8-80000,IF(B612&lt;6600000,ROUNDDOWN(B612/4,-3)*3.2-440000,IF(B612&lt;8500000,ROUNDDOWN(B612*0.9,0)-1100000,B612-1950000)))))),0)</f>
        <v/>
      </c>
      <c r="L612" s="18">
        <f>IF(K612&gt;23500000,NA(),IF(C612&gt;=2026,IF(K612&lt;=4890000,1040000,IF(K612&lt;=6550000,670000,620000)),IF(K612&lt;=1320000,950000,IF(K612&lt;=3360000,880000,IF(K612&lt;=4890000,680000,IF(K612&lt;=6550000,630000,580000))))))</f>
        <v/>
      </c>
      <c r="M612" s="18">
        <f>MIN(100000,ROUNDDOWN(K612*0.05,0))</f>
        <v/>
      </c>
      <c r="N612" s="18">
        <f>MIN(2000000,MAX(0,D612-E612-M612))</f>
        <v/>
      </c>
      <c r="O612" s="18">
        <f>IF(G612="はい",MIN(88000,MAX(0,F612-12000)),0)</f>
        <v/>
      </c>
      <c r="P612" s="18">
        <f>MAX(0,ROUNDDOWN(K612-H612-L612-I612-0,-3))</f>
        <v/>
      </c>
      <c r="Q612" s="18">
        <f>MAX(0,ROUNDDOWN(K612-H612-L612-I612-N612,-3))</f>
        <v/>
      </c>
      <c r="R612" s="18">
        <f>MAX(0,ROUNDDOWN(K612-H612-L612-I612-O612,-3))</f>
        <v/>
      </c>
      <c r="S612" s="18">
        <f>IF(P612&lt;=0,0,ROUNDDOWN((P612*LOOKUP(P612,{0,1950001,3300001,6950001,9000001,18000001,40000001},{0.05,0.1,0.2,0.23,0.33,0.4,0.45})-LOOKUP(P612,{0,1950001,3300001,6950001,9000001,18000001,40000001},{0,97500,427500,636000,1536000,2796000,4796000}))*1.021,-2))</f>
        <v/>
      </c>
      <c r="T612" s="18">
        <f>IF(Q612&lt;=0,0,ROUNDDOWN((Q612*LOOKUP(Q612,{0,1950001,3300001,6950001,9000001,18000001,40000001},{0.05,0.1,0.2,0.23,0.33,0.4,0.45})-LOOKUP(Q612,{0,1950001,3300001,6950001,9000001,18000001,40000001},{0,97500,427500,636000,1536000,2796000,4796000}))*1.021,-2))</f>
        <v/>
      </c>
      <c r="U612" s="18">
        <f>IF(R612&lt;=0,0,ROUNDDOWN((R612*LOOKUP(R612,{0,1950001,3300001,6950001,9000001,18000001,40000001},{0.05,0.1,0.2,0.23,0.33,0.4,0.45})-LOOKUP(R612,{0,1950001,3300001,6950001,9000001,18000001,40000001},{0,97500,427500,636000,1536000,2796000,4796000}))*1.021,-2))</f>
        <v/>
      </c>
      <c r="V612" s="18">
        <f>MAX(0,ROUNDDOWN(K612-H612-430000-J612-0,-3))</f>
        <v/>
      </c>
      <c r="W612" s="18">
        <f>MAX(0,ROUNDDOWN(K612-H612-430000-J612-N612,-3))</f>
        <v/>
      </c>
      <c r="X612" s="18">
        <f>MAX(0,ROUNDDOWN(K612-H612-430000-J612-O612,-3))</f>
        <v/>
      </c>
      <c r="Y612" s="18">
        <f>IF(K612&lt;=450000,0,MAX(0,ROUNDDOWN(V612*0.06-MIN(50000,V612)*0.03,-2))+MAX(0,ROUNDDOWN(V612*0.04-MIN(50000,V612)*0.02,-2)))</f>
        <v/>
      </c>
      <c r="Z612" s="18">
        <f>IF(K612&lt;=450000,0,MAX(0,ROUNDDOWN(W612*0.06-MIN(50000,W612)*0.03,-2))+MAX(0,ROUNDDOWN(W612*0.04-MIN(50000,W612)*0.02,-2)))</f>
        <v/>
      </c>
      <c r="AA612" s="18">
        <f>IF(K612&lt;=450000,0,MAX(0,ROUNDDOWN(X612*0.06-MIN(50000,X612)*0.03,-2))+MAX(0,ROUNDDOWN(X612*0.04-MIN(50000,X612)*0.02,-2)))</f>
        <v/>
      </c>
      <c r="AB612" s="18">
        <f>AE612+Y612-Z612</f>
        <v/>
      </c>
      <c r="AC612" s="18">
        <f>AF612+Y612-AA612</f>
        <v/>
      </c>
      <c r="AD612" s="20">
        <f>AB612-AC612</f>
        <v/>
      </c>
      <c r="AE612" s="18">
        <f>S612-T612</f>
        <v/>
      </c>
      <c r="AF612" s="18">
        <f>S612-U612</f>
        <v/>
      </c>
      <c r="AG612" s="21">
        <f>IF(P612&lt;=0,0,LOOKUP(P612,{0,1950001,3300001,6950001,9000001,18000001,40000001},{0.05,0.1,0.2,0.23,0.33,0.4,0.45}))</f>
        <v/>
      </c>
    </row>
    <row r="613">
      <c r="A613" t="inlineStr">
        <is>
          <t>1万円刻み</t>
        </is>
      </c>
      <c r="B613" s="18">
        <f>'4_1万円刻み'!$A$191</f>
        <v/>
      </c>
      <c r="C613" s="19" t="n">
        <v>2025</v>
      </c>
      <c r="D613" s="18" t="n">
        <v>100000</v>
      </c>
      <c r="E613" s="18" t="n">
        <v>0</v>
      </c>
      <c r="F613" s="18" t="n">
        <v>100000</v>
      </c>
      <c r="G613" t="inlineStr">
        <is>
          <t>はい</t>
        </is>
      </c>
      <c r="H613" s="18">
        <f>ROUND(MIN(B613/12,650000)*12*0.0915+MIN(B613/12,1390000)*12*(0.0504+0)+B613*0.005,0)</f>
        <v/>
      </c>
      <c r="I613" s="18" t="n">
        <v>0</v>
      </c>
      <c r="J613" s="18" t="n">
        <v>0</v>
      </c>
      <c r="K613" s="18">
        <f>ROUND(IF(C613&gt;=2026,IF(B613&lt;741000,0,IF(B613&lt;2191000,B613-740000,IF(B613&lt;2193000,1451000,IF(B613&lt;2196000,1453000,IF(B613&lt;2200000,1456000,IF(B613&lt;3600000,ROUNDDOWN(B613/4,-3)*2.8-80000,IF(B613&lt;6600000,ROUNDDOWN(B613/4,-3)*3.2-440000,IF(B613&lt;8500000,ROUNDDOWN(B613*0.9,0)-1100000,B613-1950000)))))))),IF(B613&lt;651000,0,IF(B613&lt;1900000,B613-650000,IF(B613&lt;3600000,ROUNDDOWN(B613/4,-3)*2.8-80000,IF(B613&lt;6600000,ROUNDDOWN(B613/4,-3)*3.2-440000,IF(B613&lt;8500000,ROUNDDOWN(B613*0.9,0)-1100000,B613-1950000)))))),0)</f>
        <v/>
      </c>
      <c r="L613" s="18">
        <f>IF(K613&gt;23500000,NA(),IF(C613&gt;=2026,IF(K613&lt;=4890000,1040000,IF(K613&lt;=6550000,670000,620000)),IF(K613&lt;=1320000,950000,IF(K613&lt;=3360000,880000,IF(K613&lt;=4890000,680000,IF(K613&lt;=6550000,630000,580000))))))</f>
        <v/>
      </c>
      <c r="M613" s="18">
        <f>MIN(100000,ROUNDDOWN(K613*0.05,0))</f>
        <v/>
      </c>
      <c r="N613" s="18">
        <f>MIN(2000000,MAX(0,D613-E613-M613))</f>
        <v/>
      </c>
      <c r="O613" s="18">
        <f>IF(G613="はい",MIN(88000,MAX(0,F613-12000)),0)</f>
        <v/>
      </c>
      <c r="P613" s="18">
        <f>MAX(0,ROUNDDOWN(K613-H613-L613-I613-0,-3))</f>
        <v/>
      </c>
      <c r="Q613" s="18">
        <f>MAX(0,ROUNDDOWN(K613-H613-L613-I613-N613,-3))</f>
        <v/>
      </c>
      <c r="R613" s="18">
        <f>MAX(0,ROUNDDOWN(K613-H613-L613-I613-O613,-3))</f>
        <v/>
      </c>
      <c r="S613" s="18">
        <f>IF(P613&lt;=0,0,ROUNDDOWN((P613*LOOKUP(P613,{0,1950001,3300001,6950001,9000001,18000001,40000001},{0.05,0.1,0.2,0.23,0.33,0.4,0.45})-LOOKUP(P613,{0,1950001,3300001,6950001,9000001,18000001,40000001},{0,97500,427500,636000,1536000,2796000,4796000}))*1.021,-2))</f>
        <v/>
      </c>
      <c r="T613" s="18">
        <f>IF(Q613&lt;=0,0,ROUNDDOWN((Q613*LOOKUP(Q613,{0,1950001,3300001,6950001,9000001,18000001,40000001},{0.05,0.1,0.2,0.23,0.33,0.4,0.45})-LOOKUP(Q613,{0,1950001,3300001,6950001,9000001,18000001,40000001},{0,97500,427500,636000,1536000,2796000,4796000}))*1.021,-2))</f>
        <v/>
      </c>
      <c r="U613" s="18">
        <f>IF(R613&lt;=0,0,ROUNDDOWN((R613*LOOKUP(R613,{0,1950001,3300001,6950001,9000001,18000001,40000001},{0.05,0.1,0.2,0.23,0.33,0.4,0.45})-LOOKUP(R613,{0,1950001,3300001,6950001,9000001,18000001,40000001},{0,97500,427500,636000,1536000,2796000,4796000}))*1.021,-2))</f>
        <v/>
      </c>
      <c r="V613" s="18">
        <f>MAX(0,ROUNDDOWN(K613-H613-430000-J613-0,-3))</f>
        <v/>
      </c>
      <c r="W613" s="18">
        <f>MAX(0,ROUNDDOWN(K613-H613-430000-J613-N613,-3))</f>
        <v/>
      </c>
      <c r="X613" s="18">
        <f>MAX(0,ROUNDDOWN(K613-H613-430000-J613-O613,-3))</f>
        <v/>
      </c>
      <c r="Y613" s="18">
        <f>IF(K613&lt;=450000,0,MAX(0,ROUNDDOWN(V613*0.06-MIN(50000,V613)*0.03,-2))+MAX(0,ROUNDDOWN(V613*0.04-MIN(50000,V613)*0.02,-2)))</f>
        <v/>
      </c>
      <c r="Z613" s="18">
        <f>IF(K613&lt;=450000,0,MAX(0,ROUNDDOWN(W613*0.06-MIN(50000,W613)*0.03,-2))+MAX(0,ROUNDDOWN(W613*0.04-MIN(50000,W613)*0.02,-2)))</f>
        <v/>
      </c>
      <c r="AA613" s="18">
        <f>IF(K613&lt;=450000,0,MAX(0,ROUNDDOWN(X613*0.06-MIN(50000,X613)*0.03,-2))+MAX(0,ROUNDDOWN(X613*0.04-MIN(50000,X613)*0.02,-2)))</f>
        <v/>
      </c>
      <c r="AB613" s="18">
        <f>AE613+Y613-Z613</f>
        <v/>
      </c>
      <c r="AC613" s="18">
        <f>AF613+Y613-AA613</f>
        <v/>
      </c>
      <c r="AD613" s="20">
        <f>AB613-AC613</f>
        <v/>
      </c>
      <c r="AE613" s="18">
        <f>S613-T613</f>
        <v/>
      </c>
      <c r="AF613" s="18">
        <f>S613-U613</f>
        <v/>
      </c>
      <c r="AG613" s="21">
        <f>IF(P613&lt;=0,0,LOOKUP(P613,{0,1950001,3300001,6950001,9000001,18000001,40000001},{0.05,0.1,0.2,0.23,0.33,0.4,0.45}))</f>
        <v/>
      </c>
    </row>
    <row r="614">
      <c r="A614" t="inlineStr">
        <is>
          <t>1万円刻み</t>
        </is>
      </c>
      <c r="B614" s="18">
        <f>'4_1万円刻み'!$A$192</f>
        <v/>
      </c>
      <c r="C614" s="19" t="n">
        <v>2026</v>
      </c>
      <c r="D614" s="18" t="n">
        <v>100000</v>
      </c>
      <c r="E614" s="18" t="n">
        <v>0</v>
      </c>
      <c r="F614" s="18" t="n">
        <v>100000</v>
      </c>
      <c r="G614" t="inlineStr">
        <is>
          <t>はい</t>
        </is>
      </c>
      <c r="H614" s="18">
        <f>ROUND(MIN(B614/12,650000)*12*0.0915+MIN(B614/12,1390000)*12*(0.0504+0)+B614*0.005,0)</f>
        <v/>
      </c>
      <c r="I614" s="18" t="n">
        <v>0</v>
      </c>
      <c r="J614" s="18" t="n">
        <v>0</v>
      </c>
      <c r="K614" s="18">
        <f>ROUND(IF(C614&gt;=2026,IF(B614&lt;741000,0,IF(B614&lt;2191000,B614-740000,IF(B614&lt;2193000,1451000,IF(B614&lt;2196000,1453000,IF(B614&lt;2200000,1456000,IF(B614&lt;3600000,ROUNDDOWN(B614/4,-3)*2.8-80000,IF(B614&lt;6600000,ROUNDDOWN(B614/4,-3)*3.2-440000,IF(B614&lt;8500000,ROUNDDOWN(B614*0.9,0)-1100000,B614-1950000)))))))),IF(B614&lt;651000,0,IF(B614&lt;1900000,B614-650000,IF(B614&lt;3600000,ROUNDDOWN(B614/4,-3)*2.8-80000,IF(B614&lt;6600000,ROUNDDOWN(B614/4,-3)*3.2-440000,IF(B614&lt;8500000,ROUNDDOWN(B614*0.9,0)-1100000,B614-1950000)))))),0)</f>
        <v/>
      </c>
      <c r="L614" s="18">
        <f>IF(K614&gt;23500000,NA(),IF(C614&gt;=2026,IF(K614&lt;=4890000,1040000,IF(K614&lt;=6550000,670000,620000)),IF(K614&lt;=1320000,950000,IF(K614&lt;=3360000,880000,IF(K614&lt;=4890000,680000,IF(K614&lt;=6550000,630000,580000))))))</f>
        <v/>
      </c>
      <c r="M614" s="18">
        <f>MIN(100000,ROUNDDOWN(K614*0.05,0))</f>
        <v/>
      </c>
      <c r="N614" s="18">
        <f>MIN(2000000,MAX(0,D614-E614-M614))</f>
        <v/>
      </c>
      <c r="O614" s="18">
        <f>IF(G614="はい",MIN(88000,MAX(0,F614-12000)),0)</f>
        <v/>
      </c>
      <c r="P614" s="18">
        <f>MAX(0,ROUNDDOWN(K614-H614-L614-I614-0,-3))</f>
        <v/>
      </c>
      <c r="Q614" s="18">
        <f>MAX(0,ROUNDDOWN(K614-H614-L614-I614-N614,-3))</f>
        <v/>
      </c>
      <c r="R614" s="18">
        <f>MAX(0,ROUNDDOWN(K614-H614-L614-I614-O614,-3))</f>
        <v/>
      </c>
      <c r="S614" s="18">
        <f>IF(P614&lt;=0,0,ROUNDDOWN((P614*LOOKUP(P614,{0,1950001,3300001,6950001,9000001,18000001,40000001},{0.05,0.1,0.2,0.23,0.33,0.4,0.45})-LOOKUP(P614,{0,1950001,3300001,6950001,9000001,18000001,40000001},{0,97500,427500,636000,1536000,2796000,4796000}))*1.021,-2))</f>
        <v/>
      </c>
      <c r="T614" s="18">
        <f>IF(Q614&lt;=0,0,ROUNDDOWN((Q614*LOOKUP(Q614,{0,1950001,3300001,6950001,9000001,18000001,40000001},{0.05,0.1,0.2,0.23,0.33,0.4,0.45})-LOOKUP(Q614,{0,1950001,3300001,6950001,9000001,18000001,40000001},{0,97500,427500,636000,1536000,2796000,4796000}))*1.021,-2))</f>
        <v/>
      </c>
      <c r="U614" s="18">
        <f>IF(R614&lt;=0,0,ROUNDDOWN((R614*LOOKUP(R614,{0,1950001,3300001,6950001,9000001,18000001,40000001},{0.05,0.1,0.2,0.23,0.33,0.4,0.45})-LOOKUP(R614,{0,1950001,3300001,6950001,9000001,18000001,40000001},{0,97500,427500,636000,1536000,2796000,4796000}))*1.021,-2))</f>
        <v/>
      </c>
      <c r="V614" s="18">
        <f>MAX(0,ROUNDDOWN(K614-H614-430000-J614-0,-3))</f>
        <v/>
      </c>
      <c r="W614" s="18">
        <f>MAX(0,ROUNDDOWN(K614-H614-430000-J614-N614,-3))</f>
        <v/>
      </c>
      <c r="X614" s="18">
        <f>MAX(0,ROUNDDOWN(K614-H614-430000-J614-O614,-3))</f>
        <v/>
      </c>
      <c r="Y614" s="18">
        <f>IF(K614&lt;=450000,0,MAX(0,ROUNDDOWN(V614*0.06-MIN(50000,V614)*0.03,-2))+MAX(0,ROUNDDOWN(V614*0.04-MIN(50000,V614)*0.02,-2)))</f>
        <v/>
      </c>
      <c r="Z614" s="18">
        <f>IF(K614&lt;=450000,0,MAX(0,ROUNDDOWN(W614*0.06-MIN(50000,W614)*0.03,-2))+MAX(0,ROUNDDOWN(W614*0.04-MIN(50000,W614)*0.02,-2)))</f>
        <v/>
      </c>
      <c r="AA614" s="18">
        <f>IF(K614&lt;=450000,0,MAX(0,ROUNDDOWN(X614*0.06-MIN(50000,X614)*0.03,-2))+MAX(0,ROUNDDOWN(X614*0.04-MIN(50000,X614)*0.02,-2)))</f>
        <v/>
      </c>
      <c r="AB614" s="18">
        <f>AE614+Y614-Z614</f>
        <v/>
      </c>
      <c r="AC614" s="18">
        <f>AF614+Y614-AA614</f>
        <v/>
      </c>
      <c r="AD614" s="20">
        <f>AB614-AC614</f>
        <v/>
      </c>
      <c r="AE614" s="18">
        <f>S614-T614</f>
        <v/>
      </c>
      <c r="AF614" s="18">
        <f>S614-U614</f>
        <v/>
      </c>
      <c r="AG614" s="21">
        <f>IF(P614&lt;=0,0,LOOKUP(P614,{0,1950001,3300001,6950001,9000001,18000001,40000001},{0.05,0.1,0.2,0.23,0.33,0.4,0.45}))</f>
        <v/>
      </c>
    </row>
    <row r="615">
      <c r="A615" t="inlineStr">
        <is>
          <t>1万円刻み</t>
        </is>
      </c>
      <c r="B615" s="18">
        <f>'4_1万円刻み'!$A$192</f>
        <v/>
      </c>
      <c r="C615" s="19" t="n">
        <v>2025</v>
      </c>
      <c r="D615" s="18" t="n">
        <v>100000</v>
      </c>
      <c r="E615" s="18" t="n">
        <v>0</v>
      </c>
      <c r="F615" s="18" t="n">
        <v>100000</v>
      </c>
      <c r="G615" t="inlineStr">
        <is>
          <t>はい</t>
        </is>
      </c>
      <c r="H615" s="18">
        <f>ROUND(MIN(B615/12,650000)*12*0.0915+MIN(B615/12,1390000)*12*(0.0504+0)+B615*0.005,0)</f>
        <v/>
      </c>
      <c r="I615" s="18" t="n">
        <v>0</v>
      </c>
      <c r="J615" s="18" t="n">
        <v>0</v>
      </c>
      <c r="K615" s="18">
        <f>ROUND(IF(C615&gt;=2026,IF(B615&lt;741000,0,IF(B615&lt;2191000,B615-740000,IF(B615&lt;2193000,1451000,IF(B615&lt;2196000,1453000,IF(B615&lt;2200000,1456000,IF(B615&lt;3600000,ROUNDDOWN(B615/4,-3)*2.8-80000,IF(B615&lt;6600000,ROUNDDOWN(B615/4,-3)*3.2-440000,IF(B615&lt;8500000,ROUNDDOWN(B615*0.9,0)-1100000,B615-1950000)))))))),IF(B615&lt;651000,0,IF(B615&lt;1900000,B615-650000,IF(B615&lt;3600000,ROUNDDOWN(B615/4,-3)*2.8-80000,IF(B615&lt;6600000,ROUNDDOWN(B615/4,-3)*3.2-440000,IF(B615&lt;8500000,ROUNDDOWN(B615*0.9,0)-1100000,B615-1950000)))))),0)</f>
        <v/>
      </c>
      <c r="L615" s="18">
        <f>IF(K615&gt;23500000,NA(),IF(C615&gt;=2026,IF(K615&lt;=4890000,1040000,IF(K615&lt;=6550000,670000,620000)),IF(K615&lt;=1320000,950000,IF(K615&lt;=3360000,880000,IF(K615&lt;=4890000,680000,IF(K615&lt;=6550000,630000,580000))))))</f>
        <v/>
      </c>
      <c r="M615" s="18">
        <f>MIN(100000,ROUNDDOWN(K615*0.05,0))</f>
        <v/>
      </c>
      <c r="N615" s="18">
        <f>MIN(2000000,MAX(0,D615-E615-M615))</f>
        <v/>
      </c>
      <c r="O615" s="18">
        <f>IF(G615="はい",MIN(88000,MAX(0,F615-12000)),0)</f>
        <v/>
      </c>
      <c r="P615" s="18">
        <f>MAX(0,ROUNDDOWN(K615-H615-L615-I615-0,-3))</f>
        <v/>
      </c>
      <c r="Q615" s="18">
        <f>MAX(0,ROUNDDOWN(K615-H615-L615-I615-N615,-3))</f>
        <v/>
      </c>
      <c r="R615" s="18">
        <f>MAX(0,ROUNDDOWN(K615-H615-L615-I615-O615,-3))</f>
        <v/>
      </c>
      <c r="S615" s="18">
        <f>IF(P615&lt;=0,0,ROUNDDOWN((P615*LOOKUP(P615,{0,1950001,3300001,6950001,9000001,18000001,40000001},{0.05,0.1,0.2,0.23,0.33,0.4,0.45})-LOOKUP(P615,{0,1950001,3300001,6950001,9000001,18000001,40000001},{0,97500,427500,636000,1536000,2796000,4796000}))*1.021,-2))</f>
        <v/>
      </c>
      <c r="T615" s="18">
        <f>IF(Q615&lt;=0,0,ROUNDDOWN((Q615*LOOKUP(Q615,{0,1950001,3300001,6950001,9000001,18000001,40000001},{0.05,0.1,0.2,0.23,0.33,0.4,0.45})-LOOKUP(Q615,{0,1950001,3300001,6950001,9000001,18000001,40000001},{0,97500,427500,636000,1536000,2796000,4796000}))*1.021,-2))</f>
        <v/>
      </c>
      <c r="U615" s="18">
        <f>IF(R615&lt;=0,0,ROUNDDOWN((R615*LOOKUP(R615,{0,1950001,3300001,6950001,9000001,18000001,40000001},{0.05,0.1,0.2,0.23,0.33,0.4,0.45})-LOOKUP(R615,{0,1950001,3300001,6950001,9000001,18000001,40000001},{0,97500,427500,636000,1536000,2796000,4796000}))*1.021,-2))</f>
        <v/>
      </c>
      <c r="V615" s="18">
        <f>MAX(0,ROUNDDOWN(K615-H615-430000-J615-0,-3))</f>
        <v/>
      </c>
      <c r="W615" s="18">
        <f>MAX(0,ROUNDDOWN(K615-H615-430000-J615-N615,-3))</f>
        <v/>
      </c>
      <c r="X615" s="18">
        <f>MAX(0,ROUNDDOWN(K615-H615-430000-J615-O615,-3))</f>
        <v/>
      </c>
      <c r="Y615" s="18">
        <f>IF(K615&lt;=450000,0,MAX(0,ROUNDDOWN(V615*0.06-MIN(50000,V615)*0.03,-2))+MAX(0,ROUNDDOWN(V615*0.04-MIN(50000,V615)*0.02,-2)))</f>
        <v/>
      </c>
      <c r="Z615" s="18">
        <f>IF(K615&lt;=450000,0,MAX(0,ROUNDDOWN(W615*0.06-MIN(50000,W615)*0.03,-2))+MAX(0,ROUNDDOWN(W615*0.04-MIN(50000,W615)*0.02,-2)))</f>
        <v/>
      </c>
      <c r="AA615" s="18">
        <f>IF(K615&lt;=450000,0,MAX(0,ROUNDDOWN(X615*0.06-MIN(50000,X615)*0.03,-2))+MAX(0,ROUNDDOWN(X615*0.04-MIN(50000,X615)*0.02,-2)))</f>
        <v/>
      </c>
      <c r="AB615" s="18">
        <f>AE615+Y615-Z615</f>
        <v/>
      </c>
      <c r="AC615" s="18">
        <f>AF615+Y615-AA615</f>
        <v/>
      </c>
      <c r="AD615" s="20">
        <f>AB615-AC615</f>
        <v/>
      </c>
      <c r="AE615" s="18">
        <f>S615-T615</f>
        <v/>
      </c>
      <c r="AF615" s="18">
        <f>S615-U615</f>
        <v/>
      </c>
      <c r="AG615" s="21">
        <f>IF(P615&lt;=0,0,LOOKUP(P615,{0,1950001,3300001,6950001,9000001,18000001,40000001},{0.05,0.1,0.2,0.23,0.33,0.4,0.45}))</f>
        <v/>
      </c>
    </row>
    <row r="616">
      <c r="A616" t="inlineStr">
        <is>
          <t>1万円刻み</t>
        </is>
      </c>
      <c r="B616" s="18">
        <f>'4_1万円刻み'!$A$193</f>
        <v/>
      </c>
      <c r="C616" s="19" t="n">
        <v>2026</v>
      </c>
      <c r="D616" s="18" t="n">
        <v>100000</v>
      </c>
      <c r="E616" s="18" t="n">
        <v>0</v>
      </c>
      <c r="F616" s="18" t="n">
        <v>100000</v>
      </c>
      <c r="G616" t="inlineStr">
        <is>
          <t>はい</t>
        </is>
      </c>
      <c r="H616" s="18">
        <f>ROUND(MIN(B616/12,650000)*12*0.0915+MIN(B616/12,1390000)*12*(0.0504+0)+B616*0.005,0)</f>
        <v/>
      </c>
      <c r="I616" s="18" t="n">
        <v>0</v>
      </c>
      <c r="J616" s="18" t="n">
        <v>0</v>
      </c>
      <c r="K616" s="18">
        <f>ROUND(IF(C616&gt;=2026,IF(B616&lt;741000,0,IF(B616&lt;2191000,B616-740000,IF(B616&lt;2193000,1451000,IF(B616&lt;2196000,1453000,IF(B616&lt;2200000,1456000,IF(B616&lt;3600000,ROUNDDOWN(B616/4,-3)*2.8-80000,IF(B616&lt;6600000,ROUNDDOWN(B616/4,-3)*3.2-440000,IF(B616&lt;8500000,ROUNDDOWN(B616*0.9,0)-1100000,B616-1950000)))))))),IF(B616&lt;651000,0,IF(B616&lt;1900000,B616-650000,IF(B616&lt;3600000,ROUNDDOWN(B616/4,-3)*2.8-80000,IF(B616&lt;6600000,ROUNDDOWN(B616/4,-3)*3.2-440000,IF(B616&lt;8500000,ROUNDDOWN(B616*0.9,0)-1100000,B616-1950000)))))),0)</f>
        <v/>
      </c>
      <c r="L616" s="18">
        <f>IF(K616&gt;23500000,NA(),IF(C616&gt;=2026,IF(K616&lt;=4890000,1040000,IF(K616&lt;=6550000,670000,620000)),IF(K616&lt;=1320000,950000,IF(K616&lt;=3360000,880000,IF(K616&lt;=4890000,680000,IF(K616&lt;=6550000,630000,580000))))))</f>
        <v/>
      </c>
      <c r="M616" s="18">
        <f>MIN(100000,ROUNDDOWN(K616*0.05,0))</f>
        <v/>
      </c>
      <c r="N616" s="18">
        <f>MIN(2000000,MAX(0,D616-E616-M616))</f>
        <v/>
      </c>
      <c r="O616" s="18">
        <f>IF(G616="はい",MIN(88000,MAX(0,F616-12000)),0)</f>
        <v/>
      </c>
      <c r="P616" s="18">
        <f>MAX(0,ROUNDDOWN(K616-H616-L616-I616-0,-3))</f>
        <v/>
      </c>
      <c r="Q616" s="18">
        <f>MAX(0,ROUNDDOWN(K616-H616-L616-I616-N616,-3))</f>
        <v/>
      </c>
      <c r="R616" s="18">
        <f>MAX(0,ROUNDDOWN(K616-H616-L616-I616-O616,-3))</f>
        <v/>
      </c>
      <c r="S616" s="18">
        <f>IF(P616&lt;=0,0,ROUNDDOWN((P616*LOOKUP(P616,{0,1950001,3300001,6950001,9000001,18000001,40000001},{0.05,0.1,0.2,0.23,0.33,0.4,0.45})-LOOKUP(P616,{0,1950001,3300001,6950001,9000001,18000001,40000001},{0,97500,427500,636000,1536000,2796000,4796000}))*1.021,-2))</f>
        <v/>
      </c>
      <c r="T616" s="18">
        <f>IF(Q616&lt;=0,0,ROUNDDOWN((Q616*LOOKUP(Q616,{0,1950001,3300001,6950001,9000001,18000001,40000001},{0.05,0.1,0.2,0.23,0.33,0.4,0.45})-LOOKUP(Q616,{0,1950001,3300001,6950001,9000001,18000001,40000001},{0,97500,427500,636000,1536000,2796000,4796000}))*1.021,-2))</f>
        <v/>
      </c>
      <c r="U616" s="18">
        <f>IF(R616&lt;=0,0,ROUNDDOWN((R616*LOOKUP(R616,{0,1950001,3300001,6950001,9000001,18000001,40000001},{0.05,0.1,0.2,0.23,0.33,0.4,0.45})-LOOKUP(R616,{0,1950001,3300001,6950001,9000001,18000001,40000001},{0,97500,427500,636000,1536000,2796000,4796000}))*1.021,-2))</f>
        <v/>
      </c>
      <c r="V616" s="18">
        <f>MAX(0,ROUNDDOWN(K616-H616-430000-J616-0,-3))</f>
        <v/>
      </c>
      <c r="W616" s="18">
        <f>MAX(0,ROUNDDOWN(K616-H616-430000-J616-N616,-3))</f>
        <v/>
      </c>
      <c r="X616" s="18">
        <f>MAX(0,ROUNDDOWN(K616-H616-430000-J616-O616,-3))</f>
        <v/>
      </c>
      <c r="Y616" s="18">
        <f>IF(K616&lt;=450000,0,MAX(0,ROUNDDOWN(V616*0.06-MIN(50000,V616)*0.03,-2))+MAX(0,ROUNDDOWN(V616*0.04-MIN(50000,V616)*0.02,-2)))</f>
        <v/>
      </c>
      <c r="Z616" s="18">
        <f>IF(K616&lt;=450000,0,MAX(0,ROUNDDOWN(W616*0.06-MIN(50000,W616)*0.03,-2))+MAX(0,ROUNDDOWN(W616*0.04-MIN(50000,W616)*0.02,-2)))</f>
        <v/>
      </c>
      <c r="AA616" s="18">
        <f>IF(K616&lt;=450000,0,MAX(0,ROUNDDOWN(X616*0.06-MIN(50000,X616)*0.03,-2))+MAX(0,ROUNDDOWN(X616*0.04-MIN(50000,X616)*0.02,-2)))</f>
        <v/>
      </c>
      <c r="AB616" s="18">
        <f>AE616+Y616-Z616</f>
        <v/>
      </c>
      <c r="AC616" s="18">
        <f>AF616+Y616-AA616</f>
        <v/>
      </c>
      <c r="AD616" s="20">
        <f>AB616-AC616</f>
        <v/>
      </c>
      <c r="AE616" s="18">
        <f>S616-T616</f>
        <v/>
      </c>
      <c r="AF616" s="18">
        <f>S616-U616</f>
        <v/>
      </c>
      <c r="AG616" s="21">
        <f>IF(P616&lt;=0,0,LOOKUP(P616,{0,1950001,3300001,6950001,9000001,18000001,40000001},{0.05,0.1,0.2,0.23,0.33,0.4,0.45}))</f>
        <v/>
      </c>
    </row>
    <row r="617">
      <c r="A617" t="inlineStr">
        <is>
          <t>1万円刻み</t>
        </is>
      </c>
      <c r="B617" s="18">
        <f>'4_1万円刻み'!$A$193</f>
        <v/>
      </c>
      <c r="C617" s="19" t="n">
        <v>2025</v>
      </c>
      <c r="D617" s="18" t="n">
        <v>100000</v>
      </c>
      <c r="E617" s="18" t="n">
        <v>0</v>
      </c>
      <c r="F617" s="18" t="n">
        <v>100000</v>
      </c>
      <c r="G617" t="inlineStr">
        <is>
          <t>はい</t>
        </is>
      </c>
      <c r="H617" s="18">
        <f>ROUND(MIN(B617/12,650000)*12*0.0915+MIN(B617/12,1390000)*12*(0.0504+0)+B617*0.005,0)</f>
        <v/>
      </c>
      <c r="I617" s="18" t="n">
        <v>0</v>
      </c>
      <c r="J617" s="18" t="n">
        <v>0</v>
      </c>
      <c r="K617" s="18">
        <f>ROUND(IF(C617&gt;=2026,IF(B617&lt;741000,0,IF(B617&lt;2191000,B617-740000,IF(B617&lt;2193000,1451000,IF(B617&lt;2196000,1453000,IF(B617&lt;2200000,1456000,IF(B617&lt;3600000,ROUNDDOWN(B617/4,-3)*2.8-80000,IF(B617&lt;6600000,ROUNDDOWN(B617/4,-3)*3.2-440000,IF(B617&lt;8500000,ROUNDDOWN(B617*0.9,0)-1100000,B617-1950000)))))))),IF(B617&lt;651000,0,IF(B617&lt;1900000,B617-650000,IF(B617&lt;3600000,ROUNDDOWN(B617/4,-3)*2.8-80000,IF(B617&lt;6600000,ROUNDDOWN(B617/4,-3)*3.2-440000,IF(B617&lt;8500000,ROUNDDOWN(B617*0.9,0)-1100000,B617-1950000)))))),0)</f>
        <v/>
      </c>
      <c r="L617" s="18">
        <f>IF(K617&gt;23500000,NA(),IF(C617&gt;=2026,IF(K617&lt;=4890000,1040000,IF(K617&lt;=6550000,670000,620000)),IF(K617&lt;=1320000,950000,IF(K617&lt;=3360000,880000,IF(K617&lt;=4890000,680000,IF(K617&lt;=6550000,630000,580000))))))</f>
        <v/>
      </c>
      <c r="M617" s="18">
        <f>MIN(100000,ROUNDDOWN(K617*0.05,0))</f>
        <v/>
      </c>
      <c r="N617" s="18">
        <f>MIN(2000000,MAX(0,D617-E617-M617))</f>
        <v/>
      </c>
      <c r="O617" s="18">
        <f>IF(G617="はい",MIN(88000,MAX(0,F617-12000)),0)</f>
        <v/>
      </c>
      <c r="P617" s="18">
        <f>MAX(0,ROUNDDOWN(K617-H617-L617-I617-0,-3))</f>
        <v/>
      </c>
      <c r="Q617" s="18">
        <f>MAX(0,ROUNDDOWN(K617-H617-L617-I617-N617,-3))</f>
        <v/>
      </c>
      <c r="R617" s="18">
        <f>MAX(0,ROUNDDOWN(K617-H617-L617-I617-O617,-3))</f>
        <v/>
      </c>
      <c r="S617" s="18">
        <f>IF(P617&lt;=0,0,ROUNDDOWN((P617*LOOKUP(P617,{0,1950001,3300001,6950001,9000001,18000001,40000001},{0.05,0.1,0.2,0.23,0.33,0.4,0.45})-LOOKUP(P617,{0,1950001,3300001,6950001,9000001,18000001,40000001},{0,97500,427500,636000,1536000,2796000,4796000}))*1.021,-2))</f>
        <v/>
      </c>
      <c r="T617" s="18">
        <f>IF(Q617&lt;=0,0,ROUNDDOWN((Q617*LOOKUP(Q617,{0,1950001,3300001,6950001,9000001,18000001,40000001},{0.05,0.1,0.2,0.23,0.33,0.4,0.45})-LOOKUP(Q617,{0,1950001,3300001,6950001,9000001,18000001,40000001},{0,97500,427500,636000,1536000,2796000,4796000}))*1.021,-2))</f>
        <v/>
      </c>
      <c r="U617" s="18">
        <f>IF(R617&lt;=0,0,ROUNDDOWN((R617*LOOKUP(R617,{0,1950001,3300001,6950001,9000001,18000001,40000001},{0.05,0.1,0.2,0.23,0.33,0.4,0.45})-LOOKUP(R617,{0,1950001,3300001,6950001,9000001,18000001,40000001},{0,97500,427500,636000,1536000,2796000,4796000}))*1.021,-2))</f>
        <v/>
      </c>
      <c r="V617" s="18">
        <f>MAX(0,ROUNDDOWN(K617-H617-430000-J617-0,-3))</f>
        <v/>
      </c>
      <c r="W617" s="18">
        <f>MAX(0,ROUNDDOWN(K617-H617-430000-J617-N617,-3))</f>
        <v/>
      </c>
      <c r="X617" s="18">
        <f>MAX(0,ROUNDDOWN(K617-H617-430000-J617-O617,-3))</f>
        <v/>
      </c>
      <c r="Y617" s="18">
        <f>IF(K617&lt;=450000,0,MAX(0,ROUNDDOWN(V617*0.06-MIN(50000,V617)*0.03,-2))+MAX(0,ROUNDDOWN(V617*0.04-MIN(50000,V617)*0.02,-2)))</f>
        <v/>
      </c>
      <c r="Z617" s="18">
        <f>IF(K617&lt;=450000,0,MAX(0,ROUNDDOWN(W617*0.06-MIN(50000,W617)*0.03,-2))+MAX(0,ROUNDDOWN(W617*0.04-MIN(50000,W617)*0.02,-2)))</f>
        <v/>
      </c>
      <c r="AA617" s="18">
        <f>IF(K617&lt;=450000,0,MAX(0,ROUNDDOWN(X617*0.06-MIN(50000,X617)*0.03,-2))+MAX(0,ROUNDDOWN(X617*0.04-MIN(50000,X617)*0.02,-2)))</f>
        <v/>
      </c>
      <c r="AB617" s="18">
        <f>AE617+Y617-Z617</f>
        <v/>
      </c>
      <c r="AC617" s="18">
        <f>AF617+Y617-AA617</f>
        <v/>
      </c>
      <c r="AD617" s="20">
        <f>AB617-AC617</f>
        <v/>
      </c>
      <c r="AE617" s="18">
        <f>S617-T617</f>
        <v/>
      </c>
      <c r="AF617" s="18">
        <f>S617-U617</f>
        <v/>
      </c>
      <c r="AG617" s="21">
        <f>IF(P617&lt;=0,0,LOOKUP(P617,{0,1950001,3300001,6950001,9000001,18000001,40000001},{0.05,0.1,0.2,0.23,0.33,0.4,0.45}))</f>
        <v/>
      </c>
    </row>
    <row r="618">
      <c r="A618" t="inlineStr">
        <is>
          <t>1万円刻み</t>
        </is>
      </c>
      <c r="B618" s="18">
        <f>'4_1万円刻み'!$A$194</f>
        <v/>
      </c>
      <c r="C618" s="19" t="n">
        <v>2026</v>
      </c>
      <c r="D618" s="18" t="n">
        <v>100000</v>
      </c>
      <c r="E618" s="18" t="n">
        <v>0</v>
      </c>
      <c r="F618" s="18" t="n">
        <v>100000</v>
      </c>
      <c r="G618" t="inlineStr">
        <is>
          <t>はい</t>
        </is>
      </c>
      <c r="H618" s="18">
        <f>ROUND(MIN(B618/12,650000)*12*0.0915+MIN(B618/12,1390000)*12*(0.0504+0)+B618*0.005,0)</f>
        <v/>
      </c>
      <c r="I618" s="18" t="n">
        <v>0</v>
      </c>
      <c r="J618" s="18" t="n">
        <v>0</v>
      </c>
      <c r="K618" s="18">
        <f>ROUND(IF(C618&gt;=2026,IF(B618&lt;741000,0,IF(B618&lt;2191000,B618-740000,IF(B618&lt;2193000,1451000,IF(B618&lt;2196000,1453000,IF(B618&lt;2200000,1456000,IF(B618&lt;3600000,ROUNDDOWN(B618/4,-3)*2.8-80000,IF(B618&lt;6600000,ROUNDDOWN(B618/4,-3)*3.2-440000,IF(B618&lt;8500000,ROUNDDOWN(B618*0.9,0)-1100000,B618-1950000)))))))),IF(B618&lt;651000,0,IF(B618&lt;1900000,B618-650000,IF(B618&lt;3600000,ROUNDDOWN(B618/4,-3)*2.8-80000,IF(B618&lt;6600000,ROUNDDOWN(B618/4,-3)*3.2-440000,IF(B618&lt;8500000,ROUNDDOWN(B618*0.9,0)-1100000,B618-1950000)))))),0)</f>
        <v/>
      </c>
      <c r="L618" s="18">
        <f>IF(K618&gt;23500000,NA(),IF(C618&gt;=2026,IF(K618&lt;=4890000,1040000,IF(K618&lt;=6550000,670000,620000)),IF(K618&lt;=1320000,950000,IF(K618&lt;=3360000,880000,IF(K618&lt;=4890000,680000,IF(K618&lt;=6550000,630000,580000))))))</f>
        <v/>
      </c>
      <c r="M618" s="18">
        <f>MIN(100000,ROUNDDOWN(K618*0.05,0))</f>
        <v/>
      </c>
      <c r="N618" s="18">
        <f>MIN(2000000,MAX(0,D618-E618-M618))</f>
        <v/>
      </c>
      <c r="O618" s="18">
        <f>IF(G618="はい",MIN(88000,MAX(0,F618-12000)),0)</f>
        <v/>
      </c>
      <c r="P618" s="18">
        <f>MAX(0,ROUNDDOWN(K618-H618-L618-I618-0,-3))</f>
        <v/>
      </c>
      <c r="Q618" s="18">
        <f>MAX(0,ROUNDDOWN(K618-H618-L618-I618-N618,-3))</f>
        <v/>
      </c>
      <c r="R618" s="18">
        <f>MAX(0,ROUNDDOWN(K618-H618-L618-I618-O618,-3))</f>
        <v/>
      </c>
      <c r="S618" s="18">
        <f>IF(P618&lt;=0,0,ROUNDDOWN((P618*LOOKUP(P618,{0,1950001,3300001,6950001,9000001,18000001,40000001},{0.05,0.1,0.2,0.23,0.33,0.4,0.45})-LOOKUP(P618,{0,1950001,3300001,6950001,9000001,18000001,40000001},{0,97500,427500,636000,1536000,2796000,4796000}))*1.021,-2))</f>
        <v/>
      </c>
      <c r="T618" s="18">
        <f>IF(Q618&lt;=0,0,ROUNDDOWN((Q618*LOOKUP(Q618,{0,1950001,3300001,6950001,9000001,18000001,40000001},{0.05,0.1,0.2,0.23,0.33,0.4,0.45})-LOOKUP(Q618,{0,1950001,3300001,6950001,9000001,18000001,40000001},{0,97500,427500,636000,1536000,2796000,4796000}))*1.021,-2))</f>
        <v/>
      </c>
      <c r="U618" s="18">
        <f>IF(R618&lt;=0,0,ROUNDDOWN((R618*LOOKUP(R618,{0,1950001,3300001,6950001,9000001,18000001,40000001},{0.05,0.1,0.2,0.23,0.33,0.4,0.45})-LOOKUP(R618,{0,1950001,3300001,6950001,9000001,18000001,40000001},{0,97500,427500,636000,1536000,2796000,4796000}))*1.021,-2))</f>
        <v/>
      </c>
      <c r="V618" s="18">
        <f>MAX(0,ROUNDDOWN(K618-H618-430000-J618-0,-3))</f>
        <v/>
      </c>
      <c r="W618" s="18">
        <f>MAX(0,ROUNDDOWN(K618-H618-430000-J618-N618,-3))</f>
        <v/>
      </c>
      <c r="X618" s="18">
        <f>MAX(0,ROUNDDOWN(K618-H618-430000-J618-O618,-3))</f>
        <v/>
      </c>
      <c r="Y618" s="18">
        <f>IF(K618&lt;=450000,0,MAX(0,ROUNDDOWN(V618*0.06-MIN(50000,V618)*0.03,-2))+MAX(0,ROUNDDOWN(V618*0.04-MIN(50000,V618)*0.02,-2)))</f>
        <v/>
      </c>
      <c r="Z618" s="18">
        <f>IF(K618&lt;=450000,0,MAX(0,ROUNDDOWN(W618*0.06-MIN(50000,W618)*0.03,-2))+MAX(0,ROUNDDOWN(W618*0.04-MIN(50000,W618)*0.02,-2)))</f>
        <v/>
      </c>
      <c r="AA618" s="18">
        <f>IF(K618&lt;=450000,0,MAX(0,ROUNDDOWN(X618*0.06-MIN(50000,X618)*0.03,-2))+MAX(0,ROUNDDOWN(X618*0.04-MIN(50000,X618)*0.02,-2)))</f>
        <v/>
      </c>
      <c r="AB618" s="18">
        <f>AE618+Y618-Z618</f>
        <v/>
      </c>
      <c r="AC618" s="18">
        <f>AF618+Y618-AA618</f>
        <v/>
      </c>
      <c r="AD618" s="20">
        <f>AB618-AC618</f>
        <v/>
      </c>
      <c r="AE618" s="18">
        <f>S618-T618</f>
        <v/>
      </c>
      <c r="AF618" s="18">
        <f>S618-U618</f>
        <v/>
      </c>
      <c r="AG618" s="21">
        <f>IF(P618&lt;=0,0,LOOKUP(P618,{0,1950001,3300001,6950001,9000001,18000001,40000001},{0.05,0.1,0.2,0.23,0.33,0.4,0.45}))</f>
        <v/>
      </c>
    </row>
    <row r="619">
      <c r="A619" t="inlineStr">
        <is>
          <t>1万円刻み</t>
        </is>
      </c>
      <c r="B619" s="18">
        <f>'4_1万円刻み'!$A$194</f>
        <v/>
      </c>
      <c r="C619" s="19" t="n">
        <v>2025</v>
      </c>
      <c r="D619" s="18" t="n">
        <v>100000</v>
      </c>
      <c r="E619" s="18" t="n">
        <v>0</v>
      </c>
      <c r="F619" s="18" t="n">
        <v>100000</v>
      </c>
      <c r="G619" t="inlineStr">
        <is>
          <t>はい</t>
        </is>
      </c>
      <c r="H619" s="18">
        <f>ROUND(MIN(B619/12,650000)*12*0.0915+MIN(B619/12,1390000)*12*(0.0504+0)+B619*0.005,0)</f>
        <v/>
      </c>
      <c r="I619" s="18" t="n">
        <v>0</v>
      </c>
      <c r="J619" s="18" t="n">
        <v>0</v>
      </c>
      <c r="K619" s="18">
        <f>ROUND(IF(C619&gt;=2026,IF(B619&lt;741000,0,IF(B619&lt;2191000,B619-740000,IF(B619&lt;2193000,1451000,IF(B619&lt;2196000,1453000,IF(B619&lt;2200000,1456000,IF(B619&lt;3600000,ROUNDDOWN(B619/4,-3)*2.8-80000,IF(B619&lt;6600000,ROUNDDOWN(B619/4,-3)*3.2-440000,IF(B619&lt;8500000,ROUNDDOWN(B619*0.9,0)-1100000,B619-1950000)))))))),IF(B619&lt;651000,0,IF(B619&lt;1900000,B619-650000,IF(B619&lt;3600000,ROUNDDOWN(B619/4,-3)*2.8-80000,IF(B619&lt;6600000,ROUNDDOWN(B619/4,-3)*3.2-440000,IF(B619&lt;8500000,ROUNDDOWN(B619*0.9,0)-1100000,B619-1950000)))))),0)</f>
        <v/>
      </c>
      <c r="L619" s="18">
        <f>IF(K619&gt;23500000,NA(),IF(C619&gt;=2026,IF(K619&lt;=4890000,1040000,IF(K619&lt;=6550000,670000,620000)),IF(K619&lt;=1320000,950000,IF(K619&lt;=3360000,880000,IF(K619&lt;=4890000,680000,IF(K619&lt;=6550000,630000,580000))))))</f>
        <v/>
      </c>
      <c r="M619" s="18">
        <f>MIN(100000,ROUNDDOWN(K619*0.05,0))</f>
        <v/>
      </c>
      <c r="N619" s="18">
        <f>MIN(2000000,MAX(0,D619-E619-M619))</f>
        <v/>
      </c>
      <c r="O619" s="18">
        <f>IF(G619="はい",MIN(88000,MAX(0,F619-12000)),0)</f>
        <v/>
      </c>
      <c r="P619" s="18">
        <f>MAX(0,ROUNDDOWN(K619-H619-L619-I619-0,-3))</f>
        <v/>
      </c>
      <c r="Q619" s="18">
        <f>MAX(0,ROUNDDOWN(K619-H619-L619-I619-N619,-3))</f>
        <v/>
      </c>
      <c r="R619" s="18">
        <f>MAX(0,ROUNDDOWN(K619-H619-L619-I619-O619,-3))</f>
        <v/>
      </c>
      <c r="S619" s="18">
        <f>IF(P619&lt;=0,0,ROUNDDOWN((P619*LOOKUP(P619,{0,1950001,3300001,6950001,9000001,18000001,40000001},{0.05,0.1,0.2,0.23,0.33,0.4,0.45})-LOOKUP(P619,{0,1950001,3300001,6950001,9000001,18000001,40000001},{0,97500,427500,636000,1536000,2796000,4796000}))*1.021,-2))</f>
        <v/>
      </c>
      <c r="T619" s="18">
        <f>IF(Q619&lt;=0,0,ROUNDDOWN((Q619*LOOKUP(Q619,{0,1950001,3300001,6950001,9000001,18000001,40000001},{0.05,0.1,0.2,0.23,0.33,0.4,0.45})-LOOKUP(Q619,{0,1950001,3300001,6950001,9000001,18000001,40000001},{0,97500,427500,636000,1536000,2796000,4796000}))*1.021,-2))</f>
        <v/>
      </c>
      <c r="U619" s="18">
        <f>IF(R619&lt;=0,0,ROUNDDOWN((R619*LOOKUP(R619,{0,1950001,3300001,6950001,9000001,18000001,40000001},{0.05,0.1,0.2,0.23,0.33,0.4,0.45})-LOOKUP(R619,{0,1950001,3300001,6950001,9000001,18000001,40000001},{0,97500,427500,636000,1536000,2796000,4796000}))*1.021,-2))</f>
        <v/>
      </c>
      <c r="V619" s="18">
        <f>MAX(0,ROUNDDOWN(K619-H619-430000-J619-0,-3))</f>
        <v/>
      </c>
      <c r="W619" s="18">
        <f>MAX(0,ROUNDDOWN(K619-H619-430000-J619-N619,-3))</f>
        <v/>
      </c>
      <c r="X619" s="18">
        <f>MAX(0,ROUNDDOWN(K619-H619-430000-J619-O619,-3))</f>
        <v/>
      </c>
      <c r="Y619" s="18">
        <f>IF(K619&lt;=450000,0,MAX(0,ROUNDDOWN(V619*0.06-MIN(50000,V619)*0.03,-2))+MAX(0,ROUNDDOWN(V619*0.04-MIN(50000,V619)*0.02,-2)))</f>
        <v/>
      </c>
      <c r="Z619" s="18">
        <f>IF(K619&lt;=450000,0,MAX(0,ROUNDDOWN(W619*0.06-MIN(50000,W619)*0.03,-2))+MAX(0,ROUNDDOWN(W619*0.04-MIN(50000,W619)*0.02,-2)))</f>
        <v/>
      </c>
      <c r="AA619" s="18">
        <f>IF(K619&lt;=450000,0,MAX(0,ROUNDDOWN(X619*0.06-MIN(50000,X619)*0.03,-2))+MAX(0,ROUNDDOWN(X619*0.04-MIN(50000,X619)*0.02,-2)))</f>
        <v/>
      </c>
      <c r="AB619" s="18">
        <f>AE619+Y619-Z619</f>
        <v/>
      </c>
      <c r="AC619" s="18">
        <f>AF619+Y619-AA619</f>
        <v/>
      </c>
      <c r="AD619" s="20">
        <f>AB619-AC619</f>
        <v/>
      </c>
      <c r="AE619" s="18">
        <f>S619-T619</f>
        <v/>
      </c>
      <c r="AF619" s="18">
        <f>S619-U619</f>
        <v/>
      </c>
      <c r="AG619" s="21">
        <f>IF(P619&lt;=0,0,LOOKUP(P619,{0,1950001,3300001,6950001,9000001,18000001,40000001},{0.05,0.1,0.2,0.23,0.33,0.4,0.45}))</f>
        <v/>
      </c>
    </row>
    <row r="620">
      <c r="A620" t="inlineStr">
        <is>
          <t>1万円刻み</t>
        </is>
      </c>
      <c r="B620" s="18">
        <f>'4_1万円刻み'!$A$195</f>
        <v/>
      </c>
      <c r="C620" s="19" t="n">
        <v>2026</v>
      </c>
      <c r="D620" s="18" t="n">
        <v>100000</v>
      </c>
      <c r="E620" s="18" t="n">
        <v>0</v>
      </c>
      <c r="F620" s="18" t="n">
        <v>100000</v>
      </c>
      <c r="G620" t="inlineStr">
        <is>
          <t>はい</t>
        </is>
      </c>
      <c r="H620" s="18">
        <f>ROUND(MIN(B620/12,650000)*12*0.0915+MIN(B620/12,1390000)*12*(0.0504+0)+B620*0.005,0)</f>
        <v/>
      </c>
      <c r="I620" s="18" t="n">
        <v>0</v>
      </c>
      <c r="J620" s="18" t="n">
        <v>0</v>
      </c>
      <c r="K620" s="18">
        <f>ROUND(IF(C620&gt;=2026,IF(B620&lt;741000,0,IF(B620&lt;2191000,B620-740000,IF(B620&lt;2193000,1451000,IF(B620&lt;2196000,1453000,IF(B620&lt;2200000,1456000,IF(B620&lt;3600000,ROUNDDOWN(B620/4,-3)*2.8-80000,IF(B620&lt;6600000,ROUNDDOWN(B620/4,-3)*3.2-440000,IF(B620&lt;8500000,ROUNDDOWN(B620*0.9,0)-1100000,B620-1950000)))))))),IF(B620&lt;651000,0,IF(B620&lt;1900000,B620-650000,IF(B620&lt;3600000,ROUNDDOWN(B620/4,-3)*2.8-80000,IF(B620&lt;6600000,ROUNDDOWN(B620/4,-3)*3.2-440000,IF(B620&lt;8500000,ROUNDDOWN(B620*0.9,0)-1100000,B620-1950000)))))),0)</f>
        <v/>
      </c>
      <c r="L620" s="18">
        <f>IF(K620&gt;23500000,NA(),IF(C620&gt;=2026,IF(K620&lt;=4890000,1040000,IF(K620&lt;=6550000,670000,620000)),IF(K620&lt;=1320000,950000,IF(K620&lt;=3360000,880000,IF(K620&lt;=4890000,680000,IF(K620&lt;=6550000,630000,580000))))))</f>
        <v/>
      </c>
      <c r="M620" s="18">
        <f>MIN(100000,ROUNDDOWN(K620*0.05,0))</f>
        <v/>
      </c>
      <c r="N620" s="18">
        <f>MIN(2000000,MAX(0,D620-E620-M620))</f>
        <v/>
      </c>
      <c r="O620" s="18">
        <f>IF(G620="はい",MIN(88000,MAX(0,F620-12000)),0)</f>
        <v/>
      </c>
      <c r="P620" s="18">
        <f>MAX(0,ROUNDDOWN(K620-H620-L620-I620-0,-3))</f>
        <v/>
      </c>
      <c r="Q620" s="18">
        <f>MAX(0,ROUNDDOWN(K620-H620-L620-I620-N620,-3))</f>
        <v/>
      </c>
      <c r="R620" s="18">
        <f>MAX(0,ROUNDDOWN(K620-H620-L620-I620-O620,-3))</f>
        <v/>
      </c>
      <c r="S620" s="18">
        <f>IF(P620&lt;=0,0,ROUNDDOWN((P620*LOOKUP(P620,{0,1950001,3300001,6950001,9000001,18000001,40000001},{0.05,0.1,0.2,0.23,0.33,0.4,0.45})-LOOKUP(P620,{0,1950001,3300001,6950001,9000001,18000001,40000001},{0,97500,427500,636000,1536000,2796000,4796000}))*1.021,-2))</f>
        <v/>
      </c>
      <c r="T620" s="18">
        <f>IF(Q620&lt;=0,0,ROUNDDOWN((Q620*LOOKUP(Q620,{0,1950001,3300001,6950001,9000001,18000001,40000001},{0.05,0.1,0.2,0.23,0.33,0.4,0.45})-LOOKUP(Q620,{0,1950001,3300001,6950001,9000001,18000001,40000001},{0,97500,427500,636000,1536000,2796000,4796000}))*1.021,-2))</f>
        <v/>
      </c>
      <c r="U620" s="18">
        <f>IF(R620&lt;=0,0,ROUNDDOWN((R620*LOOKUP(R620,{0,1950001,3300001,6950001,9000001,18000001,40000001},{0.05,0.1,0.2,0.23,0.33,0.4,0.45})-LOOKUP(R620,{0,1950001,3300001,6950001,9000001,18000001,40000001},{0,97500,427500,636000,1536000,2796000,4796000}))*1.021,-2))</f>
        <v/>
      </c>
      <c r="V620" s="18">
        <f>MAX(0,ROUNDDOWN(K620-H620-430000-J620-0,-3))</f>
        <v/>
      </c>
      <c r="W620" s="18">
        <f>MAX(0,ROUNDDOWN(K620-H620-430000-J620-N620,-3))</f>
        <v/>
      </c>
      <c r="X620" s="18">
        <f>MAX(0,ROUNDDOWN(K620-H620-430000-J620-O620,-3))</f>
        <v/>
      </c>
      <c r="Y620" s="18">
        <f>IF(K620&lt;=450000,0,MAX(0,ROUNDDOWN(V620*0.06-MIN(50000,V620)*0.03,-2))+MAX(0,ROUNDDOWN(V620*0.04-MIN(50000,V620)*0.02,-2)))</f>
        <v/>
      </c>
      <c r="Z620" s="18">
        <f>IF(K620&lt;=450000,0,MAX(0,ROUNDDOWN(W620*0.06-MIN(50000,W620)*0.03,-2))+MAX(0,ROUNDDOWN(W620*0.04-MIN(50000,W620)*0.02,-2)))</f>
        <v/>
      </c>
      <c r="AA620" s="18">
        <f>IF(K620&lt;=450000,0,MAX(0,ROUNDDOWN(X620*0.06-MIN(50000,X620)*0.03,-2))+MAX(0,ROUNDDOWN(X620*0.04-MIN(50000,X620)*0.02,-2)))</f>
        <v/>
      </c>
      <c r="AB620" s="18">
        <f>AE620+Y620-Z620</f>
        <v/>
      </c>
      <c r="AC620" s="18">
        <f>AF620+Y620-AA620</f>
        <v/>
      </c>
      <c r="AD620" s="20">
        <f>AB620-AC620</f>
        <v/>
      </c>
      <c r="AE620" s="18">
        <f>S620-T620</f>
        <v/>
      </c>
      <c r="AF620" s="18">
        <f>S620-U620</f>
        <v/>
      </c>
      <c r="AG620" s="21">
        <f>IF(P620&lt;=0,0,LOOKUP(P620,{0,1950001,3300001,6950001,9000001,18000001,40000001},{0.05,0.1,0.2,0.23,0.33,0.4,0.45}))</f>
        <v/>
      </c>
    </row>
    <row r="621">
      <c r="A621" t="inlineStr">
        <is>
          <t>1万円刻み</t>
        </is>
      </c>
      <c r="B621" s="18">
        <f>'4_1万円刻み'!$A$195</f>
        <v/>
      </c>
      <c r="C621" s="19" t="n">
        <v>2025</v>
      </c>
      <c r="D621" s="18" t="n">
        <v>100000</v>
      </c>
      <c r="E621" s="18" t="n">
        <v>0</v>
      </c>
      <c r="F621" s="18" t="n">
        <v>100000</v>
      </c>
      <c r="G621" t="inlineStr">
        <is>
          <t>はい</t>
        </is>
      </c>
      <c r="H621" s="18">
        <f>ROUND(MIN(B621/12,650000)*12*0.0915+MIN(B621/12,1390000)*12*(0.0504+0)+B621*0.005,0)</f>
        <v/>
      </c>
      <c r="I621" s="18" t="n">
        <v>0</v>
      </c>
      <c r="J621" s="18" t="n">
        <v>0</v>
      </c>
      <c r="K621" s="18">
        <f>ROUND(IF(C621&gt;=2026,IF(B621&lt;741000,0,IF(B621&lt;2191000,B621-740000,IF(B621&lt;2193000,1451000,IF(B621&lt;2196000,1453000,IF(B621&lt;2200000,1456000,IF(B621&lt;3600000,ROUNDDOWN(B621/4,-3)*2.8-80000,IF(B621&lt;6600000,ROUNDDOWN(B621/4,-3)*3.2-440000,IF(B621&lt;8500000,ROUNDDOWN(B621*0.9,0)-1100000,B621-1950000)))))))),IF(B621&lt;651000,0,IF(B621&lt;1900000,B621-650000,IF(B621&lt;3600000,ROUNDDOWN(B621/4,-3)*2.8-80000,IF(B621&lt;6600000,ROUNDDOWN(B621/4,-3)*3.2-440000,IF(B621&lt;8500000,ROUNDDOWN(B621*0.9,0)-1100000,B621-1950000)))))),0)</f>
        <v/>
      </c>
      <c r="L621" s="18">
        <f>IF(K621&gt;23500000,NA(),IF(C621&gt;=2026,IF(K621&lt;=4890000,1040000,IF(K621&lt;=6550000,670000,620000)),IF(K621&lt;=1320000,950000,IF(K621&lt;=3360000,880000,IF(K621&lt;=4890000,680000,IF(K621&lt;=6550000,630000,580000))))))</f>
        <v/>
      </c>
      <c r="M621" s="18">
        <f>MIN(100000,ROUNDDOWN(K621*0.05,0))</f>
        <v/>
      </c>
      <c r="N621" s="18">
        <f>MIN(2000000,MAX(0,D621-E621-M621))</f>
        <v/>
      </c>
      <c r="O621" s="18">
        <f>IF(G621="はい",MIN(88000,MAX(0,F621-12000)),0)</f>
        <v/>
      </c>
      <c r="P621" s="18">
        <f>MAX(0,ROUNDDOWN(K621-H621-L621-I621-0,-3))</f>
        <v/>
      </c>
      <c r="Q621" s="18">
        <f>MAX(0,ROUNDDOWN(K621-H621-L621-I621-N621,-3))</f>
        <v/>
      </c>
      <c r="R621" s="18">
        <f>MAX(0,ROUNDDOWN(K621-H621-L621-I621-O621,-3))</f>
        <v/>
      </c>
      <c r="S621" s="18">
        <f>IF(P621&lt;=0,0,ROUNDDOWN((P621*LOOKUP(P621,{0,1950001,3300001,6950001,9000001,18000001,40000001},{0.05,0.1,0.2,0.23,0.33,0.4,0.45})-LOOKUP(P621,{0,1950001,3300001,6950001,9000001,18000001,40000001},{0,97500,427500,636000,1536000,2796000,4796000}))*1.021,-2))</f>
        <v/>
      </c>
      <c r="T621" s="18">
        <f>IF(Q621&lt;=0,0,ROUNDDOWN((Q621*LOOKUP(Q621,{0,1950001,3300001,6950001,9000001,18000001,40000001},{0.05,0.1,0.2,0.23,0.33,0.4,0.45})-LOOKUP(Q621,{0,1950001,3300001,6950001,9000001,18000001,40000001},{0,97500,427500,636000,1536000,2796000,4796000}))*1.021,-2))</f>
        <v/>
      </c>
      <c r="U621" s="18">
        <f>IF(R621&lt;=0,0,ROUNDDOWN((R621*LOOKUP(R621,{0,1950001,3300001,6950001,9000001,18000001,40000001},{0.05,0.1,0.2,0.23,0.33,0.4,0.45})-LOOKUP(R621,{0,1950001,3300001,6950001,9000001,18000001,40000001},{0,97500,427500,636000,1536000,2796000,4796000}))*1.021,-2))</f>
        <v/>
      </c>
      <c r="V621" s="18">
        <f>MAX(0,ROUNDDOWN(K621-H621-430000-J621-0,-3))</f>
        <v/>
      </c>
      <c r="W621" s="18">
        <f>MAX(0,ROUNDDOWN(K621-H621-430000-J621-N621,-3))</f>
        <v/>
      </c>
      <c r="X621" s="18">
        <f>MAX(0,ROUNDDOWN(K621-H621-430000-J621-O621,-3))</f>
        <v/>
      </c>
      <c r="Y621" s="18">
        <f>IF(K621&lt;=450000,0,MAX(0,ROUNDDOWN(V621*0.06-MIN(50000,V621)*0.03,-2))+MAX(0,ROUNDDOWN(V621*0.04-MIN(50000,V621)*0.02,-2)))</f>
        <v/>
      </c>
      <c r="Z621" s="18">
        <f>IF(K621&lt;=450000,0,MAX(0,ROUNDDOWN(W621*0.06-MIN(50000,W621)*0.03,-2))+MAX(0,ROUNDDOWN(W621*0.04-MIN(50000,W621)*0.02,-2)))</f>
        <v/>
      </c>
      <c r="AA621" s="18">
        <f>IF(K621&lt;=450000,0,MAX(0,ROUNDDOWN(X621*0.06-MIN(50000,X621)*0.03,-2))+MAX(0,ROUNDDOWN(X621*0.04-MIN(50000,X621)*0.02,-2)))</f>
        <v/>
      </c>
      <c r="AB621" s="18">
        <f>AE621+Y621-Z621</f>
        <v/>
      </c>
      <c r="AC621" s="18">
        <f>AF621+Y621-AA621</f>
        <v/>
      </c>
      <c r="AD621" s="20">
        <f>AB621-AC621</f>
        <v/>
      </c>
      <c r="AE621" s="18">
        <f>S621-T621</f>
        <v/>
      </c>
      <c r="AF621" s="18">
        <f>S621-U621</f>
        <v/>
      </c>
      <c r="AG621" s="21">
        <f>IF(P621&lt;=0,0,LOOKUP(P621,{0,1950001,3300001,6950001,9000001,18000001,40000001},{0.05,0.1,0.2,0.23,0.33,0.4,0.45}))</f>
        <v/>
      </c>
    </row>
    <row r="622">
      <c r="A622" t="inlineStr">
        <is>
          <t>1万円刻み</t>
        </is>
      </c>
      <c r="B622" s="18">
        <f>'4_1万円刻み'!$A$196</f>
        <v/>
      </c>
      <c r="C622" s="19" t="n">
        <v>2026</v>
      </c>
      <c r="D622" s="18" t="n">
        <v>100000</v>
      </c>
      <c r="E622" s="18" t="n">
        <v>0</v>
      </c>
      <c r="F622" s="18" t="n">
        <v>100000</v>
      </c>
      <c r="G622" t="inlineStr">
        <is>
          <t>はい</t>
        </is>
      </c>
      <c r="H622" s="18">
        <f>ROUND(MIN(B622/12,650000)*12*0.0915+MIN(B622/12,1390000)*12*(0.0504+0)+B622*0.005,0)</f>
        <v/>
      </c>
      <c r="I622" s="18" t="n">
        <v>0</v>
      </c>
      <c r="J622" s="18" t="n">
        <v>0</v>
      </c>
      <c r="K622" s="18">
        <f>ROUND(IF(C622&gt;=2026,IF(B622&lt;741000,0,IF(B622&lt;2191000,B622-740000,IF(B622&lt;2193000,1451000,IF(B622&lt;2196000,1453000,IF(B622&lt;2200000,1456000,IF(B622&lt;3600000,ROUNDDOWN(B622/4,-3)*2.8-80000,IF(B622&lt;6600000,ROUNDDOWN(B622/4,-3)*3.2-440000,IF(B622&lt;8500000,ROUNDDOWN(B622*0.9,0)-1100000,B622-1950000)))))))),IF(B622&lt;651000,0,IF(B622&lt;1900000,B622-650000,IF(B622&lt;3600000,ROUNDDOWN(B622/4,-3)*2.8-80000,IF(B622&lt;6600000,ROUNDDOWN(B622/4,-3)*3.2-440000,IF(B622&lt;8500000,ROUNDDOWN(B622*0.9,0)-1100000,B622-1950000)))))),0)</f>
        <v/>
      </c>
      <c r="L622" s="18">
        <f>IF(K622&gt;23500000,NA(),IF(C622&gt;=2026,IF(K622&lt;=4890000,1040000,IF(K622&lt;=6550000,670000,620000)),IF(K622&lt;=1320000,950000,IF(K622&lt;=3360000,880000,IF(K622&lt;=4890000,680000,IF(K622&lt;=6550000,630000,580000))))))</f>
        <v/>
      </c>
      <c r="M622" s="18">
        <f>MIN(100000,ROUNDDOWN(K622*0.05,0))</f>
        <v/>
      </c>
      <c r="N622" s="18">
        <f>MIN(2000000,MAX(0,D622-E622-M622))</f>
        <v/>
      </c>
      <c r="O622" s="18">
        <f>IF(G622="はい",MIN(88000,MAX(0,F622-12000)),0)</f>
        <v/>
      </c>
      <c r="P622" s="18">
        <f>MAX(0,ROUNDDOWN(K622-H622-L622-I622-0,-3))</f>
        <v/>
      </c>
      <c r="Q622" s="18">
        <f>MAX(0,ROUNDDOWN(K622-H622-L622-I622-N622,-3))</f>
        <v/>
      </c>
      <c r="R622" s="18">
        <f>MAX(0,ROUNDDOWN(K622-H622-L622-I622-O622,-3))</f>
        <v/>
      </c>
      <c r="S622" s="18">
        <f>IF(P622&lt;=0,0,ROUNDDOWN((P622*LOOKUP(P622,{0,1950001,3300001,6950001,9000001,18000001,40000001},{0.05,0.1,0.2,0.23,0.33,0.4,0.45})-LOOKUP(P622,{0,1950001,3300001,6950001,9000001,18000001,40000001},{0,97500,427500,636000,1536000,2796000,4796000}))*1.021,-2))</f>
        <v/>
      </c>
      <c r="T622" s="18">
        <f>IF(Q622&lt;=0,0,ROUNDDOWN((Q622*LOOKUP(Q622,{0,1950001,3300001,6950001,9000001,18000001,40000001},{0.05,0.1,0.2,0.23,0.33,0.4,0.45})-LOOKUP(Q622,{0,1950001,3300001,6950001,9000001,18000001,40000001},{0,97500,427500,636000,1536000,2796000,4796000}))*1.021,-2))</f>
        <v/>
      </c>
      <c r="U622" s="18">
        <f>IF(R622&lt;=0,0,ROUNDDOWN((R622*LOOKUP(R622,{0,1950001,3300001,6950001,9000001,18000001,40000001},{0.05,0.1,0.2,0.23,0.33,0.4,0.45})-LOOKUP(R622,{0,1950001,3300001,6950001,9000001,18000001,40000001},{0,97500,427500,636000,1536000,2796000,4796000}))*1.021,-2))</f>
        <v/>
      </c>
      <c r="V622" s="18">
        <f>MAX(0,ROUNDDOWN(K622-H622-430000-J622-0,-3))</f>
        <v/>
      </c>
      <c r="W622" s="18">
        <f>MAX(0,ROUNDDOWN(K622-H622-430000-J622-N622,-3))</f>
        <v/>
      </c>
      <c r="X622" s="18">
        <f>MAX(0,ROUNDDOWN(K622-H622-430000-J622-O622,-3))</f>
        <v/>
      </c>
      <c r="Y622" s="18">
        <f>IF(K622&lt;=450000,0,MAX(0,ROUNDDOWN(V622*0.06-MIN(50000,V622)*0.03,-2))+MAX(0,ROUNDDOWN(V622*0.04-MIN(50000,V622)*0.02,-2)))</f>
        <v/>
      </c>
      <c r="Z622" s="18">
        <f>IF(K622&lt;=450000,0,MAX(0,ROUNDDOWN(W622*0.06-MIN(50000,W622)*0.03,-2))+MAX(0,ROUNDDOWN(W622*0.04-MIN(50000,W622)*0.02,-2)))</f>
        <v/>
      </c>
      <c r="AA622" s="18">
        <f>IF(K622&lt;=450000,0,MAX(0,ROUNDDOWN(X622*0.06-MIN(50000,X622)*0.03,-2))+MAX(0,ROUNDDOWN(X622*0.04-MIN(50000,X622)*0.02,-2)))</f>
        <v/>
      </c>
      <c r="AB622" s="18">
        <f>AE622+Y622-Z622</f>
        <v/>
      </c>
      <c r="AC622" s="18">
        <f>AF622+Y622-AA622</f>
        <v/>
      </c>
      <c r="AD622" s="20">
        <f>AB622-AC622</f>
        <v/>
      </c>
      <c r="AE622" s="18">
        <f>S622-T622</f>
        <v/>
      </c>
      <c r="AF622" s="18">
        <f>S622-U622</f>
        <v/>
      </c>
      <c r="AG622" s="21">
        <f>IF(P622&lt;=0,0,LOOKUP(P622,{0,1950001,3300001,6950001,9000001,18000001,40000001},{0.05,0.1,0.2,0.23,0.33,0.4,0.45}))</f>
        <v/>
      </c>
    </row>
    <row r="623">
      <c r="A623" t="inlineStr">
        <is>
          <t>1万円刻み</t>
        </is>
      </c>
      <c r="B623" s="18">
        <f>'4_1万円刻み'!$A$196</f>
        <v/>
      </c>
      <c r="C623" s="19" t="n">
        <v>2025</v>
      </c>
      <c r="D623" s="18" t="n">
        <v>100000</v>
      </c>
      <c r="E623" s="18" t="n">
        <v>0</v>
      </c>
      <c r="F623" s="18" t="n">
        <v>100000</v>
      </c>
      <c r="G623" t="inlineStr">
        <is>
          <t>はい</t>
        </is>
      </c>
      <c r="H623" s="18">
        <f>ROUND(MIN(B623/12,650000)*12*0.0915+MIN(B623/12,1390000)*12*(0.0504+0)+B623*0.005,0)</f>
        <v/>
      </c>
      <c r="I623" s="18" t="n">
        <v>0</v>
      </c>
      <c r="J623" s="18" t="n">
        <v>0</v>
      </c>
      <c r="K623" s="18">
        <f>ROUND(IF(C623&gt;=2026,IF(B623&lt;741000,0,IF(B623&lt;2191000,B623-740000,IF(B623&lt;2193000,1451000,IF(B623&lt;2196000,1453000,IF(B623&lt;2200000,1456000,IF(B623&lt;3600000,ROUNDDOWN(B623/4,-3)*2.8-80000,IF(B623&lt;6600000,ROUNDDOWN(B623/4,-3)*3.2-440000,IF(B623&lt;8500000,ROUNDDOWN(B623*0.9,0)-1100000,B623-1950000)))))))),IF(B623&lt;651000,0,IF(B623&lt;1900000,B623-650000,IF(B623&lt;3600000,ROUNDDOWN(B623/4,-3)*2.8-80000,IF(B623&lt;6600000,ROUNDDOWN(B623/4,-3)*3.2-440000,IF(B623&lt;8500000,ROUNDDOWN(B623*0.9,0)-1100000,B623-1950000)))))),0)</f>
        <v/>
      </c>
      <c r="L623" s="18">
        <f>IF(K623&gt;23500000,NA(),IF(C623&gt;=2026,IF(K623&lt;=4890000,1040000,IF(K623&lt;=6550000,670000,620000)),IF(K623&lt;=1320000,950000,IF(K623&lt;=3360000,880000,IF(K623&lt;=4890000,680000,IF(K623&lt;=6550000,630000,580000))))))</f>
        <v/>
      </c>
      <c r="M623" s="18">
        <f>MIN(100000,ROUNDDOWN(K623*0.05,0))</f>
        <v/>
      </c>
      <c r="N623" s="18">
        <f>MIN(2000000,MAX(0,D623-E623-M623))</f>
        <v/>
      </c>
      <c r="O623" s="18">
        <f>IF(G623="はい",MIN(88000,MAX(0,F623-12000)),0)</f>
        <v/>
      </c>
      <c r="P623" s="18">
        <f>MAX(0,ROUNDDOWN(K623-H623-L623-I623-0,-3))</f>
        <v/>
      </c>
      <c r="Q623" s="18">
        <f>MAX(0,ROUNDDOWN(K623-H623-L623-I623-N623,-3))</f>
        <v/>
      </c>
      <c r="R623" s="18">
        <f>MAX(0,ROUNDDOWN(K623-H623-L623-I623-O623,-3))</f>
        <v/>
      </c>
      <c r="S623" s="18">
        <f>IF(P623&lt;=0,0,ROUNDDOWN((P623*LOOKUP(P623,{0,1950001,3300001,6950001,9000001,18000001,40000001},{0.05,0.1,0.2,0.23,0.33,0.4,0.45})-LOOKUP(P623,{0,1950001,3300001,6950001,9000001,18000001,40000001},{0,97500,427500,636000,1536000,2796000,4796000}))*1.021,-2))</f>
        <v/>
      </c>
      <c r="T623" s="18">
        <f>IF(Q623&lt;=0,0,ROUNDDOWN((Q623*LOOKUP(Q623,{0,1950001,3300001,6950001,9000001,18000001,40000001},{0.05,0.1,0.2,0.23,0.33,0.4,0.45})-LOOKUP(Q623,{0,1950001,3300001,6950001,9000001,18000001,40000001},{0,97500,427500,636000,1536000,2796000,4796000}))*1.021,-2))</f>
        <v/>
      </c>
      <c r="U623" s="18">
        <f>IF(R623&lt;=0,0,ROUNDDOWN((R623*LOOKUP(R623,{0,1950001,3300001,6950001,9000001,18000001,40000001},{0.05,0.1,0.2,0.23,0.33,0.4,0.45})-LOOKUP(R623,{0,1950001,3300001,6950001,9000001,18000001,40000001},{0,97500,427500,636000,1536000,2796000,4796000}))*1.021,-2))</f>
        <v/>
      </c>
      <c r="V623" s="18">
        <f>MAX(0,ROUNDDOWN(K623-H623-430000-J623-0,-3))</f>
        <v/>
      </c>
      <c r="W623" s="18">
        <f>MAX(0,ROUNDDOWN(K623-H623-430000-J623-N623,-3))</f>
        <v/>
      </c>
      <c r="X623" s="18">
        <f>MAX(0,ROUNDDOWN(K623-H623-430000-J623-O623,-3))</f>
        <v/>
      </c>
      <c r="Y623" s="18">
        <f>IF(K623&lt;=450000,0,MAX(0,ROUNDDOWN(V623*0.06-MIN(50000,V623)*0.03,-2))+MAX(0,ROUNDDOWN(V623*0.04-MIN(50000,V623)*0.02,-2)))</f>
        <v/>
      </c>
      <c r="Z623" s="18">
        <f>IF(K623&lt;=450000,0,MAX(0,ROUNDDOWN(W623*0.06-MIN(50000,W623)*0.03,-2))+MAX(0,ROUNDDOWN(W623*0.04-MIN(50000,W623)*0.02,-2)))</f>
        <v/>
      </c>
      <c r="AA623" s="18">
        <f>IF(K623&lt;=450000,0,MAX(0,ROUNDDOWN(X623*0.06-MIN(50000,X623)*0.03,-2))+MAX(0,ROUNDDOWN(X623*0.04-MIN(50000,X623)*0.02,-2)))</f>
        <v/>
      </c>
      <c r="AB623" s="18">
        <f>AE623+Y623-Z623</f>
        <v/>
      </c>
      <c r="AC623" s="18">
        <f>AF623+Y623-AA623</f>
        <v/>
      </c>
      <c r="AD623" s="20">
        <f>AB623-AC623</f>
        <v/>
      </c>
      <c r="AE623" s="18">
        <f>S623-T623</f>
        <v/>
      </c>
      <c r="AF623" s="18">
        <f>S623-U623</f>
        <v/>
      </c>
      <c r="AG623" s="21">
        <f>IF(P623&lt;=0,0,LOOKUP(P623,{0,1950001,3300001,6950001,9000001,18000001,40000001},{0.05,0.1,0.2,0.23,0.33,0.4,0.45}))</f>
        <v/>
      </c>
    </row>
    <row r="624">
      <c r="A624" t="inlineStr">
        <is>
          <t>1万円刻み</t>
        </is>
      </c>
      <c r="B624" s="18">
        <f>'4_1万円刻み'!$A$197</f>
        <v/>
      </c>
      <c r="C624" s="19" t="n">
        <v>2026</v>
      </c>
      <c r="D624" s="18" t="n">
        <v>100000</v>
      </c>
      <c r="E624" s="18" t="n">
        <v>0</v>
      </c>
      <c r="F624" s="18" t="n">
        <v>100000</v>
      </c>
      <c r="G624" t="inlineStr">
        <is>
          <t>はい</t>
        </is>
      </c>
      <c r="H624" s="18">
        <f>ROUND(MIN(B624/12,650000)*12*0.0915+MIN(B624/12,1390000)*12*(0.0504+0)+B624*0.005,0)</f>
        <v/>
      </c>
      <c r="I624" s="18" t="n">
        <v>0</v>
      </c>
      <c r="J624" s="18" t="n">
        <v>0</v>
      </c>
      <c r="K624" s="18">
        <f>ROUND(IF(C624&gt;=2026,IF(B624&lt;741000,0,IF(B624&lt;2191000,B624-740000,IF(B624&lt;2193000,1451000,IF(B624&lt;2196000,1453000,IF(B624&lt;2200000,1456000,IF(B624&lt;3600000,ROUNDDOWN(B624/4,-3)*2.8-80000,IF(B624&lt;6600000,ROUNDDOWN(B624/4,-3)*3.2-440000,IF(B624&lt;8500000,ROUNDDOWN(B624*0.9,0)-1100000,B624-1950000)))))))),IF(B624&lt;651000,0,IF(B624&lt;1900000,B624-650000,IF(B624&lt;3600000,ROUNDDOWN(B624/4,-3)*2.8-80000,IF(B624&lt;6600000,ROUNDDOWN(B624/4,-3)*3.2-440000,IF(B624&lt;8500000,ROUNDDOWN(B624*0.9,0)-1100000,B624-1950000)))))),0)</f>
        <v/>
      </c>
      <c r="L624" s="18">
        <f>IF(K624&gt;23500000,NA(),IF(C624&gt;=2026,IF(K624&lt;=4890000,1040000,IF(K624&lt;=6550000,670000,620000)),IF(K624&lt;=1320000,950000,IF(K624&lt;=3360000,880000,IF(K624&lt;=4890000,680000,IF(K624&lt;=6550000,630000,580000))))))</f>
        <v/>
      </c>
      <c r="M624" s="18">
        <f>MIN(100000,ROUNDDOWN(K624*0.05,0))</f>
        <v/>
      </c>
      <c r="N624" s="18">
        <f>MIN(2000000,MAX(0,D624-E624-M624))</f>
        <v/>
      </c>
      <c r="O624" s="18">
        <f>IF(G624="はい",MIN(88000,MAX(0,F624-12000)),0)</f>
        <v/>
      </c>
      <c r="P624" s="18">
        <f>MAX(0,ROUNDDOWN(K624-H624-L624-I624-0,-3))</f>
        <v/>
      </c>
      <c r="Q624" s="18">
        <f>MAX(0,ROUNDDOWN(K624-H624-L624-I624-N624,-3))</f>
        <v/>
      </c>
      <c r="R624" s="18">
        <f>MAX(0,ROUNDDOWN(K624-H624-L624-I624-O624,-3))</f>
        <v/>
      </c>
      <c r="S624" s="18">
        <f>IF(P624&lt;=0,0,ROUNDDOWN((P624*LOOKUP(P624,{0,1950001,3300001,6950001,9000001,18000001,40000001},{0.05,0.1,0.2,0.23,0.33,0.4,0.45})-LOOKUP(P624,{0,1950001,3300001,6950001,9000001,18000001,40000001},{0,97500,427500,636000,1536000,2796000,4796000}))*1.021,-2))</f>
        <v/>
      </c>
      <c r="T624" s="18">
        <f>IF(Q624&lt;=0,0,ROUNDDOWN((Q624*LOOKUP(Q624,{0,1950001,3300001,6950001,9000001,18000001,40000001},{0.05,0.1,0.2,0.23,0.33,0.4,0.45})-LOOKUP(Q624,{0,1950001,3300001,6950001,9000001,18000001,40000001},{0,97500,427500,636000,1536000,2796000,4796000}))*1.021,-2))</f>
        <v/>
      </c>
      <c r="U624" s="18">
        <f>IF(R624&lt;=0,0,ROUNDDOWN((R624*LOOKUP(R624,{0,1950001,3300001,6950001,9000001,18000001,40000001},{0.05,0.1,0.2,0.23,0.33,0.4,0.45})-LOOKUP(R624,{0,1950001,3300001,6950001,9000001,18000001,40000001},{0,97500,427500,636000,1536000,2796000,4796000}))*1.021,-2))</f>
        <v/>
      </c>
      <c r="V624" s="18">
        <f>MAX(0,ROUNDDOWN(K624-H624-430000-J624-0,-3))</f>
        <v/>
      </c>
      <c r="W624" s="18">
        <f>MAX(0,ROUNDDOWN(K624-H624-430000-J624-N624,-3))</f>
        <v/>
      </c>
      <c r="X624" s="18">
        <f>MAX(0,ROUNDDOWN(K624-H624-430000-J624-O624,-3))</f>
        <v/>
      </c>
      <c r="Y624" s="18">
        <f>IF(K624&lt;=450000,0,MAX(0,ROUNDDOWN(V624*0.06-MIN(50000,V624)*0.03,-2))+MAX(0,ROUNDDOWN(V624*0.04-MIN(50000,V624)*0.02,-2)))</f>
        <v/>
      </c>
      <c r="Z624" s="18">
        <f>IF(K624&lt;=450000,0,MAX(0,ROUNDDOWN(W624*0.06-MIN(50000,W624)*0.03,-2))+MAX(0,ROUNDDOWN(W624*0.04-MIN(50000,W624)*0.02,-2)))</f>
        <v/>
      </c>
      <c r="AA624" s="18">
        <f>IF(K624&lt;=450000,0,MAX(0,ROUNDDOWN(X624*0.06-MIN(50000,X624)*0.03,-2))+MAX(0,ROUNDDOWN(X624*0.04-MIN(50000,X624)*0.02,-2)))</f>
        <v/>
      </c>
      <c r="AB624" s="18">
        <f>AE624+Y624-Z624</f>
        <v/>
      </c>
      <c r="AC624" s="18">
        <f>AF624+Y624-AA624</f>
        <v/>
      </c>
      <c r="AD624" s="20">
        <f>AB624-AC624</f>
        <v/>
      </c>
      <c r="AE624" s="18">
        <f>S624-T624</f>
        <v/>
      </c>
      <c r="AF624" s="18">
        <f>S624-U624</f>
        <v/>
      </c>
      <c r="AG624" s="21">
        <f>IF(P624&lt;=0,0,LOOKUP(P624,{0,1950001,3300001,6950001,9000001,18000001,40000001},{0.05,0.1,0.2,0.23,0.33,0.4,0.45}))</f>
        <v/>
      </c>
    </row>
    <row r="625">
      <c r="A625" t="inlineStr">
        <is>
          <t>1万円刻み</t>
        </is>
      </c>
      <c r="B625" s="18">
        <f>'4_1万円刻み'!$A$197</f>
        <v/>
      </c>
      <c r="C625" s="19" t="n">
        <v>2025</v>
      </c>
      <c r="D625" s="18" t="n">
        <v>100000</v>
      </c>
      <c r="E625" s="18" t="n">
        <v>0</v>
      </c>
      <c r="F625" s="18" t="n">
        <v>100000</v>
      </c>
      <c r="G625" t="inlineStr">
        <is>
          <t>はい</t>
        </is>
      </c>
      <c r="H625" s="18">
        <f>ROUND(MIN(B625/12,650000)*12*0.0915+MIN(B625/12,1390000)*12*(0.0504+0)+B625*0.005,0)</f>
        <v/>
      </c>
      <c r="I625" s="18" t="n">
        <v>0</v>
      </c>
      <c r="J625" s="18" t="n">
        <v>0</v>
      </c>
      <c r="K625" s="18">
        <f>ROUND(IF(C625&gt;=2026,IF(B625&lt;741000,0,IF(B625&lt;2191000,B625-740000,IF(B625&lt;2193000,1451000,IF(B625&lt;2196000,1453000,IF(B625&lt;2200000,1456000,IF(B625&lt;3600000,ROUNDDOWN(B625/4,-3)*2.8-80000,IF(B625&lt;6600000,ROUNDDOWN(B625/4,-3)*3.2-440000,IF(B625&lt;8500000,ROUNDDOWN(B625*0.9,0)-1100000,B625-1950000)))))))),IF(B625&lt;651000,0,IF(B625&lt;1900000,B625-650000,IF(B625&lt;3600000,ROUNDDOWN(B625/4,-3)*2.8-80000,IF(B625&lt;6600000,ROUNDDOWN(B625/4,-3)*3.2-440000,IF(B625&lt;8500000,ROUNDDOWN(B625*0.9,0)-1100000,B625-1950000)))))),0)</f>
        <v/>
      </c>
      <c r="L625" s="18">
        <f>IF(K625&gt;23500000,NA(),IF(C625&gt;=2026,IF(K625&lt;=4890000,1040000,IF(K625&lt;=6550000,670000,620000)),IF(K625&lt;=1320000,950000,IF(K625&lt;=3360000,880000,IF(K625&lt;=4890000,680000,IF(K625&lt;=6550000,630000,580000))))))</f>
        <v/>
      </c>
      <c r="M625" s="18">
        <f>MIN(100000,ROUNDDOWN(K625*0.05,0))</f>
        <v/>
      </c>
      <c r="N625" s="18">
        <f>MIN(2000000,MAX(0,D625-E625-M625))</f>
        <v/>
      </c>
      <c r="O625" s="18">
        <f>IF(G625="はい",MIN(88000,MAX(0,F625-12000)),0)</f>
        <v/>
      </c>
      <c r="P625" s="18">
        <f>MAX(0,ROUNDDOWN(K625-H625-L625-I625-0,-3))</f>
        <v/>
      </c>
      <c r="Q625" s="18">
        <f>MAX(0,ROUNDDOWN(K625-H625-L625-I625-N625,-3))</f>
        <v/>
      </c>
      <c r="R625" s="18">
        <f>MAX(0,ROUNDDOWN(K625-H625-L625-I625-O625,-3))</f>
        <v/>
      </c>
      <c r="S625" s="18">
        <f>IF(P625&lt;=0,0,ROUNDDOWN((P625*LOOKUP(P625,{0,1950001,3300001,6950001,9000001,18000001,40000001},{0.05,0.1,0.2,0.23,0.33,0.4,0.45})-LOOKUP(P625,{0,1950001,3300001,6950001,9000001,18000001,40000001},{0,97500,427500,636000,1536000,2796000,4796000}))*1.021,-2))</f>
        <v/>
      </c>
      <c r="T625" s="18">
        <f>IF(Q625&lt;=0,0,ROUNDDOWN((Q625*LOOKUP(Q625,{0,1950001,3300001,6950001,9000001,18000001,40000001},{0.05,0.1,0.2,0.23,0.33,0.4,0.45})-LOOKUP(Q625,{0,1950001,3300001,6950001,9000001,18000001,40000001},{0,97500,427500,636000,1536000,2796000,4796000}))*1.021,-2))</f>
        <v/>
      </c>
      <c r="U625" s="18">
        <f>IF(R625&lt;=0,0,ROUNDDOWN((R625*LOOKUP(R625,{0,1950001,3300001,6950001,9000001,18000001,40000001},{0.05,0.1,0.2,0.23,0.33,0.4,0.45})-LOOKUP(R625,{0,1950001,3300001,6950001,9000001,18000001,40000001},{0,97500,427500,636000,1536000,2796000,4796000}))*1.021,-2))</f>
        <v/>
      </c>
      <c r="V625" s="18">
        <f>MAX(0,ROUNDDOWN(K625-H625-430000-J625-0,-3))</f>
        <v/>
      </c>
      <c r="W625" s="18">
        <f>MAX(0,ROUNDDOWN(K625-H625-430000-J625-N625,-3))</f>
        <v/>
      </c>
      <c r="X625" s="18">
        <f>MAX(0,ROUNDDOWN(K625-H625-430000-J625-O625,-3))</f>
        <v/>
      </c>
      <c r="Y625" s="18">
        <f>IF(K625&lt;=450000,0,MAX(0,ROUNDDOWN(V625*0.06-MIN(50000,V625)*0.03,-2))+MAX(0,ROUNDDOWN(V625*0.04-MIN(50000,V625)*0.02,-2)))</f>
        <v/>
      </c>
      <c r="Z625" s="18">
        <f>IF(K625&lt;=450000,0,MAX(0,ROUNDDOWN(W625*0.06-MIN(50000,W625)*0.03,-2))+MAX(0,ROUNDDOWN(W625*0.04-MIN(50000,W625)*0.02,-2)))</f>
        <v/>
      </c>
      <c r="AA625" s="18">
        <f>IF(K625&lt;=450000,0,MAX(0,ROUNDDOWN(X625*0.06-MIN(50000,X625)*0.03,-2))+MAX(0,ROUNDDOWN(X625*0.04-MIN(50000,X625)*0.02,-2)))</f>
        <v/>
      </c>
      <c r="AB625" s="18">
        <f>AE625+Y625-Z625</f>
        <v/>
      </c>
      <c r="AC625" s="18">
        <f>AF625+Y625-AA625</f>
        <v/>
      </c>
      <c r="AD625" s="20">
        <f>AB625-AC625</f>
        <v/>
      </c>
      <c r="AE625" s="18">
        <f>S625-T625</f>
        <v/>
      </c>
      <c r="AF625" s="18">
        <f>S625-U625</f>
        <v/>
      </c>
      <c r="AG625" s="21">
        <f>IF(P625&lt;=0,0,LOOKUP(P625,{0,1950001,3300001,6950001,9000001,18000001,40000001},{0.05,0.1,0.2,0.23,0.33,0.4,0.45}))</f>
        <v/>
      </c>
    </row>
    <row r="626">
      <c r="A626" t="inlineStr">
        <is>
          <t>1万円刻み</t>
        </is>
      </c>
      <c r="B626" s="18">
        <f>'4_1万円刻み'!$A$198</f>
        <v/>
      </c>
      <c r="C626" s="19" t="n">
        <v>2026</v>
      </c>
      <c r="D626" s="18" t="n">
        <v>100000</v>
      </c>
      <c r="E626" s="18" t="n">
        <v>0</v>
      </c>
      <c r="F626" s="18" t="n">
        <v>100000</v>
      </c>
      <c r="G626" t="inlineStr">
        <is>
          <t>はい</t>
        </is>
      </c>
      <c r="H626" s="18">
        <f>ROUND(MIN(B626/12,650000)*12*0.0915+MIN(B626/12,1390000)*12*(0.0504+0)+B626*0.005,0)</f>
        <v/>
      </c>
      <c r="I626" s="18" t="n">
        <v>0</v>
      </c>
      <c r="J626" s="18" t="n">
        <v>0</v>
      </c>
      <c r="K626" s="18">
        <f>ROUND(IF(C626&gt;=2026,IF(B626&lt;741000,0,IF(B626&lt;2191000,B626-740000,IF(B626&lt;2193000,1451000,IF(B626&lt;2196000,1453000,IF(B626&lt;2200000,1456000,IF(B626&lt;3600000,ROUNDDOWN(B626/4,-3)*2.8-80000,IF(B626&lt;6600000,ROUNDDOWN(B626/4,-3)*3.2-440000,IF(B626&lt;8500000,ROUNDDOWN(B626*0.9,0)-1100000,B626-1950000)))))))),IF(B626&lt;651000,0,IF(B626&lt;1900000,B626-650000,IF(B626&lt;3600000,ROUNDDOWN(B626/4,-3)*2.8-80000,IF(B626&lt;6600000,ROUNDDOWN(B626/4,-3)*3.2-440000,IF(B626&lt;8500000,ROUNDDOWN(B626*0.9,0)-1100000,B626-1950000)))))),0)</f>
        <v/>
      </c>
      <c r="L626" s="18">
        <f>IF(K626&gt;23500000,NA(),IF(C626&gt;=2026,IF(K626&lt;=4890000,1040000,IF(K626&lt;=6550000,670000,620000)),IF(K626&lt;=1320000,950000,IF(K626&lt;=3360000,880000,IF(K626&lt;=4890000,680000,IF(K626&lt;=6550000,630000,580000))))))</f>
        <v/>
      </c>
      <c r="M626" s="18">
        <f>MIN(100000,ROUNDDOWN(K626*0.05,0))</f>
        <v/>
      </c>
      <c r="N626" s="18">
        <f>MIN(2000000,MAX(0,D626-E626-M626))</f>
        <v/>
      </c>
      <c r="O626" s="18">
        <f>IF(G626="はい",MIN(88000,MAX(0,F626-12000)),0)</f>
        <v/>
      </c>
      <c r="P626" s="18">
        <f>MAX(0,ROUNDDOWN(K626-H626-L626-I626-0,-3))</f>
        <v/>
      </c>
      <c r="Q626" s="18">
        <f>MAX(0,ROUNDDOWN(K626-H626-L626-I626-N626,-3))</f>
        <v/>
      </c>
      <c r="R626" s="18">
        <f>MAX(0,ROUNDDOWN(K626-H626-L626-I626-O626,-3))</f>
        <v/>
      </c>
      <c r="S626" s="18">
        <f>IF(P626&lt;=0,0,ROUNDDOWN((P626*LOOKUP(P626,{0,1950001,3300001,6950001,9000001,18000001,40000001},{0.05,0.1,0.2,0.23,0.33,0.4,0.45})-LOOKUP(P626,{0,1950001,3300001,6950001,9000001,18000001,40000001},{0,97500,427500,636000,1536000,2796000,4796000}))*1.021,-2))</f>
        <v/>
      </c>
      <c r="T626" s="18">
        <f>IF(Q626&lt;=0,0,ROUNDDOWN((Q626*LOOKUP(Q626,{0,1950001,3300001,6950001,9000001,18000001,40000001},{0.05,0.1,0.2,0.23,0.33,0.4,0.45})-LOOKUP(Q626,{0,1950001,3300001,6950001,9000001,18000001,40000001},{0,97500,427500,636000,1536000,2796000,4796000}))*1.021,-2))</f>
        <v/>
      </c>
      <c r="U626" s="18">
        <f>IF(R626&lt;=0,0,ROUNDDOWN((R626*LOOKUP(R626,{0,1950001,3300001,6950001,9000001,18000001,40000001},{0.05,0.1,0.2,0.23,0.33,0.4,0.45})-LOOKUP(R626,{0,1950001,3300001,6950001,9000001,18000001,40000001},{0,97500,427500,636000,1536000,2796000,4796000}))*1.021,-2))</f>
        <v/>
      </c>
      <c r="V626" s="18">
        <f>MAX(0,ROUNDDOWN(K626-H626-430000-J626-0,-3))</f>
        <v/>
      </c>
      <c r="W626" s="18">
        <f>MAX(0,ROUNDDOWN(K626-H626-430000-J626-N626,-3))</f>
        <v/>
      </c>
      <c r="X626" s="18">
        <f>MAX(0,ROUNDDOWN(K626-H626-430000-J626-O626,-3))</f>
        <v/>
      </c>
      <c r="Y626" s="18">
        <f>IF(K626&lt;=450000,0,MAX(0,ROUNDDOWN(V626*0.06-MIN(50000,V626)*0.03,-2))+MAX(0,ROUNDDOWN(V626*0.04-MIN(50000,V626)*0.02,-2)))</f>
        <v/>
      </c>
      <c r="Z626" s="18">
        <f>IF(K626&lt;=450000,0,MAX(0,ROUNDDOWN(W626*0.06-MIN(50000,W626)*0.03,-2))+MAX(0,ROUNDDOWN(W626*0.04-MIN(50000,W626)*0.02,-2)))</f>
        <v/>
      </c>
      <c r="AA626" s="18">
        <f>IF(K626&lt;=450000,0,MAX(0,ROUNDDOWN(X626*0.06-MIN(50000,X626)*0.03,-2))+MAX(0,ROUNDDOWN(X626*0.04-MIN(50000,X626)*0.02,-2)))</f>
        <v/>
      </c>
      <c r="AB626" s="18">
        <f>AE626+Y626-Z626</f>
        <v/>
      </c>
      <c r="AC626" s="18">
        <f>AF626+Y626-AA626</f>
        <v/>
      </c>
      <c r="AD626" s="20">
        <f>AB626-AC626</f>
        <v/>
      </c>
      <c r="AE626" s="18">
        <f>S626-T626</f>
        <v/>
      </c>
      <c r="AF626" s="18">
        <f>S626-U626</f>
        <v/>
      </c>
      <c r="AG626" s="21">
        <f>IF(P626&lt;=0,0,LOOKUP(P626,{0,1950001,3300001,6950001,9000001,18000001,40000001},{0.05,0.1,0.2,0.23,0.33,0.4,0.45}))</f>
        <v/>
      </c>
    </row>
    <row r="627">
      <c r="A627" t="inlineStr">
        <is>
          <t>1万円刻み</t>
        </is>
      </c>
      <c r="B627" s="18">
        <f>'4_1万円刻み'!$A$198</f>
        <v/>
      </c>
      <c r="C627" s="19" t="n">
        <v>2025</v>
      </c>
      <c r="D627" s="18" t="n">
        <v>100000</v>
      </c>
      <c r="E627" s="18" t="n">
        <v>0</v>
      </c>
      <c r="F627" s="18" t="n">
        <v>100000</v>
      </c>
      <c r="G627" t="inlineStr">
        <is>
          <t>はい</t>
        </is>
      </c>
      <c r="H627" s="18">
        <f>ROUND(MIN(B627/12,650000)*12*0.0915+MIN(B627/12,1390000)*12*(0.0504+0)+B627*0.005,0)</f>
        <v/>
      </c>
      <c r="I627" s="18" t="n">
        <v>0</v>
      </c>
      <c r="J627" s="18" t="n">
        <v>0</v>
      </c>
      <c r="K627" s="18">
        <f>ROUND(IF(C627&gt;=2026,IF(B627&lt;741000,0,IF(B627&lt;2191000,B627-740000,IF(B627&lt;2193000,1451000,IF(B627&lt;2196000,1453000,IF(B627&lt;2200000,1456000,IF(B627&lt;3600000,ROUNDDOWN(B627/4,-3)*2.8-80000,IF(B627&lt;6600000,ROUNDDOWN(B627/4,-3)*3.2-440000,IF(B627&lt;8500000,ROUNDDOWN(B627*0.9,0)-1100000,B627-1950000)))))))),IF(B627&lt;651000,0,IF(B627&lt;1900000,B627-650000,IF(B627&lt;3600000,ROUNDDOWN(B627/4,-3)*2.8-80000,IF(B627&lt;6600000,ROUNDDOWN(B627/4,-3)*3.2-440000,IF(B627&lt;8500000,ROUNDDOWN(B627*0.9,0)-1100000,B627-1950000)))))),0)</f>
        <v/>
      </c>
      <c r="L627" s="18">
        <f>IF(K627&gt;23500000,NA(),IF(C627&gt;=2026,IF(K627&lt;=4890000,1040000,IF(K627&lt;=6550000,670000,620000)),IF(K627&lt;=1320000,950000,IF(K627&lt;=3360000,880000,IF(K627&lt;=4890000,680000,IF(K627&lt;=6550000,630000,580000))))))</f>
        <v/>
      </c>
      <c r="M627" s="18">
        <f>MIN(100000,ROUNDDOWN(K627*0.05,0))</f>
        <v/>
      </c>
      <c r="N627" s="18">
        <f>MIN(2000000,MAX(0,D627-E627-M627))</f>
        <v/>
      </c>
      <c r="O627" s="18">
        <f>IF(G627="はい",MIN(88000,MAX(0,F627-12000)),0)</f>
        <v/>
      </c>
      <c r="P627" s="18">
        <f>MAX(0,ROUNDDOWN(K627-H627-L627-I627-0,-3))</f>
        <v/>
      </c>
      <c r="Q627" s="18">
        <f>MAX(0,ROUNDDOWN(K627-H627-L627-I627-N627,-3))</f>
        <v/>
      </c>
      <c r="R627" s="18">
        <f>MAX(0,ROUNDDOWN(K627-H627-L627-I627-O627,-3))</f>
        <v/>
      </c>
      <c r="S627" s="18">
        <f>IF(P627&lt;=0,0,ROUNDDOWN((P627*LOOKUP(P627,{0,1950001,3300001,6950001,9000001,18000001,40000001},{0.05,0.1,0.2,0.23,0.33,0.4,0.45})-LOOKUP(P627,{0,1950001,3300001,6950001,9000001,18000001,40000001},{0,97500,427500,636000,1536000,2796000,4796000}))*1.021,-2))</f>
        <v/>
      </c>
      <c r="T627" s="18">
        <f>IF(Q627&lt;=0,0,ROUNDDOWN((Q627*LOOKUP(Q627,{0,1950001,3300001,6950001,9000001,18000001,40000001},{0.05,0.1,0.2,0.23,0.33,0.4,0.45})-LOOKUP(Q627,{0,1950001,3300001,6950001,9000001,18000001,40000001},{0,97500,427500,636000,1536000,2796000,4796000}))*1.021,-2))</f>
        <v/>
      </c>
      <c r="U627" s="18">
        <f>IF(R627&lt;=0,0,ROUNDDOWN((R627*LOOKUP(R627,{0,1950001,3300001,6950001,9000001,18000001,40000001},{0.05,0.1,0.2,0.23,0.33,0.4,0.45})-LOOKUP(R627,{0,1950001,3300001,6950001,9000001,18000001,40000001},{0,97500,427500,636000,1536000,2796000,4796000}))*1.021,-2))</f>
        <v/>
      </c>
      <c r="V627" s="18">
        <f>MAX(0,ROUNDDOWN(K627-H627-430000-J627-0,-3))</f>
        <v/>
      </c>
      <c r="W627" s="18">
        <f>MAX(0,ROUNDDOWN(K627-H627-430000-J627-N627,-3))</f>
        <v/>
      </c>
      <c r="X627" s="18">
        <f>MAX(0,ROUNDDOWN(K627-H627-430000-J627-O627,-3))</f>
        <v/>
      </c>
      <c r="Y627" s="18">
        <f>IF(K627&lt;=450000,0,MAX(0,ROUNDDOWN(V627*0.06-MIN(50000,V627)*0.03,-2))+MAX(0,ROUNDDOWN(V627*0.04-MIN(50000,V627)*0.02,-2)))</f>
        <v/>
      </c>
      <c r="Z627" s="18">
        <f>IF(K627&lt;=450000,0,MAX(0,ROUNDDOWN(W627*0.06-MIN(50000,W627)*0.03,-2))+MAX(0,ROUNDDOWN(W627*0.04-MIN(50000,W627)*0.02,-2)))</f>
        <v/>
      </c>
      <c r="AA627" s="18">
        <f>IF(K627&lt;=450000,0,MAX(0,ROUNDDOWN(X627*0.06-MIN(50000,X627)*0.03,-2))+MAX(0,ROUNDDOWN(X627*0.04-MIN(50000,X627)*0.02,-2)))</f>
        <v/>
      </c>
      <c r="AB627" s="18">
        <f>AE627+Y627-Z627</f>
        <v/>
      </c>
      <c r="AC627" s="18">
        <f>AF627+Y627-AA627</f>
        <v/>
      </c>
      <c r="AD627" s="20">
        <f>AB627-AC627</f>
        <v/>
      </c>
      <c r="AE627" s="18">
        <f>S627-T627</f>
        <v/>
      </c>
      <c r="AF627" s="18">
        <f>S627-U627</f>
        <v/>
      </c>
      <c r="AG627" s="21">
        <f>IF(P627&lt;=0,0,LOOKUP(P627,{0,1950001,3300001,6950001,9000001,18000001,40000001},{0.05,0.1,0.2,0.23,0.33,0.4,0.45}))</f>
        <v/>
      </c>
    </row>
    <row r="628">
      <c r="A628" t="inlineStr">
        <is>
          <t>1万円刻み</t>
        </is>
      </c>
      <c r="B628" s="18">
        <f>'4_1万円刻み'!$A$199</f>
        <v/>
      </c>
      <c r="C628" s="19" t="n">
        <v>2026</v>
      </c>
      <c r="D628" s="18" t="n">
        <v>100000</v>
      </c>
      <c r="E628" s="18" t="n">
        <v>0</v>
      </c>
      <c r="F628" s="18" t="n">
        <v>100000</v>
      </c>
      <c r="G628" t="inlineStr">
        <is>
          <t>はい</t>
        </is>
      </c>
      <c r="H628" s="18">
        <f>ROUND(MIN(B628/12,650000)*12*0.0915+MIN(B628/12,1390000)*12*(0.0504+0)+B628*0.005,0)</f>
        <v/>
      </c>
      <c r="I628" s="18" t="n">
        <v>0</v>
      </c>
      <c r="J628" s="18" t="n">
        <v>0</v>
      </c>
      <c r="K628" s="18">
        <f>ROUND(IF(C628&gt;=2026,IF(B628&lt;741000,0,IF(B628&lt;2191000,B628-740000,IF(B628&lt;2193000,1451000,IF(B628&lt;2196000,1453000,IF(B628&lt;2200000,1456000,IF(B628&lt;3600000,ROUNDDOWN(B628/4,-3)*2.8-80000,IF(B628&lt;6600000,ROUNDDOWN(B628/4,-3)*3.2-440000,IF(B628&lt;8500000,ROUNDDOWN(B628*0.9,0)-1100000,B628-1950000)))))))),IF(B628&lt;651000,0,IF(B628&lt;1900000,B628-650000,IF(B628&lt;3600000,ROUNDDOWN(B628/4,-3)*2.8-80000,IF(B628&lt;6600000,ROUNDDOWN(B628/4,-3)*3.2-440000,IF(B628&lt;8500000,ROUNDDOWN(B628*0.9,0)-1100000,B628-1950000)))))),0)</f>
        <v/>
      </c>
      <c r="L628" s="18">
        <f>IF(K628&gt;23500000,NA(),IF(C628&gt;=2026,IF(K628&lt;=4890000,1040000,IF(K628&lt;=6550000,670000,620000)),IF(K628&lt;=1320000,950000,IF(K628&lt;=3360000,880000,IF(K628&lt;=4890000,680000,IF(K628&lt;=6550000,630000,580000))))))</f>
        <v/>
      </c>
      <c r="M628" s="18">
        <f>MIN(100000,ROUNDDOWN(K628*0.05,0))</f>
        <v/>
      </c>
      <c r="N628" s="18">
        <f>MIN(2000000,MAX(0,D628-E628-M628))</f>
        <v/>
      </c>
      <c r="O628" s="18">
        <f>IF(G628="はい",MIN(88000,MAX(0,F628-12000)),0)</f>
        <v/>
      </c>
      <c r="P628" s="18">
        <f>MAX(0,ROUNDDOWN(K628-H628-L628-I628-0,-3))</f>
        <v/>
      </c>
      <c r="Q628" s="18">
        <f>MAX(0,ROUNDDOWN(K628-H628-L628-I628-N628,-3))</f>
        <v/>
      </c>
      <c r="R628" s="18">
        <f>MAX(0,ROUNDDOWN(K628-H628-L628-I628-O628,-3))</f>
        <v/>
      </c>
      <c r="S628" s="18">
        <f>IF(P628&lt;=0,0,ROUNDDOWN((P628*LOOKUP(P628,{0,1950001,3300001,6950001,9000001,18000001,40000001},{0.05,0.1,0.2,0.23,0.33,0.4,0.45})-LOOKUP(P628,{0,1950001,3300001,6950001,9000001,18000001,40000001},{0,97500,427500,636000,1536000,2796000,4796000}))*1.021,-2))</f>
        <v/>
      </c>
      <c r="T628" s="18">
        <f>IF(Q628&lt;=0,0,ROUNDDOWN((Q628*LOOKUP(Q628,{0,1950001,3300001,6950001,9000001,18000001,40000001},{0.05,0.1,0.2,0.23,0.33,0.4,0.45})-LOOKUP(Q628,{0,1950001,3300001,6950001,9000001,18000001,40000001},{0,97500,427500,636000,1536000,2796000,4796000}))*1.021,-2))</f>
        <v/>
      </c>
      <c r="U628" s="18">
        <f>IF(R628&lt;=0,0,ROUNDDOWN((R628*LOOKUP(R628,{0,1950001,3300001,6950001,9000001,18000001,40000001},{0.05,0.1,0.2,0.23,0.33,0.4,0.45})-LOOKUP(R628,{0,1950001,3300001,6950001,9000001,18000001,40000001},{0,97500,427500,636000,1536000,2796000,4796000}))*1.021,-2))</f>
        <v/>
      </c>
      <c r="V628" s="18">
        <f>MAX(0,ROUNDDOWN(K628-H628-430000-J628-0,-3))</f>
        <v/>
      </c>
      <c r="W628" s="18">
        <f>MAX(0,ROUNDDOWN(K628-H628-430000-J628-N628,-3))</f>
        <v/>
      </c>
      <c r="X628" s="18">
        <f>MAX(0,ROUNDDOWN(K628-H628-430000-J628-O628,-3))</f>
        <v/>
      </c>
      <c r="Y628" s="18">
        <f>IF(K628&lt;=450000,0,MAX(0,ROUNDDOWN(V628*0.06-MIN(50000,V628)*0.03,-2))+MAX(0,ROUNDDOWN(V628*0.04-MIN(50000,V628)*0.02,-2)))</f>
        <v/>
      </c>
      <c r="Z628" s="18">
        <f>IF(K628&lt;=450000,0,MAX(0,ROUNDDOWN(W628*0.06-MIN(50000,W628)*0.03,-2))+MAX(0,ROUNDDOWN(W628*0.04-MIN(50000,W628)*0.02,-2)))</f>
        <v/>
      </c>
      <c r="AA628" s="18">
        <f>IF(K628&lt;=450000,0,MAX(0,ROUNDDOWN(X628*0.06-MIN(50000,X628)*0.03,-2))+MAX(0,ROUNDDOWN(X628*0.04-MIN(50000,X628)*0.02,-2)))</f>
        <v/>
      </c>
      <c r="AB628" s="18">
        <f>AE628+Y628-Z628</f>
        <v/>
      </c>
      <c r="AC628" s="18">
        <f>AF628+Y628-AA628</f>
        <v/>
      </c>
      <c r="AD628" s="20">
        <f>AB628-AC628</f>
        <v/>
      </c>
      <c r="AE628" s="18">
        <f>S628-T628</f>
        <v/>
      </c>
      <c r="AF628" s="18">
        <f>S628-U628</f>
        <v/>
      </c>
      <c r="AG628" s="21">
        <f>IF(P628&lt;=0,0,LOOKUP(P628,{0,1950001,3300001,6950001,9000001,18000001,40000001},{0.05,0.1,0.2,0.23,0.33,0.4,0.45}))</f>
        <v/>
      </c>
    </row>
    <row r="629">
      <c r="A629" t="inlineStr">
        <is>
          <t>1万円刻み</t>
        </is>
      </c>
      <c r="B629" s="18">
        <f>'4_1万円刻み'!$A$199</f>
        <v/>
      </c>
      <c r="C629" s="19" t="n">
        <v>2025</v>
      </c>
      <c r="D629" s="18" t="n">
        <v>100000</v>
      </c>
      <c r="E629" s="18" t="n">
        <v>0</v>
      </c>
      <c r="F629" s="18" t="n">
        <v>100000</v>
      </c>
      <c r="G629" t="inlineStr">
        <is>
          <t>はい</t>
        </is>
      </c>
      <c r="H629" s="18">
        <f>ROUND(MIN(B629/12,650000)*12*0.0915+MIN(B629/12,1390000)*12*(0.0504+0)+B629*0.005,0)</f>
        <v/>
      </c>
      <c r="I629" s="18" t="n">
        <v>0</v>
      </c>
      <c r="J629" s="18" t="n">
        <v>0</v>
      </c>
      <c r="K629" s="18">
        <f>ROUND(IF(C629&gt;=2026,IF(B629&lt;741000,0,IF(B629&lt;2191000,B629-740000,IF(B629&lt;2193000,1451000,IF(B629&lt;2196000,1453000,IF(B629&lt;2200000,1456000,IF(B629&lt;3600000,ROUNDDOWN(B629/4,-3)*2.8-80000,IF(B629&lt;6600000,ROUNDDOWN(B629/4,-3)*3.2-440000,IF(B629&lt;8500000,ROUNDDOWN(B629*0.9,0)-1100000,B629-1950000)))))))),IF(B629&lt;651000,0,IF(B629&lt;1900000,B629-650000,IF(B629&lt;3600000,ROUNDDOWN(B629/4,-3)*2.8-80000,IF(B629&lt;6600000,ROUNDDOWN(B629/4,-3)*3.2-440000,IF(B629&lt;8500000,ROUNDDOWN(B629*0.9,0)-1100000,B629-1950000)))))),0)</f>
        <v/>
      </c>
      <c r="L629" s="18">
        <f>IF(K629&gt;23500000,NA(),IF(C629&gt;=2026,IF(K629&lt;=4890000,1040000,IF(K629&lt;=6550000,670000,620000)),IF(K629&lt;=1320000,950000,IF(K629&lt;=3360000,880000,IF(K629&lt;=4890000,680000,IF(K629&lt;=6550000,630000,580000))))))</f>
        <v/>
      </c>
      <c r="M629" s="18">
        <f>MIN(100000,ROUNDDOWN(K629*0.05,0))</f>
        <v/>
      </c>
      <c r="N629" s="18">
        <f>MIN(2000000,MAX(0,D629-E629-M629))</f>
        <v/>
      </c>
      <c r="O629" s="18">
        <f>IF(G629="はい",MIN(88000,MAX(0,F629-12000)),0)</f>
        <v/>
      </c>
      <c r="P629" s="18">
        <f>MAX(0,ROUNDDOWN(K629-H629-L629-I629-0,-3))</f>
        <v/>
      </c>
      <c r="Q629" s="18">
        <f>MAX(0,ROUNDDOWN(K629-H629-L629-I629-N629,-3))</f>
        <v/>
      </c>
      <c r="R629" s="18">
        <f>MAX(0,ROUNDDOWN(K629-H629-L629-I629-O629,-3))</f>
        <v/>
      </c>
      <c r="S629" s="18">
        <f>IF(P629&lt;=0,0,ROUNDDOWN((P629*LOOKUP(P629,{0,1950001,3300001,6950001,9000001,18000001,40000001},{0.05,0.1,0.2,0.23,0.33,0.4,0.45})-LOOKUP(P629,{0,1950001,3300001,6950001,9000001,18000001,40000001},{0,97500,427500,636000,1536000,2796000,4796000}))*1.021,-2))</f>
        <v/>
      </c>
      <c r="T629" s="18">
        <f>IF(Q629&lt;=0,0,ROUNDDOWN((Q629*LOOKUP(Q629,{0,1950001,3300001,6950001,9000001,18000001,40000001},{0.05,0.1,0.2,0.23,0.33,0.4,0.45})-LOOKUP(Q629,{0,1950001,3300001,6950001,9000001,18000001,40000001},{0,97500,427500,636000,1536000,2796000,4796000}))*1.021,-2))</f>
        <v/>
      </c>
      <c r="U629" s="18">
        <f>IF(R629&lt;=0,0,ROUNDDOWN((R629*LOOKUP(R629,{0,1950001,3300001,6950001,9000001,18000001,40000001},{0.05,0.1,0.2,0.23,0.33,0.4,0.45})-LOOKUP(R629,{0,1950001,3300001,6950001,9000001,18000001,40000001},{0,97500,427500,636000,1536000,2796000,4796000}))*1.021,-2))</f>
        <v/>
      </c>
      <c r="V629" s="18">
        <f>MAX(0,ROUNDDOWN(K629-H629-430000-J629-0,-3))</f>
        <v/>
      </c>
      <c r="W629" s="18">
        <f>MAX(0,ROUNDDOWN(K629-H629-430000-J629-N629,-3))</f>
        <v/>
      </c>
      <c r="X629" s="18">
        <f>MAX(0,ROUNDDOWN(K629-H629-430000-J629-O629,-3))</f>
        <v/>
      </c>
      <c r="Y629" s="18">
        <f>IF(K629&lt;=450000,0,MAX(0,ROUNDDOWN(V629*0.06-MIN(50000,V629)*0.03,-2))+MAX(0,ROUNDDOWN(V629*0.04-MIN(50000,V629)*0.02,-2)))</f>
        <v/>
      </c>
      <c r="Z629" s="18">
        <f>IF(K629&lt;=450000,0,MAX(0,ROUNDDOWN(W629*0.06-MIN(50000,W629)*0.03,-2))+MAX(0,ROUNDDOWN(W629*0.04-MIN(50000,W629)*0.02,-2)))</f>
        <v/>
      </c>
      <c r="AA629" s="18">
        <f>IF(K629&lt;=450000,0,MAX(0,ROUNDDOWN(X629*0.06-MIN(50000,X629)*0.03,-2))+MAX(0,ROUNDDOWN(X629*0.04-MIN(50000,X629)*0.02,-2)))</f>
        <v/>
      </c>
      <c r="AB629" s="18">
        <f>AE629+Y629-Z629</f>
        <v/>
      </c>
      <c r="AC629" s="18">
        <f>AF629+Y629-AA629</f>
        <v/>
      </c>
      <c r="AD629" s="20">
        <f>AB629-AC629</f>
        <v/>
      </c>
      <c r="AE629" s="18">
        <f>S629-T629</f>
        <v/>
      </c>
      <c r="AF629" s="18">
        <f>S629-U629</f>
        <v/>
      </c>
      <c r="AG629" s="21">
        <f>IF(P629&lt;=0,0,LOOKUP(P629,{0,1950001,3300001,6950001,9000001,18000001,40000001},{0.05,0.1,0.2,0.23,0.33,0.4,0.45}))</f>
        <v/>
      </c>
    </row>
    <row r="630">
      <c r="A630" t="inlineStr">
        <is>
          <t>1万円刻み</t>
        </is>
      </c>
      <c r="B630" s="18">
        <f>'4_1万円刻み'!$A$200</f>
        <v/>
      </c>
      <c r="C630" s="19" t="n">
        <v>2026</v>
      </c>
      <c r="D630" s="18" t="n">
        <v>100000</v>
      </c>
      <c r="E630" s="18" t="n">
        <v>0</v>
      </c>
      <c r="F630" s="18" t="n">
        <v>100000</v>
      </c>
      <c r="G630" t="inlineStr">
        <is>
          <t>はい</t>
        </is>
      </c>
      <c r="H630" s="18">
        <f>ROUND(MIN(B630/12,650000)*12*0.0915+MIN(B630/12,1390000)*12*(0.0504+0)+B630*0.005,0)</f>
        <v/>
      </c>
      <c r="I630" s="18" t="n">
        <v>0</v>
      </c>
      <c r="J630" s="18" t="n">
        <v>0</v>
      </c>
      <c r="K630" s="18">
        <f>ROUND(IF(C630&gt;=2026,IF(B630&lt;741000,0,IF(B630&lt;2191000,B630-740000,IF(B630&lt;2193000,1451000,IF(B630&lt;2196000,1453000,IF(B630&lt;2200000,1456000,IF(B630&lt;3600000,ROUNDDOWN(B630/4,-3)*2.8-80000,IF(B630&lt;6600000,ROUNDDOWN(B630/4,-3)*3.2-440000,IF(B630&lt;8500000,ROUNDDOWN(B630*0.9,0)-1100000,B630-1950000)))))))),IF(B630&lt;651000,0,IF(B630&lt;1900000,B630-650000,IF(B630&lt;3600000,ROUNDDOWN(B630/4,-3)*2.8-80000,IF(B630&lt;6600000,ROUNDDOWN(B630/4,-3)*3.2-440000,IF(B630&lt;8500000,ROUNDDOWN(B630*0.9,0)-1100000,B630-1950000)))))),0)</f>
        <v/>
      </c>
      <c r="L630" s="18">
        <f>IF(K630&gt;23500000,NA(),IF(C630&gt;=2026,IF(K630&lt;=4890000,1040000,IF(K630&lt;=6550000,670000,620000)),IF(K630&lt;=1320000,950000,IF(K630&lt;=3360000,880000,IF(K630&lt;=4890000,680000,IF(K630&lt;=6550000,630000,580000))))))</f>
        <v/>
      </c>
      <c r="M630" s="18">
        <f>MIN(100000,ROUNDDOWN(K630*0.05,0))</f>
        <v/>
      </c>
      <c r="N630" s="18">
        <f>MIN(2000000,MAX(0,D630-E630-M630))</f>
        <v/>
      </c>
      <c r="O630" s="18">
        <f>IF(G630="はい",MIN(88000,MAX(0,F630-12000)),0)</f>
        <v/>
      </c>
      <c r="P630" s="18">
        <f>MAX(0,ROUNDDOWN(K630-H630-L630-I630-0,-3))</f>
        <v/>
      </c>
      <c r="Q630" s="18">
        <f>MAX(0,ROUNDDOWN(K630-H630-L630-I630-N630,-3))</f>
        <v/>
      </c>
      <c r="R630" s="18">
        <f>MAX(0,ROUNDDOWN(K630-H630-L630-I630-O630,-3))</f>
        <v/>
      </c>
      <c r="S630" s="18">
        <f>IF(P630&lt;=0,0,ROUNDDOWN((P630*LOOKUP(P630,{0,1950001,3300001,6950001,9000001,18000001,40000001},{0.05,0.1,0.2,0.23,0.33,0.4,0.45})-LOOKUP(P630,{0,1950001,3300001,6950001,9000001,18000001,40000001},{0,97500,427500,636000,1536000,2796000,4796000}))*1.021,-2))</f>
        <v/>
      </c>
      <c r="T630" s="18">
        <f>IF(Q630&lt;=0,0,ROUNDDOWN((Q630*LOOKUP(Q630,{0,1950001,3300001,6950001,9000001,18000001,40000001},{0.05,0.1,0.2,0.23,0.33,0.4,0.45})-LOOKUP(Q630,{0,1950001,3300001,6950001,9000001,18000001,40000001},{0,97500,427500,636000,1536000,2796000,4796000}))*1.021,-2))</f>
        <v/>
      </c>
      <c r="U630" s="18">
        <f>IF(R630&lt;=0,0,ROUNDDOWN((R630*LOOKUP(R630,{0,1950001,3300001,6950001,9000001,18000001,40000001},{0.05,0.1,0.2,0.23,0.33,0.4,0.45})-LOOKUP(R630,{0,1950001,3300001,6950001,9000001,18000001,40000001},{0,97500,427500,636000,1536000,2796000,4796000}))*1.021,-2))</f>
        <v/>
      </c>
      <c r="V630" s="18">
        <f>MAX(0,ROUNDDOWN(K630-H630-430000-J630-0,-3))</f>
        <v/>
      </c>
      <c r="W630" s="18">
        <f>MAX(0,ROUNDDOWN(K630-H630-430000-J630-N630,-3))</f>
        <v/>
      </c>
      <c r="X630" s="18">
        <f>MAX(0,ROUNDDOWN(K630-H630-430000-J630-O630,-3))</f>
        <v/>
      </c>
      <c r="Y630" s="18">
        <f>IF(K630&lt;=450000,0,MAX(0,ROUNDDOWN(V630*0.06-MIN(50000,V630)*0.03,-2))+MAX(0,ROUNDDOWN(V630*0.04-MIN(50000,V630)*0.02,-2)))</f>
        <v/>
      </c>
      <c r="Z630" s="18">
        <f>IF(K630&lt;=450000,0,MAX(0,ROUNDDOWN(W630*0.06-MIN(50000,W630)*0.03,-2))+MAX(0,ROUNDDOWN(W630*0.04-MIN(50000,W630)*0.02,-2)))</f>
        <v/>
      </c>
      <c r="AA630" s="18">
        <f>IF(K630&lt;=450000,0,MAX(0,ROUNDDOWN(X630*0.06-MIN(50000,X630)*0.03,-2))+MAX(0,ROUNDDOWN(X630*0.04-MIN(50000,X630)*0.02,-2)))</f>
        <v/>
      </c>
      <c r="AB630" s="18">
        <f>AE630+Y630-Z630</f>
        <v/>
      </c>
      <c r="AC630" s="18">
        <f>AF630+Y630-AA630</f>
        <v/>
      </c>
      <c r="AD630" s="20">
        <f>AB630-AC630</f>
        <v/>
      </c>
      <c r="AE630" s="18">
        <f>S630-T630</f>
        <v/>
      </c>
      <c r="AF630" s="18">
        <f>S630-U630</f>
        <v/>
      </c>
      <c r="AG630" s="21">
        <f>IF(P630&lt;=0,0,LOOKUP(P630,{0,1950001,3300001,6950001,9000001,18000001,40000001},{0.05,0.1,0.2,0.23,0.33,0.4,0.45}))</f>
        <v/>
      </c>
    </row>
    <row r="631">
      <c r="A631" t="inlineStr">
        <is>
          <t>1万円刻み</t>
        </is>
      </c>
      <c r="B631" s="18">
        <f>'4_1万円刻み'!$A$200</f>
        <v/>
      </c>
      <c r="C631" s="19" t="n">
        <v>2025</v>
      </c>
      <c r="D631" s="18" t="n">
        <v>100000</v>
      </c>
      <c r="E631" s="18" t="n">
        <v>0</v>
      </c>
      <c r="F631" s="18" t="n">
        <v>100000</v>
      </c>
      <c r="G631" t="inlineStr">
        <is>
          <t>はい</t>
        </is>
      </c>
      <c r="H631" s="18">
        <f>ROUND(MIN(B631/12,650000)*12*0.0915+MIN(B631/12,1390000)*12*(0.0504+0)+B631*0.005,0)</f>
        <v/>
      </c>
      <c r="I631" s="18" t="n">
        <v>0</v>
      </c>
      <c r="J631" s="18" t="n">
        <v>0</v>
      </c>
      <c r="K631" s="18">
        <f>ROUND(IF(C631&gt;=2026,IF(B631&lt;741000,0,IF(B631&lt;2191000,B631-740000,IF(B631&lt;2193000,1451000,IF(B631&lt;2196000,1453000,IF(B631&lt;2200000,1456000,IF(B631&lt;3600000,ROUNDDOWN(B631/4,-3)*2.8-80000,IF(B631&lt;6600000,ROUNDDOWN(B631/4,-3)*3.2-440000,IF(B631&lt;8500000,ROUNDDOWN(B631*0.9,0)-1100000,B631-1950000)))))))),IF(B631&lt;651000,0,IF(B631&lt;1900000,B631-650000,IF(B631&lt;3600000,ROUNDDOWN(B631/4,-3)*2.8-80000,IF(B631&lt;6600000,ROUNDDOWN(B631/4,-3)*3.2-440000,IF(B631&lt;8500000,ROUNDDOWN(B631*0.9,0)-1100000,B631-1950000)))))),0)</f>
        <v/>
      </c>
      <c r="L631" s="18">
        <f>IF(K631&gt;23500000,NA(),IF(C631&gt;=2026,IF(K631&lt;=4890000,1040000,IF(K631&lt;=6550000,670000,620000)),IF(K631&lt;=1320000,950000,IF(K631&lt;=3360000,880000,IF(K631&lt;=4890000,680000,IF(K631&lt;=6550000,630000,580000))))))</f>
        <v/>
      </c>
      <c r="M631" s="18">
        <f>MIN(100000,ROUNDDOWN(K631*0.05,0))</f>
        <v/>
      </c>
      <c r="N631" s="18">
        <f>MIN(2000000,MAX(0,D631-E631-M631))</f>
        <v/>
      </c>
      <c r="O631" s="18">
        <f>IF(G631="はい",MIN(88000,MAX(0,F631-12000)),0)</f>
        <v/>
      </c>
      <c r="P631" s="18">
        <f>MAX(0,ROUNDDOWN(K631-H631-L631-I631-0,-3))</f>
        <v/>
      </c>
      <c r="Q631" s="18">
        <f>MAX(0,ROUNDDOWN(K631-H631-L631-I631-N631,-3))</f>
        <v/>
      </c>
      <c r="R631" s="18">
        <f>MAX(0,ROUNDDOWN(K631-H631-L631-I631-O631,-3))</f>
        <v/>
      </c>
      <c r="S631" s="18">
        <f>IF(P631&lt;=0,0,ROUNDDOWN((P631*LOOKUP(P631,{0,1950001,3300001,6950001,9000001,18000001,40000001},{0.05,0.1,0.2,0.23,0.33,0.4,0.45})-LOOKUP(P631,{0,1950001,3300001,6950001,9000001,18000001,40000001},{0,97500,427500,636000,1536000,2796000,4796000}))*1.021,-2))</f>
        <v/>
      </c>
      <c r="T631" s="18">
        <f>IF(Q631&lt;=0,0,ROUNDDOWN((Q631*LOOKUP(Q631,{0,1950001,3300001,6950001,9000001,18000001,40000001},{0.05,0.1,0.2,0.23,0.33,0.4,0.45})-LOOKUP(Q631,{0,1950001,3300001,6950001,9000001,18000001,40000001},{0,97500,427500,636000,1536000,2796000,4796000}))*1.021,-2))</f>
        <v/>
      </c>
      <c r="U631" s="18">
        <f>IF(R631&lt;=0,0,ROUNDDOWN((R631*LOOKUP(R631,{0,1950001,3300001,6950001,9000001,18000001,40000001},{0.05,0.1,0.2,0.23,0.33,0.4,0.45})-LOOKUP(R631,{0,1950001,3300001,6950001,9000001,18000001,40000001},{0,97500,427500,636000,1536000,2796000,4796000}))*1.021,-2))</f>
        <v/>
      </c>
      <c r="V631" s="18">
        <f>MAX(0,ROUNDDOWN(K631-H631-430000-J631-0,-3))</f>
        <v/>
      </c>
      <c r="W631" s="18">
        <f>MAX(0,ROUNDDOWN(K631-H631-430000-J631-N631,-3))</f>
        <v/>
      </c>
      <c r="X631" s="18">
        <f>MAX(0,ROUNDDOWN(K631-H631-430000-J631-O631,-3))</f>
        <v/>
      </c>
      <c r="Y631" s="18">
        <f>IF(K631&lt;=450000,0,MAX(0,ROUNDDOWN(V631*0.06-MIN(50000,V631)*0.03,-2))+MAX(0,ROUNDDOWN(V631*0.04-MIN(50000,V631)*0.02,-2)))</f>
        <v/>
      </c>
      <c r="Z631" s="18">
        <f>IF(K631&lt;=450000,0,MAX(0,ROUNDDOWN(W631*0.06-MIN(50000,W631)*0.03,-2))+MAX(0,ROUNDDOWN(W631*0.04-MIN(50000,W631)*0.02,-2)))</f>
        <v/>
      </c>
      <c r="AA631" s="18">
        <f>IF(K631&lt;=450000,0,MAX(0,ROUNDDOWN(X631*0.06-MIN(50000,X631)*0.03,-2))+MAX(0,ROUNDDOWN(X631*0.04-MIN(50000,X631)*0.02,-2)))</f>
        <v/>
      </c>
      <c r="AB631" s="18">
        <f>AE631+Y631-Z631</f>
        <v/>
      </c>
      <c r="AC631" s="18">
        <f>AF631+Y631-AA631</f>
        <v/>
      </c>
      <c r="AD631" s="20">
        <f>AB631-AC631</f>
        <v/>
      </c>
      <c r="AE631" s="18">
        <f>S631-T631</f>
        <v/>
      </c>
      <c r="AF631" s="18">
        <f>S631-U631</f>
        <v/>
      </c>
      <c r="AG631" s="21">
        <f>IF(P631&lt;=0,0,LOOKUP(P631,{0,1950001,3300001,6950001,9000001,18000001,40000001},{0.05,0.1,0.2,0.23,0.33,0.4,0.45}))</f>
        <v/>
      </c>
    </row>
    <row r="632">
      <c r="A632" t="inlineStr">
        <is>
          <t>1万円刻み</t>
        </is>
      </c>
      <c r="B632" s="18">
        <f>'4_1万円刻み'!$A$201</f>
        <v/>
      </c>
      <c r="C632" s="19" t="n">
        <v>2026</v>
      </c>
      <c r="D632" s="18" t="n">
        <v>100000</v>
      </c>
      <c r="E632" s="18" t="n">
        <v>0</v>
      </c>
      <c r="F632" s="18" t="n">
        <v>100000</v>
      </c>
      <c r="G632" t="inlineStr">
        <is>
          <t>はい</t>
        </is>
      </c>
      <c r="H632" s="18">
        <f>ROUND(MIN(B632/12,650000)*12*0.0915+MIN(B632/12,1390000)*12*(0.0504+0)+B632*0.005,0)</f>
        <v/>
      </c>
      <c r="I632" s="18" t="n">
        <v>0</v>
      </c>
      <c r="J632" s="18" t="n">
        <v>0</v>
      </c>
      <c r="K632" s="18">
        <f>ROUND(IF(C632&gt;=2026,IF(B632&lt;741000,0,IF(B632&lt;2191000,B632-740000,IF(B632&lt;2193000,1451000,IF(B632&lt;2196000,1453000,IF(B632&lt;2200000,1456000,IF(B632&lt;3600000,ROUNDDOWN(B632/4,-3)*2.8-80000,IF(B632&lt;6600000,ROUNDDOWN(B632/4,-3)*3.2-440000,IF(B632&lt;8500000,ROUNDDOWN(B632*0.9,0)-1100000,B632-1950000)))))))),IF(B632&lt;651000,0,IF(B632&lt;1900000,B632-650000,IF(B632&lt;3600000,ROUNDDOWN(B632/4,-3)*2.8-80000,IF(B632&lt;6600000,ROUNDDOWN(B632/4,-3)*3.2-440000,IF(B632&lt;8500000,ROUNDDOWN(B632*0.9,0)-1100000,B632-1950000)))))),0)</f>
        <v/>
      </c>
      <c r="L632" s="18">
        <f>IF(K632&gt;23500000,NA(),IF(C632&gt;=2026,IF(K632&lt;=4890000,1040000,IF(K632&lt;=6550000,670000,620000)),IF(K632&lt;=1320000,950000,IF(K632&lt;=3360000,880000,IF(K632&lt;=4890000,680000,IF(K632&lt;=6550000,630000,580000))))))</f>
        <v/>
      </c>
      <c r="M632" s="18">
        <f>MIN(100000,ROUNDDOWN(K632*0.05,0))</f>
        <v/>
      </c>
      <c r="N632" s="18">
        <f>MIN(2000000,MAX(0,D632-E632-M632))</f>
        <v/>
      </c>
      <c r="O632" s="18">
        <f>IF(G632="はい",MIN(88000,MAX(0,F632-12000)),0)</f>
        <v/>
      </c>
      <c r="P632" s="18">
        <f>MAX(0,ROUNDDOWN(K632-H632-L632-I632-0,-3))</f>
        <v/>
      </c>
      <c r="Q632" s="18">
        <f>MAX(0,ROUNDDOWN(K632-H632-L632-I632-N632,-3))</f>
        <v/>
      </c>
      <c r="R632" s="18">
        <f>MAX(0,ROUNDDOWN(K632-H632-L632-I632-O632,-3))</f>
        <v/>
      </c>
      <c r="S632" s="18">
        <f>IF(P632&lt;=0,0,ROUNDDOWN((P632*LOOKUP(P632,{0,1950001,3300001,6950001,9000001,18000001,40000001},{0.05,0.1,0.2,0.23,0.33,0.4,0.45})-LOOKUP(P632,{0,1950001,3300001,6950001,9000001,18000001,40000001},{0,97500,427500,636000,1536000,2796000,4796000}))*1.021,-2))</f>
        <v/>
      </c>
      <c r="T632" s="18">
        <f>IF(Q632&lt;=0,0,ROUNDDOWN((Q632*LOOKUP(Q632,{0,1950001,3300001,6950001,9000001,18000001,40000001},{0.05,0.1,0.2,0.23,0.33,0.4,0.45})-LOOKUP(Q632,{0,1950001,3300001,6950001,9000001,18000001,40000001},{0,97500,427500,636000,1536000,2796000,4796000}))*1.021,-2))</f>
        <v/>
      </c>
      <c r="U632" s="18">
        <f>IF(R632&lt;=0,0,ROUNDDOWN((R632*LOOKUP(R632,{0,1950001,3300001,6950001,9000001,18000001,40000001},{0.05,0.1,0.2,0.23,0.33,0.4,0.45})-LOOKUP(R632,{0,1950001,3300001,6950001,9000001,18000001,40000001},{0,97500,427500,636000,1536000,2796000,4796000}))*1.021,-2))</f>
        <v/>
      </c>
      <c r="V632" s="18">
        <f>MAX(0,ROUNDDOWN(K632-H632-430000-J632-0,-3))</f>
        <v/>
      </c>
      <c r="W632" s="18">
        <f>MAX(0,ROUNDDOWN(K632-H632-430000-J632-N632,-3))</f>
        <v/>
      </c>
      <c r="X632" s="18">
        <f>MAX(0,ROUNDDOWN(K632-H632-430000-J632-O632,-3))</f>
        <v/>
      </c>
      <c r="Y632" s="18">
        <f>IF(K632&lt;=450000,0,MAX(0,ROUNDDOWN(V632*0.06-MIN(50000,V632)*0.03,-2))+MAX(0,ROUNDDOWN(V632*0.04-MIN(50000,V632)*0.02,-2)))</f>
        <v/>
      </c>
      <c r="Z632" s="18">
        <f>IF(K632&lt;=450000,0,MAX(0,ROUNDDOWN(W632*0.06-MIN(50000,W632)*0.03,-2))+MAX(0,ROUNDDOWN(W632*0.04-MIN(50000,W632)*0.02,-2)))</f>
        <v/>
      </c>
      <c r="AA632" s="18">
        <f>IF(K632&lt;=450000,0,MAX(0,ROUNDDOWN(X632*0.06-MIN(50000,X632)*0.03,-2))+MAX(0,ROUNDDOWN(X632*0.04-MIN(50000,X632)*0.02,-2)))</f>
        <v/>
      </c>
      <c r="AB632" s="18">
        <f>AE632+Y632-Z632</f>
        <v/>
      </c>
      <c r="AC632" s="18">
        <f>AF632+Y632-AA632</f>
        <v/>
      </c>
      <c r="AD632" s="20">
        <f>AB632-AC632</f>
        <v/>
      </c>
      <c r="AE632" s="18">
        <f>S632-T632</f>
        <v/>
      </c>
      <c r="AF632" s="18">
        <f>S632-U632</f>
        <v/>
      </c>
      <c r="AG632" s="21">
        <f>IF(P632&lt;=0,0,LOOKUP(P632,{0,1950001,3300001,6950001,9000001,18000001,40000001},{0.05,0.1,0.2,0.23,0.33,0.4,0.45}))</f>
        <v/>
      </c>
    </row>
    <row r="633">
      <c r="A633" t="inlineStr">
        <is>
          <t>1万円刻み</t>
        </is>
      </c>
      <c r="B633" s="18">
        <f>'4_1万円刻み'!$A$201</f>
        <v/>
      </c>
      <c r="C633" s="19" t="n">
        <v>2025</v>
      </c>
      <c r="D633" s="18" t="n">
        <v>100000</v>
      </c>
      <c r="E633" s="18" t="n">
        <v>0</v>
      </c>
      <c r="F633" s="18" t="n">
        <v>100000</v>
      </c>
      <c r="G633" t="inlineStr">
        <is>
          <t>はい</t>
        </is>
      </c>
      <c r="H633" s="18">
        <f>ROUND(MIN(B633/12,650000)*12*0.0915+MIN(B633/12,1390000)*12*(0.0504+0)+B633*0.005,0)</f>
        <v/>
      </c>
      <c r="I633" s="18" t="n">
        <v>0</v>
      </c>
      <c r="J633" s="18" t="n">
        <v>0</v>
      </c>
      <c r="K633" s="18">
        <f>ROUND(IF(C633&gt;=2026,IF(B633&lt;741000,0,IF(B633&lt;2191000,B633-740000,IF(B633&lt;2193000,1451000,IF(B633&lt;2196000,1453000,IF(B633&lt;2200000,1456000,IF(B633&lt;3600000,ROUNDDOWN(B633/4,-3)*2.8-80000,IF(B633&lt;6600000,ROUNDDOWN(B633/4,-3)*3.2-440000,IF(B633&lt;8500000,ROUNDDOWN(B633*0.9,0)-1100000,B633-1950000)))))))),IF(B633&lt;651000,0,IF(B633&lt;1900000,B633-650000,IF(B633&lt;3600000,ROUNDDOWN(B633/4,-3)*2.8-80000,IF(B633&lt;6600000,ROUNDDOWN(B633/4,-3)*3.2-440000,IF(B633&lt;8500000,ROUNDDOWN(B633*0.9,0)-1100000,B633-1950000)))))),0)</f>
        <v/>
      </c>
      <c r="L633" s="18">
        <f>IF(K633&gt;23500000,NA(),IF(C633&gt;=2026,IF(K633&lt;=4890000,1040000,IF(K633&lt;=6550000,670000,620000)),IF(K633&lt;=1320000,950000,IF(K633&lt;=3360000,880000,IF(K633&lt;=4890000,680000,IF(K633&lt;=6550000,630000,580000))))))</f>
        <v/>
      </c>
      <c r="M633" s="18">
        <f>MIN(100000,ROUNDDOWN(K633*0.05,0))</f>
        <v/>
      </c>
      <c r="N633" s="18">
        <f>MIN(2000000,MAX(0,D633-E633-M633))</f>
        <v/>
      </c>
      <c r="O633" s="18">
        <f>IF(G633="はい",MIN(88000,MAX(0,F633-12000)),0)</f>
        <v/>
      </c>
      <c r="P633" s="18">
        <f>MAX(0,ROUNDDOWN(K633-H633-L633-I633-0,-3))</f>
        <v/>
      </c>
      <c r="Q633" s="18">
        <f>MAX(0,ROUNDDOWN(K633-H633-L633-I633-N633,-3))</f>
        <v/>
      </c>
      <c r="R633" s="18">
        <f>MAX(0,ROUNDDOWN(K633-H633-L633-I633-O633,-3))</f>
        <v/>
      </c>
      <c r="S633" s="18">
        <f>IF(P633&lt;=0,0,ROUNDDOWN((P633*LOOKUP(P633,{0,1950001,3300001,6950001,9000001,18000001,40000001},{0.05,0.1,0.2,0.23,0.33,0.4,0.45})-LOOKUP(P633,{0,1950001,3300001,6950001,9000001,18000001,40000001},{0,97500,427500,636000,1536000,2796000,4796000}))*1.021,-2))</f>
        <v/>
      </c>
      <c r="T633" s="18">
        <f>IF(Q633&lt;=0,0,ROUNDDOWN((Q633*LOOKUP(Q633,{0,1950001,3300001,6950001,9000001,18000001,40000001},{0.05,0.1,0.2,0.23,0.33,0.4,0.45})-LOOKUP(Q633,{0,1950001,3300001,6950001,9000001,18000001,40000001},{0,97500,427500,636000,1536000,2796000,4796000}))*1.021,-2))</f>
        <v/>
      </c>
      <c r="U633" s="18">
        <f>IF(R633&lt;=0,0,ROUNDDOWN((R633*LOOKUP(R633,{0,1950001,3300001,6950001,9000001,18000001,40000001},{0.05,0.1,0.2,0.23,0.33,0.4,0.45})-LOOKUP(R633,{0,1950001,3300001,6950001,9000001,18000001,40000001},{0,97500,427500,636000,1536000,2796000,4796000}))*1.021,-2))</f>
        <v/>
      </c>
      <c r="V633" s="18">
        <f>MAX(0,ROUNDDOWN(K633-H633-430000-J633-0,-3))</f>
        <v/>
      </c>
      <c r="W633" s="18">
        <f>MAX(0,ROUNDDOWN(K633-H633-430000-J633-N633,-3))</f>
        <v/>
      </c>
      <c r="X633" s="18">
        <f>MAX(0,ROUNDDOWN(K633-H633-430000-J633-O633,-3))</f>
        <v/>
      </c>
      <c r="Y633" s="18">
        <f>IF(K633&lt;=450000,0,MAX(0,ROUNDDOWN(V633*0.06-MIN(50000,V633)*0.03,-2))+MAX(0,ROUNDDOWN(V633*0.04-MIN(50000,V633)*0.02,-2)))</f>
        <v/>
      </c>
      <c r="Z633" s="18">
        <f>IF(K633&lt;=450000,0,MAX(0,ROUNDDOWN(W633*0.06-MIN(50000,W633)*0.03,-2))+MAX(0,ROUNDDOWN(W633*0.04-MIN(50000,W633)*0.02,-2)))</f>
        <v/>
      </c>
      <c r="AA633" s="18">
        <f>IF(K633&lt;=450000,0,MAX(0,ROUNDDOWN(X633*0.06-MIN(50000,X633)*0.03,-2))+MAX(0,ROUNDDOWN(X633*0.04-MIN(50000,X633)*0.02,-2)))</f>
        <v/>
      </c>
      <c r="AB633" s="18">
        <f>AE633+Y633-Z633</f>
        <v/>
      </c>
      <c r="AC633" s="18">
        <f>AF633+Y633-AA633</f>
        <v/>
      </c>
      <c r="AD633" s="20">
        <f>AB633-AC633</f>
        <v/>
      </c>
      <c r="AE633" s="18">
        <f>S633-T633</f>
        <v/>
      </c>
      <c r="AF633" s="18">
        <f>S633-U633</f>
        <v/>
      </c>
      <c r="AG633" s="21">
        <f>IF(P633&lt;=0,0,LOOKUP(P633,{0,1950001,3300001,6950001,9000001,18000001,40000001},{0.05,0.1,0.2,0.23,0.33,0.4,0.45}))</f>
        <v/>
      </c>
    </row>
    <row r="634">
      <c r="A634" t="inlineStr">
        <is>
          <t>1万円刻み</t>
        </is>
      </c>
      <c r="B634" s="18">
        <f>'4_1万円刻み'!$A$202</f>
        <v/>
      </c>
      <c r="C634" s="19" t="n">
        <v>2026</v>
      </c>
      <c r="D634" s="18" t="n">
        <v>100000</v>
      </c>
      <c r="E634" s="18" t="n">
        <v>0</v>
      </c>
      <c r="F634" s="18" t="n">
        <v>100000</v>
      </c>
      <c r="G634" t="inlineStr">
        <is>
          <t>はい</t>
        </is>
      </c>
      <c r="H634" s="18">
        <f>ROUND(MIN(B634/12,650000)*12*0.0915+MIN(B634/12,1390000)*12*(0.0504+0)+B634*0.005,0)</f>
        <v/>
      </c>
      <c r="I634" s="18" t="n">
        <v>0</v>
      </c>
      <c r="J634" s="18" t="n">
        <v>0</v>
      </c>
      <c r="K634" s="18">
        <f>ROUND(IF(C634&gt;=2026,IF(B634&lt;741000,0,IF(B634&lt;2191000,B634-740000,IF(B634&lt;2193000,1451000,IF(B634&lt;2196000,1453000,IF(B634&lt;2200000,1456000,IF(B634&lt;3600000,ROUNDDOWN(B634/4,-3)*2.8-80000,IF(B634&lt;6600000,ROUNDDOWN(B634/4,-3)*3.2-440000,IF(B634&lt;8500000,ROUNDDOWN(B634*0.9,0)-1100000,B634-1950000)))))))),IF(B634&lt;651000,0,IF(B634&lt;1900000,B634-650000,IF(B634&lt;3600000,ROUNDDOWN(B634/4,-3)*2.8-80000,IF(B634&lt;6600000,ROUNDDOWN(B634/4,-3)*3.2-440000,IF(B634&lt;8500000,ROUNDDOWN(B634*0.9,0)-1100000,B634-1950000)))))),0)</f>
        <v/>
      </c>
      <c r="L634" s="18">
        <f>IF(K634&gt;23500000,NA(),IF(C634&gt;=2026,IF(K634&lt;=4890000,1040000,IF(K634&lt;=6550000,670000,620000)),IF(K634&lt;=1320000,950000,IF(K634&lt;=3360000,880000,IF(K634&lt;=4890000,680000,IF(K634&lt;=6550000,630000,580000))))))</f>
        <v/>
      </c>
      <c r="M634" s="18">
        <f>MIN(100000,ROUNDDOWN(K634*0.05,0))</f>
        <v/>
      </c>
      <c r="N634" s="18">
        <f>MIN(2000000,MAX(0,D634-E634-M634))</f>
        <v/>
      </c>
      <c r="O634" s="18">
        <f>IF(G634="はい",MIN(88000,MAX(0,F634-12000)),0)</f>
        <v/>
      </c>
      <c r="P634" s="18">
        <f>MAX(0,ROUNDDOWN(K634-H634-L634-I634-0,-3))</f>
        <v/>
      </c>
      <c r="Q634" s="18">
        <f>MAX(0,ROUNDDOWN(K634-H634-L634-I634-N634,-3))</f>
        <v/>
      </c>
      <c r="R634" s="18">
        <f>MAX(0,ROUNDDOWN(K634-H634-L634-I634-O634,-3))</f>
        <v/>
      </c>
      <c r="S634" s="18">
        <f>IF(P634&lt;=0,0,ROUNDDOWN((P634*LOOKUP(P634,{0,1950001,3300001,6950001,9000001,18000001,40000001},{0.05,0.1,0.2,0.23,0.33,0.4,0.45})-LOOKUP(P634,{0,1950001,3300001,6950001,9000001,18000001,40000001},{0,97500,427500,636000,1536000,2796000,4796000}))*1.021,-2))</f>
        <v/>
      </c>
      <c r="T634" s="18">
        <f>IF(Q634&lt;=0,0,ROUNDDOWN((Q634*LOOKUP(Q634,{0,1950001,3300001,6950001,9000001,18000001,40000001},{0.05,0.1,0.2,0.23,0.33,0.4,0.45})-LOOKUP(Q634,{0,1950001,3300001,6950001,9000001,18000001,40000001},{0,97500,427500,636000,1536000,2796000,4796000}))*1.021,-2))</f>
        <v/>
      </c>
      <c r="U634" s="18">
        <f>IF(R634&lt;=0,0,ROUNDDOWN((R634*LOOKUP(R634,{0,1950001,3300001,6950001,9000001,18000001,40000001},{0.05,0.1,0.2,0.23,0.33,0.4,0.45})-LOOKUP(R634,{0,1950001,3300001,6950001,9000001,18000001,40000001},{0,97500,427500,636000,1536000,2796000,4796000}))*1.021,-2))</f>
        <v/>
      </c>
      <c r="V634" s="18">
        <f>MAX(0,ROUNDDOWN(K634-H634-430000-J634-0,-3))</f>
        <v/>
      </c>
      <c r="W634" s="18">
        <f>MAX(0,ROUNDDOWN(K634-H634-430000-J634-N634,-3))</f>
        <v/>
      </c>
      <c r="X634" s="18">
        <f>MAX(0,ROUNDDOWN(K634-H634-430000-J634-O634,-3))</f>
        <v/>
      </c>
      <c r="Y634" s="18">
        <f>IF(K634&lt;=450000,0,MAX(0,ROUNDDOWN(V634*0.06-MIN(50000,V634)*0.03,-2))+MAX(0,ROUNDDOWN(V634*0.04-MIN(50000,V634)*0.02,-2)))</f>
        <v/>
      </c>
      <c r="Z634" s="18">
        <f>IF(K634&lt;=450000,0,MAX(0,ROUNDDOWN(W634*0.06-MIN(50000,W634)*0.03,-2))+MAX(0,ROUNDDOWN(W634*0.04-MIN(50000,W634)*0.02,-2)))</f>
        <v/>
      </c>
      <c r="AA634" s="18">
        <f>IF(K634&lt;=450000,0,MAX(0,ROUNDDOWN(X634*0.06-MIN(50000,X634)*0.03,-2))+MAX(0,ROUNDDOWN(X634*0.04-MIN(50000,X634)*0.02,-2)))</f>
        <v/>
      </c>
      <c r="AB634" s="18">
        <f>AE634+Y634-Z634</f>
        <v/>
      </c>
      <c r="AC634" s="18">
        <f>AF634+Y634-AA634</f>
        <v/>
      </c>
      <c r="AD634" s="20">
        <f>AB634-AC634</f>
        <v/>
      </c>
      <c r="AE634" s="18">
        <f>S634-T634</f>
        <v/>
      </c>
      <c r="AF634" s="18">
        <f>S634-U634</f>
        <v/>
      </c>
      <c r="AG634" s="21">
        <f>IF(P634&lt;=0,0,LOOKUP(P634,{0,1950001,3300001,6950001,9000001,18000001,40000001},{0.05,0.1,0.2,0.23,0.33,0.4,0.45}))</f>
        <v/>
      </c>
    </row>
    <row r="635">
      <c r="A635" t="inlineStr">
        <is>
          <t>1万円刻み</t>
        </is>
      </c>
      <c r="B635" s="18">
        <f>'4_1万円刻み'!$A$202</f>
        <v/>
      </c>
      <c r="C635" s="19" t="n">
        <v>2025</v>
      </c>
      <c r="D635" s="18" t="n">
        <v>100000</v>
      </c>
      <c r="E635" s="18" t="n">
        <v>0</v>
      </c>
      <c r="F635" s="18" t="n">
        <v>100000</v>
      </c>
      <c r="G635" t="inlineStr">
        <is>
          <t>はい</t>
        </is>
      </c>
      <c r="H635" s="18">
        <f>ROUND(MIN(B635/12,650000)*12*0.0915+MIN(B635/12,1390000)*12*(0.0504+0)+B635*0.005,0)</f>
        <v/>
      </c>
      <c r="I635" s="18" t="n">
        <v>0</v>
      </c>
      <c r="J635" s="18" t="n">
        <v>0</v>
      </c>
      <c r="K635" s="18">
        <f>ROUND(IF(C635&gt;=2026,IF(B635&lt;741000,0,IF(B635&lt;2191000,B635-740000,IF(B635&lt;2193000,1451000,IF(B635&lt;2196000,1453000,IF(B635&lt;2200000,1456000,IF(B635&lt;3600000,ROUNDDOWN(B635/4,-3)*2.8-80000,IF(B635&lt;6600000,ROUNDDOWN(B635/4,-3)*3.2-440000,IF(B635&lt;8500000,ROUNDDOWN(B635*0.9,0)-1100000,B635-1950000)))))))),IF(B635&lt;651000,0,IF(B635&lt;1900000,B635-650000,IF(B635&lt;3600000,ROUNDDOWN(B635/4,-3)*2.8-80000,IF(B635&lt;6600000,ROUNDDOWN(B635/4,-3)*3.2-440000,IF(B635&lt;8500000,ROUNDDOWN(B635*0.9,0)-1100000,B635-1950000)))))),0)</f>
        <v/>
      </c>
      <c r="L635" s="18">
        <f>IF(K635&gt;23500000,NA(),IF(C635&gt;=2026,IF(K635&lt;=4890000,1040000,IF(K635&lt;=6550000,670000,620000)),IF(K635&lt;=1320000,950000,IF(K635&lt;=3360000,880000,IF(K635&lt;=4890000,680000,IF(K635&lt;=6550000,630000,580000))))))</f>
        <v/>
      </c>
      <c r="M635" s="18">
        <f>MIN(100000,ROUNDDOWN(K635*0.05,0))</f>
        <v/>
      </c>
      <c r="N635" s="18">
        <f>MIN(2000000,MAX(0,D635-E635-M635))</f>
        <v/>
      </c>
      <c r="O635" s="18">
        <f>IF(G635="はい",MIN(88000,MAX(0,F635-12000)),0)</f>
        <v/>
      </c>
      <c r="P635" s="18">
        <f>MAX(0,ROUNDDOWN(K635-H635-L635-I635-0,-3))</f>
        <v/>
      </c>
      <c r="Q635" s="18">
        <f>MAX(0,ROUNDDOWN(K635-H635-L635-I635-N635,-3))</f>
        <v/>
      </c>
      <c r="R635" s="18">
        <f>MAX(0,ROUNDDOWN(K635-H635-L635-I635-O635,-3))</f>
        <v/>
      </c>
      <c r="S635" s="18">
        <f>IF(P635&lt;=0,0,ROUNDDOWN((P635*LOOKUP(P635,{0,1950001,3300001,6950001,9000001,18000001,40000001},{0.05,0.1,0.2,0.23,0.33,0.4,0.45})-LOOKUP(P635,{0,1950001,3300001,6950001,9000001,18000001,40000001},{0,97500,427500,636000,1536000,2796000,4796000}))*1.021,-2))</f>
        <v/>
      </c>
      <c r="T635" s="18">
        <f>IF(Q635&lt;=0,0,ROUNDDOWN((Q635*LOOKUP(Q635,{0,1950001,3300001,6950001,9000001,18000001,40000001},{0.05,0.1,0.2,0.23,0.33,0.4,0.45})-LOOKUP(Q635,{0,1950001,3300001,6950001,9000001,18000001,40000001},{0,97500,427500,636000,1536000,2796000,4796000}))*1.021,-2))</f>
        <v/>
      </c>
      <c r="U635" s="18">
        <f>IF(R635&lt;=0,0,ROUNDDOWN((R635*LOOKUP(R635,{0,1950001,3300001,6950001,9000001,18000001,40000001},{0.05,0.1,0.2,0.23,0.33,0.4,0.45})-LOOKUP(R635,{0,1950001,3300001,6950001,9000001,18000001,40000001},{0,97500,427500,636000,1536000,2796000,4796000}))*1.021,-2))</f>
        <v/>
      </c>
      <c r="V635" s="18">
        <f>MAX(0,ROUNDDOWN(K635-H635-430000-J635-0,-3))</f>
        <v/>
      </c>
      <c r="W635" s="18">
        <f>MAX(0,ROUNDDOWN(K635-H635-430000-J635-N635,-3))</f>
        <v/>
      </c>
      <c r="X635" s="18">
        <f>MAX(0,ROUNDDOWN(K635-H635-430000-J635-O635,-3))</f>
        <v/>
      </c>
      <c r="Y635" s="18">
        <f>IF(K635&lt;=450000,0,MAX(0,ROUNDDOWN(V635*0.06-MIN(50000,V635)*0.03,-2))+MAX(0,ROUNDDOWN(V635*0.04-MIN(50000,V635)*0.02,-2)))</f>
        <v/>
      </c>
      <c r="Z635" s="18">
        <f>IF(K635&lt;=450000,0,MAX(0,ROUNDDOWN(W635*0.06-MIN(50000,W635)*0.03,-2))+MAX(0,ROUNDDOWN(W635*0.04-MIN(50000,W635)*0.02,-2)))</f>
        <v/>
      </c>
      <c r="AA635" s="18">
        <f>IF(K635&lt;=450000,0,MAX(0,ROUNDDOWN(X635*0.06-MIN(50000,X635)*0.03,-2))+MAX(0,ROUNDDOWN(X635*0.04-MIN(50000,X635)*0.02,-2)))</f>
        <v/>
      </c>
      <c r="AB635" s="18">
        <f>AE635+Y635-Z635</f>
        <v/>
      </c>
      <c r="AC635" s="18">
        <f>AF635+Y635-AA635</f>
        <v/>
      </c>
      <c r="AD635" s="20">
        <f>AB635-AC635</f>
        <v/>
      </c>
      <c r="AE635" s="18">
        <f>S635-T635</f>
        <v/>
      </c>
      <c r="AF635" s="18">
        <f>S635-U635</f>
        <v/>
      </c>
      <c r="AG635" s="21">
        <f>IF(P635&lt;=0,0,LOOKUP(P635,{0,1950001,3300001,6950001,9000001,18000001,40000001},{0.05,0.1,0.2,0.23,0.33,0.4,0.45}))</f>
        <v/>
      </c>
    </row>
    <row r="636">
      <c r="A636" t="inlineStr">
        <is>
          <t>1万円刻み</t>
        </is>
      </c>
      <c r="B636" s="18">
        <f>'4_1万円刻み'!$A$203</f>
        <v/>
      </c>
      <c r="C636" s="19" t="n">
        <v>2026</v>
      </c>
      <c r="D636" s="18" t="n">
        <v>100000</v>
      </c>
      <c r="E636" s="18" t="n">
        <v>0</v>
      </c>
      <c r="F636" s="18" t="n">
        <v>100000</v>
      </c>
      <c r="G636" t="inlineStr">
        <is>
          <t>はい</t>
        </is>
      </c>
      <c r="H636" s="18">
        <f>ROUND(MIN(B636/12,650000)*12*0.0915+MIN(B636/12,1390000)*12*(0.0504+0)+B636*0.005,0)</f>
        <v/>
      </c>
      <c r="I636" s="18" t="n">
        <v>0</v>
      </c>
      <c r="J636" s="18" t="n">
        <v>0</v>
      </c>
      <c r="K636" s="18">
        <f>ROUND(IF(C636&gt;=2026,IF(B636&lt;741000,0,IF(B636&lt;2191000,B636-740000,IF(B636&lt;2193000,1451000,IF(B636&lt;2196000,1453000,IF(B636&lt;2200000,1456000,IF(B636&lt;3600000,ROUNDDOWN(B636/4,-3)*2.8-80000,IF(B636&lt;6600000,ROUNDDOWN(B636/4,-3)*3.2-440000,IF(B636&lt;8500000,ROUNDDOWN(B636*0.9,0)-1100000,B636-1950000)))))))),IF(B636&lt;651000,0,IF(B636&lt;1900000,B636-650000,IF(B636&lt;3600000,ROUNDDOWN(B636/4,-3)*2.8-80000,IF(B636&lt;6600000,ROUNDDOWN(B636/4,-3)*3.2-440000,IF(B636&lt;8500000,ROUNDDOWN(B636*0.9,0)-1100000,B636-1950000)))))),0)</f>
        <v/>
      </c>
      <c r="L636" s="18">
        <f>IF(K636&gt;23500000,NA(),IF(C636&gt;=2026,IF(K636&lt;=4890000,1040000,IF(K636&lt;=6550000,670000,620000)),IF(K636&lt;=1320000,950000,IF(K636&lt;=3360000,880000,IF(K636&lt;=4890000,680000,IF(K636&lt;=6550000,630000,580000))))))</f>
        <v/>
      </c>
      <c r="M636" s="18">
        <f>MIN(100000,ROUNDDOWN(K636*0.05,0))</f>
        <v/>
      </c>
      <c r="N636" s="18">
        <f>MIN(2000000,MAX(0,D636-E636-M636))</f>
        <v/>
      </c>
      <c r="O636" s="18">
        <f>IF(G636="はい",MIN(88000,MAX(0,F636-12000)),0)</f>
        <v/>
      </c>
      <c r="P636" s="18">
        <f>MAX(0,ROUNDDOWN(K636-H636-L636-I636-0,-3))</f>
        <v/>
      </c>
      <c r="Q636" s="18">
        <f>MAX(0,ROUNDDOWN(K636-H636-L636-I636-N636,-3))</f>
        <v/>
      </c>
      <c r="R636" s="18">
        <f>MAX(0,ROUNDDOWN(K636-H636-L636-I636-O636,-3))</f>
        <v/>
      </c>
      <c r="S636" s="18">
        <f>IF(P636&lt;=0,0,ROUNDDOWN((P636*LOOKUP(P636,{0,1950001,3300001,6950001,9000001,18000001,40000001},{0.05,0.1,0.2,0.23,0.33,0.4,0.45})-LOOKUP(P636,{0,1950001,3300001,6950001,9000001,18000001,40000001},{0,97500,427500,636000,1536000,2796000,4796000}))*1.021,-2))</f>
        <v/>
      </c>
      <c r="T636" s="18">
        <f>IF(Q636&lt;=0,0,ROUNDDOWN((Q636*LOOKUP(Q636,{0,1950001,3300001,6950001,9000001,18000001,40000001},{0.05,0.1,0.2,0.23,0.33,0.4,0.45})-LOOKUP(Q636,{0,1950001,3300001,6950001,9000001,18000001,40000001},{0,97500,427500,636000,1536000,2796000,4796000}))*1.021,-2))</f>
        <v/>
      </c>
      <c r="U636" s="18">
        <f>IF(R636&lt;=0,0,ROUNDDOWN((R636*LOOKUP(R636,{0,1950001,3300001,6950001,9000001,18000001,40000001},{0.05,0.1,0.2,0.23,0.33,0.4,0.45})-LOOKUP(R636,{0,1950001,3300001,6950001,9000001,18000001,40000001},{0,97500,427500,636000,1536000,2796000,4796000}))*1.021,-2))</f>
        <v/>
      </c>
      <c r="V636" s="18">
        <f>MAX(0,ROUNDDOWN(K636-H636-430000-J636-0,-3))</f>
        <v/>
      </c>
      <c r="W636" s="18">
        <f>MAX(0,ROUNDDOWN(K636-H636-430000-J636-N636,-3))</f>
        <v/>
      </c>
      <c r="X636" s="18">
        <f>MAX(0,ROUNDDOWN(K636-H636-430000-J636-O636,-3))</f>
        <v/>
      </c>
      <c r="Y636" s="18">
        <f>IF(K636&lt;=450000,0,MAX(0,ROUNDDOWN(V636*0.06-MIN(50000,V636)*0.03,-2))+MAX(0,ROUNDDOWN(V636*0.04-MIN(50000,V636)*0.02,-2)))</f>
        <v/>
      </c>
      <c r="Z636" s="18">
        <f>IF(K636&lt;=450000,0,MAX(0,ROUNDDOWN(W636*0.06-MIN(50000,W636)*0.03,-2))+MAX(0,ROUNDDOWN(W636*0.04-MIN(50000,W636)*0.02,-2)))</f>
        <v/>
      </c>
      <c r="AA636" s="18">
        <f>IF(K636&lt;=450000,0,MAX(0,ROUNDDOWN(X636*0.06-MIN(50000,X636)*0.03,-2))+MAX(0,ROUNDDOWN(X636*0.04-MIN(50000,X636)*0.02,-2)))</f>
        <v/>
      </c>
      <c r="AB636" s="18">
        <f>AE636+Y636-Z636</f>
        <v/>
      </c>
      <c r="AC636" s="18">
        <f>AF636+Y636-AA636</f>
        <v/>
      </c>
      <c r="AD636" s="20">
        <f>AB636-AC636</f>
        <v/>
      </c>
      <c r="AE636" s="18">
        <f>S636-T636</f>
        <v/>
      </c>
      <c r="AF636" s="18">
        <f>S636-U636</f>
        <v/>
      </c>
      <c r="AG636" s="21">
        <f>IF(P636&lt;=0,0,LOOKUP(P636,{0,1950001,3300001,6950001,9000001,18000001,40000001},{0.05,0.1,0.2,0.23,0.33,0.4,0.45}))</f>
        <v/>
      </c>
    </row>
    <row r="637">
      <c r="A637" t="inlineStr">
        <is>
          <t>1万円刻み</t>
        </is>
      </c>
      <c r="B637" s="18">
        <f>'4_1万円刻み'!$A$203</f>
        <v/>
      </c>
      <c r="C637" s="19" t="n">
        <v>2025</v>
      </c>
      <c r="D637" s="18" t="n">
        <v>100000</v>
      </c>
      <c r="E637" s="18" t="n">
        <v>0</v>
      </c>
      <c r="F637" s="18" t="n">
        <v>100000</v>
      </c>
      <c r="G637" t="inlineStr">
        <is>
          <t>はい</t>
        </is>
      </c>
      <c r="H637" s="18">
        <f>ROUND(MIN(B637/12,650000)*12*0.0915+MIN(B637/12,1390000)*12*(0.0504+0)+B637*0.005,0)</f>
        <v/>
      </c>
      <c r="I637" s="18" t="n">
        <v>0</v>
      </c>
      <c r="J637" s="18" t="n">
        <v>0</v>
      </c>
      <c r="K637" s="18">
        <f>ROUND(IF(C637&gt;=2026,IF(B637&lt;741000,0,IF(B637&lt;2191000,B637-740000,IF(B637&lt;2193000,1451000,IF(B637&lt;2196000,1453000,IF(B637&lt;2200000,1456000,IF(B637&lt;3600000,ROUNDDOWN(B637/4,-3)*2.8-80000,IF(B637&lt;6600000,ROUNDDOWN(B637/4,-3)*3.2-440000,IF(B637&lt;8500000,ROUNDDOWN(B637*0.9,0)-1100000,B637-1950000)))))))),IF(B637&lt;651000,0,IF(B637&lt;1900000,B637-650000,IF(B637&lt;3600000,ROUNDDOWN(B637/4,-3)*2.8-80000,IF(B637&lt;6600000,ROUNDDOWN(B637/4,-3)*3.2-440000,IF(B637&lt;8500000,ROUNDDOWN(B637*0.9,0)-1100000,B637-1950000)))))),0)</f>
        <v/>
      </c>
      <c r="L637" s="18">
        <f>IF(K637&gt;23500000,NA(),IF(C637&gt;=2026,IF(K637&lt;=4890000,1040000,IF(K637&lt;=6550000,670000,620000)),IF(K637&lt;=1320000,950000,IF(K637&lt;=3360000,880000,IF(K637&lt;=4890000,680000,IF(K637&lt;=6550000,630000,580000))))))</f>
        <v/>
      </c>
      <c r="M637" s="18">
        <f>MIN(100000,ROUNDDOWN(K637*0.05,0))</f>
        <v/>
      </c>
      <c r="N637" s="18">
        <f>MIN(2000000,MAX(0,D637-E637-M637))</f>
        <v/>
      </c>
      <c r="O637" s="18">
        <f>IF(G637="はい",MIN(88000,MAX(0,F637-12000)),0)</f>
        <v/>
      </c>
      <c r="P637" s="18">
        <f>MAX(0,ROUNDDOWN(K637-H637-L637-I637-0,-3))</f>
        <v/>
      </c>
      <c r="Q637" s="18">
        <f>MAX(0,ROUNDDOWN(K637-H637-L637-I637-N637,-3))</f>
        <v/>
      </c>
      <c r="R637" s="18">
        <f>MAX(0,ROUNDDOWN(K637-H637-L637-I637-O637,-3))</f>
        <v/>
      </c>
      <c r="S637" s="18">
        <f>IF(P637&lt;=0,0,ROUNDDOWN((P637*LOOKUP(P637,{0,1950001,3300001,6950001,9000001,18000001,40000001},{0.05,0.1,0.2,0.23,0.33,0.4,0.45})-LOOKUP(P637,{0,1950001,3300001,6950001,9000001,18000001,40000001},{0,97500,427500,636000,1536000,2796000,4796000}))*1.021,-2))</f>
        <v/>
      </c>
      <c r="T637" s="18">
        <f>IF(Q637&lt;=0,0,ROUNDDOWN((Q637*LOOKUP(Q637,{0,1950001,3300001,6950001,9000001,18000001,40000001},{0.05,0.1,0.2,0.23,0.33,0.4,0.45})-LOOKUP(Q637,{0,1950001,3300001,6950001,9000001,18000001,40000001},{0,97500,427500,636000,1536000,2796000,4796000}))*1.021,-2))</f>
        <v/>
      </c>
      <c r="U637" s="18">
        <f>IF(R637&lt;=0,0,ROUNDDOWN((R637*LOOKUP(R637,{0,1950001,3300001,6950001,9000001,18000001,40000001},{0.05,0.1,0.2,0.23,0.33,0.4,0.45})-LOOKUP(R637,{0,1950001,3300001,6950001,9000001,18000001,40000001},{0,97500,427500,636000,1536000,2796000,4796000}))*1.021,-2))</f>
        <v/>
      </c>
      <c r="V637" s="18">
        <f>MAX(0,ROUNDDOWN(K637-H637-430000-J637-0,-3))</f>
        <v/>
      </c>
      <c r="W637" s="18">
        <f>MAX(0,ROUNDDOWN(K637-H637-430000-J637-N637,-3))</f>
        <v/>
      </c>
      <c r="X637" s="18">
        <f>MAX(0,ROUNDDOWN(K637-H637-430000-J637-O637,-3))</f>
        <v/>
      </c>
      <c r="Y637" s="18">
        <f>IF(K637&lt;=450000,0,MAX(0,ROUNDDOWN(V637*0.06-MIN(50000,V637)*0.03,-2))+MAX(0,ROUNDDOWN(V637*0.04-MIN(50000,V637)*0.02,-2)))</f>
        <v/>
      </c>
      <c r="Z637" s="18">
        <f>IF(K637&lt;=450000,0,MAX(0,ROUNDDOWN(W637*0.06-MIN(50000,W637)*0.03,-2))+MAX(0,ROUNDDOWN(W637*0.04-MIN(50000,W637)*0.02,-2)))</f>
        <v/>
      </c>
      <c r="AA637" s="18">
        <f>IF(K637&lt;=450000,0,MAX(0,ROUNDDOWN(X637*0.06-MIN(50000,X637)*0.03,-2))+MAX(0,ROUNDDOWN(X637*0.04-MIN(50000,X637)*0.02,-2)))</f>
        <v/>
      </c>
      <c r="AB637" s="18">
        <f>AE637+Y637-Z637</f>
        <v/>
      </c>
      <c r="AC637" s="18">
        <f>AF637+Y637-AA637</f>
        <v/>
      </c>
      <c r="AD637" s="20">
        <f>AB637-AC637</f>
        <v/>
      </c>
      <c r="AE637" s="18">
        <f>S637-T637</f>
        <v/>
      </c>
      <c r="AF637" s="18">
        <f>S637-U637</f>
        <v/>
      </c>
      <c r="AG637" s="21">
        <f>IF(P637&lt;=0,0,LOOKUP(P637,{0,1950001,3300001,6950001,9000001,18000001,40000001},{0.05,0.1,0.2,0.23,0.33,0.4,0.45}))</f>
        <v/>
      </c>
    </row>
    <row r="638">
      <c r="A638" t="inlineStr">
        <is>
          <t>1万円刻み</t>
        </is>
      </c>
      <c r="B638" s="18">
        <f>'4_1万円刻み'!$A$204</f>
        <v/>
      </c>
      <c r="C638" s="19" t="n">
        <v>2026</v>
      </c>
      <c r="D638" s="18" t="n">
        <v>100000</v>
      </c>
      <c r="E638" s="18" t="n">
        <v>0</v>
      </c>
      <c r="F638" s="18" t="n">
        <v>100000</v>
      </c>
      <c r="G638" t="inlineStr">
        <is>
          <t>はい</t>
        </is>
      </c>
      <c r="H638" s="18">
        <f>ROUND(MIN(B638/12,650000)*12*0.0915+MIN(B638/12,1390000)*12*(0.0504+0)+B638*0.005,0)</f>
        <v/>
      </c>
      <c r="I638" s="18" t="n">
        <v>0</v>
      </c>
      <c r="J638" s="18" t="n">
        <v>0</v>
      </c>
      <c r="K638" s="18">
        <f>ROUND(IF(C638&gt;=2026,IF(B638&lt;741000,0,IF(B638&lt;2191000,B638-740000,IF(B638&lt;2193000,1451000,IF(B638&lt;2196000,1453000,IF(B638&lt;2200000,1456000,IF(B638&lt;3600000,ROUNDDOWN(B638/4,-3)*2.8-80000,IF(B638&lt;6600000,ROUNDDOWN(B638/4,-3)*3.2-440000,IF(B638&lt;8500000,ROUNDDOWN(B638*0.9,0)-1100000,B638-1950000)))))))),IF(B638&lt;651000,0,IF(B638&lt;1900000,B638-650000,IF(B638&lt;3600000,ROUNDDOWN(B638/4,-3)*2.8-80000,IF(B638&lt;6600000,ROUNDDOWN(B638/4,-3)*3.2-440000,IF(B638&lt;8500000,ROUNDDOWN(B638*0.9,0)-1100000,B638-1950000)))))),0)</f>
        <v/>
      </c>
      <c r="L638" s="18">
        <f>IF(K638&gt;23500000,NA(),IF(C638&gt;=2026,IF(K638&lt;=4890000,1040000,IF(K638&lt;=6550000,670000,620000)),IF(K638&lt;=1320000,950000,IF(K638&lt;=3360000,880000,IF(K638&lt;=4890000,680000,IF(K638&lt;=6550000,630000,580000))))))</f>
        <v/>
      </c>
      <c r="M638" s="18">
        <f>MIN(100000,ROUNDDOWN(K638*0.05,0))</f>
        <v/>
      </c>
      <c r="N638" s="18">
        <f>MIN(2000000,MAX(0,D638-E638-M638))</f>
        <v/>
      </c>
      <c r="O638" s="18">
        <f>IF(G638="はい",MIN(88000,MAX(0,F638-12000)),0)</f>
        <v/>
      </c>
      <c r="P638" s="18">
        <f>MAX(0,ROUNDDOWN(K638-H638-L638-I638-0,-3))</f>
        <v/>
      </c>
      <c r="Q638" s="18">
        <f>MAX(0,ROUNDDOWN(K638-H638-L638-I638-N638,-3))</f>
        <v/>
      </c>
      <c r="R638" s="18">
        <f>MAX(0,ROUNDDOWN(K638-H638-L638-I638-O638,-3))</f>
        <v/>
      </c>
      <c r="S638" s="18">
        <f>IF(P638&lt;=0,0,ROUNDDOWN((P638*LOOKUP(P638,{0,1950001,3300001,6950001,9000001,18000001,40000001},{0.05,0.1,0.2,0.23,0.33,0.4,0.45})-LOOKUP(P638,{0,1950001,3300001,6950001,9000001,18000001,40000001},{0,97500,427500,636000,1536000,2796000,4796000}))*1.021,-2))</f>
        <v/>
      </c>
      <c r="T638" s="18">
        <f>IF(Q638&lt;=0,0,ROUNDDOWN((Q638*LOOKUP(Q638,{0,1950001,3300001,6950001,9000001,18000001,40000001},{0.05,0.1,0.2,0.23,0.33,0.4,0.45})-LOOKUP(Q638,{0,1950001,3300001,6950001,9000001,18000001,40000001},{0,97500,427500,636000,1536000,2796000,4796000}))*1.021,-2))</f>
        <v/>
      </c>
      <c r="U638" s="18">
        <f>IF(R638&lt;=0,0,ROUNDDOWN((R638*LOOKUP(R638,{0,1950001,3300001,6950001,9000001,18000001,40000001},{0.05,0.1,0.2,0.23,0.33,0.4,0.45})-LOOKUP(R638,{0,1950001,3300001,6950001,9000001,18000001,40000001},{0,97500,427500,636000,1536000,2796000,4796000}))*1.021,-2))</f>
        <v/>
      </c>
      <c r="V638" s="18">
        <f>MAX(0,ROUNDDOWN(K638-H638-430000-J638-0,-3))</f>
        <v/>
      </c>
      <c r="W638" s="18">
        <f>MAX(0,ROUNDDOWN(K638-H638-430000-J638-N638,-3))</f>
        <v/>
      </c>
      <c r="X638" s="18">
        <f>MAX(0,ROUNDDOWN(K638-H638-430000-J638-O638,-3))</f>
        <v/>
      </c>
      <c r="Y638" s="18">
        <f>IF(K638&lt;=450000,0,MAX(0,ROUNDDOWN(V638*0.06-MIN(50000,V638)*0.03,-2))+MAX(0,ROUNDDOWN(V638*0.04-MIN(50000,V638)*0.02,-2)))</f>
        <v/>
      </c>
      <c r="Z638" s="18">
        <f>IF(K638&lt;=450000,0,MAX(0,ROUNDDOWN(W638*0.06-MIN(50000,W638)*0.03,-2))+MAX(0,ROUNDDOWN(W638*0.04-MIN(50000,W638)*0.02,-2)))</f>
        <v/>
      </c>
      <c r="AA638" s="18">
        <f>IF(K638&lt;=450000,0,MAX(0,ROUNDDOWN(X638*0.06-MIN(50000,X638)*0.03,-2))+MAX(0,ROUNDDOWN(X638*0.04-MIN(50000,X638)*0.02,-2)))</f>
        <v/>
      </c>
      <c r="AB638" s="18">
        <f>AE638+Y638-Z638</f>
        <v/>
      </c>
      <c r="AC638" s="18">
        <f>AF638+Y638-AA638</f>
        <v/>
      </c>
      <c r="AD638" s="20">
        <f>AB638-AC638</f>
        <v/>
      </c>
      <c r="AE638" s="18">
        <f>S638-T638</f>
        <v/>
      </c>
      <c r="AF638" s="18">
        <f>S638-U638</f>
        <v/>
      </c>
      <c r="AG638" s="21">
        <f>IF(P638&lt;=0,0,LOOKUP(P638,{0,1950001,3300001,6950001,9000001,18000001,40000001},{0.05,0.1,0.2,0.23,0.33,0.4,0.45}))</f>
        <v/>
      </c>
    </row>
    <row r="639">
      <c r="A639" t="inlineStr">
        <is>
          <t>1万円刻み</t>
        </is>
      </c>
      <c r="B639" s="18">
        <f>'4_1万円刻み'!$A$204</f>
        <v/>
      </c>
      <c r="C639" s="19" t="n">
        <v>2025</v>
      </c>
      <c r="D639" s="18" t="n">
        <v>100000</v>
      </c>
      <c r="E639" s="18" t="n">
        <v>0</v>
      </c>
      <c r="F639" s="18" t="n">
        <v>100000</v>
      </c>
      <c r="G639" t="inlineStr">
        <is>
          <t>はい</t>
        </is>
      </c>
      <c r="H639" s="18">
        <f>ROUND(MIN(B639/12,650000)*12*0.0915+MIN(B639/12,1390000)*12*(0.0504+0)+B639*0.005,0)</f>
        <v/>
      </c>
      <c r="I639" s="18" t="n">
        <v>0</v>
      </c>
      <c r="J639" s="18" t="n">
        <v>0</v>
      </c>
      <c r="K639" s="18">
        <f>ROUND(IF(C639&gt;=2026,IF(B639&lt;741000,0,IF(B639&lt;2191000,B639-740000,IF(B639&lt;2193000,1451000,IF(B639&lt;2196000,1453000,IF(B639&lt;2200000,1456000,IF(B639&lt;3600000,ROUNDDOWN(B639/4,-3)*2.8-80000,IF(B639&lt;6600000,ROUNDDOWN(B639/4,-3)*3.2-440000,IF(B639&lt;8500000,ROUNDDOWN(B639*0.9,0)-1100000,B639-1950000)))))))),IF(B639&lt;651000,0,IF(B639&lt;1900000,B639-650000,IF(B639&lt;3600000,ROUNDDOWN(B639/4,-3)*2.8-80000,IF(B639&lt;6600000,ROUNDDOWN(B639/4,-3)*3.2-440000,IF(B639&lt;8500000,ROUNDDOWN(B639*0.9,0)-1100000,B639-1950000)))))),0)</f>
        <v/>
      </c>
      <c r="L639" s="18">
        <f>IF(K639&gt;23500000,NA(),IF(C639&gt;=2026,IF(K639&lt;=4890000,1040000,IF(K639&lt;=6550000,670000,620000)),IF(K639&lt;=1320000,950000,IF(K639&lt;=3360000,880000,IF(K639&lt;=4890000,680000,IF(K639&lt;=6550000,630000,580000))))))</f>
        <v/>
      </c>
      <c r="M639" s="18">
        <f>MIN(100000,ROUNDDOWN(K639*0.05,0))</f>
        <v/>
      </c>
      <c r="N639" s="18">
        <f>MIN(2000000,MAX(0,D639-E639-M639))</f>
        <v/>
      </c>
      <c r="O639" s="18">
        <f>IF(G639="はい",MIN(88000,MAX(0,F639-12000)),0)</f>
        <v/>
      </c>
      <c r="P639" s="18">
        <f>MAX(0,ROUNDDOWN(K639-H639-L639-I639-0,-3))</f>
        <v/>
      </c>
      <c r="Q639" s="18">
        <f>MAX(0,ROUNDDOWN(K639-H639-L639-I639-N639,-3))</f>
        <v/>
      </c>
      <c r="R639" s="18">
        <f>MAX(0,ROUNDDOWN(K639-H639-L639-I639-O639,-3))</f>
        <v/>
      </c>
      <c r="S639" s="18">
        <f>IF(P639&lt;=0,0,ROUNDDOWN((P639*LOOKUP(P639,{0,1950001,3300001,6950001,9000001,18000001,40000001},{0.05,0.1,0.2,0.23,0.33,0.4,0.45})-LOOKUP(P639,{0,1950001,3300001,6950001,9000001,18000001,40000001},{0,97500,427500,636000,1536000,2796000,4796000}))*1.021,-2))</f>
        <v/>
      </c>
      <c r="T639" s="18">
        <f>IF(Q639&lt;=0,0,ROUNDDOWN((Q639*LOOKUP(Q639,{0,1950001,3300001,6950001,9000001,18000001,40000001},{0.05,0.1,0.2,0.23,0.33,0.4,0.45})-LOOKUP(Q639,{0,1950001,3300001,6950001,9000001,18000001,40000001},{0,97500,427500,636000,1536000,2796000,4796000}))*1.021,-2))</f>
        <v/>
      </c>
      <c r="U639" s="18">
        <f>IF(R639&lt;=0,0,ROUNDDOWN((R639*LOOKUP(R639,{0,1950001,3300001,6950001,9000001,18000001,40000001},{0.05,0.1,0.2,0.23,0.33,0.4,0.45})-LOOKUP(R639,{0,1950001,3300001,6950001,9000001,18000001,40000001},{0,97500,427500,636000,1536000,2796000,4796000}))*1.021,-2))</f>
        <v/>
      </c>
      <c r="V639" s="18">
        <f>MAX(0,ROUNDDOWN(K639-H639-430000-J639-0,-3))</f>
        <v/>
      </c>
      <c r="W639" s="18">
        <f>MAX(0,ROUNDDOWN(K639-H639-430000-J639-N639,-3))</f>
        <v/>
      </c>
      <c r="X639" s="18">
        <f>MAX(0,ROUNDDOWN(K639-H639-430000-J639-O639,-3))</f>
        <v/>
      </c>
      <c r="Y639" s="18">
        <f>IF(K639&lt;=450000,0,MAX(0,ROUNDDOWN(V639*0.06-MIN(50000,V639)*0.03,-2))+MAX(0,ROUNDDOWN(V639*0.04-MIN(50000,V639)*0.02,-2)))</f>
        <v/>
      </c>
      <c r="Z639" s="18">
        <f>IF(K639&lt;=450000,0,MAX(0,ROUNDDOWN(W639*0.06-MIN(50000,W639)*0.03,-2))+MAX(0,ROUNDDOWN(W639*0.04-MIN(50000,W639)*0.02,-2)))</f>
        <v/>
      </c>
      <c r="AA639" s="18">
        <f>IF(K639&lt;=450000,0,MAX(0,ROUNDDOWN(X639*0.06-MIN(50000,X639)*0.03,-2))+MAX(0,ROUNDDOWN(X639*0.04-MIN(50000,X639)*0.02,-2)))</f>
        <v/>
      </c>
      <c r="AB639" s="18">
        <f>AE639+Y639-Z639</f>
        <v/>
      </c>
      <c r="AC639" s="18">
        <f>AF639+Y639-AA639</f>
        <v/>
      </c>
      <c r="AD639" s="20">
        <f>AB639-AC639</f>
        <v/>
      </c>
      <c r="AE639" s="18">
        <f>S639-T639</f>
        <v/>
      </c>
      <c r="AF639" s="18">
        <f>S639-U639</f>
        <v/>
      </c>
      <c r="AG639" s="21">
        <f>IF(P639&lt;=0,0,LOOKUP(P639,{0,1950001,3300001,6950001,9000001,18000001,40000001},{0.05,0.1,0.2,0.23,0.33,0.4,0.45}))</f>
        <v/>
      </c>
    </row>
    <row r="640">
      <c r="A640" t="inlineStr">
        <is>
          <t>1万円刻み</t>
        </is>
      </c>
      <c r="B640" s="18">
        <f>'4_1万円刻み'!$A$205</f>
        <v/>
      </c>
      <c r="C640" s="19" t="n">
        <v>2026</v>
      </c>
      <c r="D640" s="18" t="n">
        <v>100000</v>
      </c>
      <c r="E640" s="18" t="n">
        <v>0</v>
      </c>
      <c r="F640" s="18" t="n">
        <v>100000</v>
      </c>
      <c r="G640" t="inlineStr">
        <is>
          <t>はい</t>
        </is>
      </c>
      <c r="H640" s="18">
        <f>ROUND(MIN(B640/12,650000)*12*0.0915+MIN(B640/12,1390000)*12*(0.0504+0)+B640*0.005,0)</f>
        <v/>
      </c>
      <c r="I640" s="18" t="n">
        <v>0</v>
      </c>
      <c r="J640" s="18" t="n">
        <v>0</v>
      </c>
      <c r="K640" s="18">
        <f>ROUND(IF(C640&gt;=2026,IF(B640&lt;741000,0,IF(B640&lt;2191000,B640-740000,IF(B640&lt;2193000,1451000,IF(B640&lt;2196000,1453000,IF(B640&lt;2200000,1456000,IF(B640&lt;3600000,ROUNDDOWN(B640/4,-3)*2.8-80000,IF(B640&lt;6600000,ROUNDDOWN(B640/4,-3)*3.2-440000,IF(B640&lt;8500000,ROUNDDOWN(B640*0.9,0)-1100000,B640-1950000)))))))),IF(B640&lt;651000,0,IF(B640&lt;1900000,B640-650000,IF(B640&lt;3600000,ROUNDDOWN(B640/4,-3)*2.8-80000,IF(B640&lt;6600000,ROUNDDOWN(B640/4,-3)*3.2-440000,IF(B640&lt;8500000,ROUNDDOWN(B640*0.9,0)-1100000,B640-1950000)))))),0)</f>
        <v/>
      </c>
      <c r="L640" s="18">
        <f>IF(K640&gt;23500000,NA(),IF(C640&gt;=2026,IF(K640&lt;=4890000,1040000,IF(K640&lt;=6550000,670000,620000)),IF(K640&lt;=1320000,950000,IF(K640&lt;=3360000,880000,IF(K640&lt;=4890000,680000,IF(K640&lt;=6550000,630000,580000))))))</f>
        <v/>
      </c>
      <c r="M640" s="18">
        <f>MIN(100000,ROUNDDOWN(K640*0.05,0))</f>
        <v/>
      </c>
      <c r="N640" s="18">
        <f>MIN(2000000,MAX(0,D640-E640-M640))</f>
        <v/>
      </c>
      <c r="O640" s="18">
        <f>IF(G640="はい",MIN(88000,MAX(0,F640-12000)),0)</f>
        <v/>
      </c>
      <c r="P640" s="18">
        <f>MAX(0,ROUNDDOWN(K640-H640-L640-I640-0,-3))</f>
        <v/>
      </c>
      <c r="Q640" s="18">
        <f>MAX(0,ROUNDDOWN(K640-H640-L640-I640-N640,-3))</f>
        <v/>
      </c>
      <c r="R640" s="18">
        <f>MAX(0,ROUNDDOWN(K640-H640-L640-I640-O640,-3))</f>
        <v/>
      </c>
      <c r="S640" s="18">
        <f>IF(P640&lt;=0,0,ROUNDDOWN((P640*LOOKUP(P640,{0,1950001,3300001,6950001,9000001,18000001,40000001},{0.05,0.1,0.2,0.23,0.33,0.4,0.45})-LOOKUP(P640,{0,1950001,3300001,6950001,9000001,18000001,40000001},{0,97500,427500,636000,1536000,2796000,4796000}))*1.021,-2))</f>
        <v/>
      </c>
      <c r="T640" s="18">
        <f>IF(Q640&lt;=0,0,ROUNDDOWN((Q640*LOOKUP(Q640,{0,1950001,3300001,6950001,9000001,18000001,40000001},{0.05,0.1,0.2,0.23,0.33,0.4,0.45})-LOOKUP(Q640,{0,1950001,3300001,6950001,9000001,18000001,40000001},{0,97500,427500,636000,1536000,2796000,4796000}))*1.021,-2))</f>
        <v/>
      </c>
      <c r="U640" s="18">
        <f>IF(R640&lt;=0,0,ROUNDDOWN((R640*LOOKUP(R640,{0,1950001,3300001,6950001,9000001,18000001,40000001},{0.05,0.1,0.2,0.23,0.33,0.4,0.45})-LOOKUP(R640,{0,1950001,3300001,6950001,9000001,18000001,40000001},{0,97500,427500,636000,1536000,2796000,4796000}))*1.021,-2))</f>
        <v/>
      </c>
      <c r="V640" s="18">
        <f>MAX(0,ROUNDDOWN(K640-H640-430000-J640-0,-3))</f>
        <v/>
      </c>
      <c r="W640" s="18">
        <f>MAX(0,ROUNDDOWN(K640-H640-430000-J640-N640,-3))</f>
        <v/>
      </c>
      <c r="X640" s="18">
        <f>MAX(0,ROUNDDOWN(K640-H640-430000-J640-O640,-3))</f>
        <v/>
      </c>
      <c r="Y640" s="18">
        <f>IF(K640&lt;=450000,0,MAX(0,ROUNDDOWN(V640*0.06-MIN(50000,V640)*0.03,-2))+MAX(0,ROUNDDOWN(V640*0.04-MIN(50000,V640)*0.02,-2)))</f>
        <v/>
      </c>
      <c r="Z640" s="18">
        <f>IF(K640&lt;=450000,0,MAX(0,ROUNDDOWN(W640*0.06-MIN(50000,W640)*0.03,-2))+MAX(0,ROUNDDOWN(W640*0.04-MIN(50000,W640)*0.02,-2)))</f>
        <v/>
      </c>
      <c r="AA640" s="18">
        <f>IF(K640&lt;=450000,0,MAX(0,ROUNDDOWN(X640*0.06-MIN(50000,X640)*0.03,-2))+MAX(0,ROUNDDOWN(X640*0.04-MIN(50000,X640)*0.02,-2)))</f>
        <v/>
      </c>
      <c r="AB640" s="18">
        <f>AE640+Y640-Z640</f>
        <v/>
      </c>
      <c r="AC640" s="18">
        <f>AF640+Y640-AA640</f>
        <v/>
      </c>
      <c r="AD640" s="20">
        <f>AB640-AC640</f>
        <v/>
      </c>
      <c r="AE640" s="18">
        <f>S640-T640</f>
        <v/>
      </c>
      <c r="AF640" s="18">
        <f>S640-U640</f>
        <v/>
      </c>
      <c r="AG640" s="21">
        <f>IF(P640&lt;=0,0,LOOKUP(P640,{0,1950001,3300001,6950001,9000001,18000001,40000001},{0.05,0.1,0.2,0.23,0.33,0.4,0.45}))</f>
        <v/>
      </c>
    </row>
    <row r="641">
      <c r="A641" t="inlineStr">
        <is>
          <t>1万円刻み</t>
        </is>
      </c>
      <c r="B641" s="18">
        <f>'4_1万円刻み'!$A$205</f>
        <v/>
      </c>
      <c r="C641" s="19" t="n">
        <v>2025</v>
      </c>
      <c r="D641" s="18" t="n">
        <v>100000</v>
      </c>
      <c r="E641" s="18" t="n">
        <v>0</v>
      </c>
      <c r="F641" s="18" t="n">
        <v>100000</v>
      </c>
      <c r="G641" t="inlineStr">
        <is>
          <t>はい</t>
        </is>
      </c>
      <c r="H641" s="18">
        <f>ROUND(MIN(B641/12,650000)*12*0.0915+MIN(B641/12,1390000)*12*(0.0504+0)+B641*0.005,0)</f>
        <v/>
      </c>
      <c r="I641" s="18" t="n">
        <v>0</v>
      </c>
      <c r="J641" s="18" t="n">
        <v>0</v>
      </c>
      <c r="K641" s="18">
        <f>ROUND(IF(C641&gt;=2026,IF(B641&lt;741000,0,IF(B641&lt;2191000,B641-740000,IF(B641&lt;2193000,1451000,IF(B641&lt;2196000,1453000,IF(B641&lt;2200000,1456000,IF(B641&lt;3600000,ROUNDDOWN(B641/4,-3)*2.8-80000,IF(B641&lt;6600000,ROUNDDOWN(B641/4,-3)*3.2-440000,IF(B641&lt;8500000,ROUNDDOWN(B641*0.9,0)-1100000,B641-1950000)))))))),IF(B641&lt;651000,0,IF(B641&lt;1900000,B641-650000,IF(B641&lt;3600000,ROUNDDOWN(B641/4,-3)*2.8-80000,IF(B641&lt;6600000,ROUNDDOWN(B641/4,-3)*3.2-440000,IF(B641&lt;8500000,ROUNDDOWN(B641*0.9,0)-1100000,B641-1950000)))))),0)</f>
        <v/>
      </c>
      <c r="L641" s="18">
        <f>IF(K641&gt;23500000,NA(),IF(C641&gt;=2026,IF(K641&lt;=4890000,1040000,IF(K641&lt;=6550000,670000,620000)),IF(K641&lt;=1320000,950000,IF(K641&lt;=3360000,880000,IF(K641&lt;=4890000,680000,IF(K641&lt;=6550000,630000,580000))))))</f>
        <v/>
      </c>
      <c r="M641" s="18">
        <f>MIN(100000,ROUNDDOWN(K641*0.05,0))</f>
        <v/>
      </c>
      <c r="N641" s="18">
        <f>MIN(2000000,MAX(0,D641-E641-M641))</f>
        <v/>
      </c>
      <c r="O641" s="18">
        <f>IF(G641="はい",MIN(88000,MAX(0,F641-12000)),0)</f>
        <v/>
      </c>
      <c r="P641" s="18">
        <f>MAX(0,ROUNDDOWN(K641-H641-L641-I641-0,-3))</f>
        <v/>
      </c>
      <c r="Q641" s="18">
        <f>MAX(0,ROUNDDOWN(K641-H641-L641-I641-N641,-3))</f>
        <v/>
      </c>
      <c r="R641" s="18">
        <f>MAX(0,ROUNDDOWN(K641-H641-L641-I641-O641,-3))</f>
        <v/>
      </c>
      <c r="S641" s="18">
        <f>IF(P641&lt;=0,0,ROUNDDOWN((P641*LOOKUP(P641,{0,1950001,3300001,6950001,9000001,18000001,40000001},{0.05,0.1,0.2,0.23,0.33,0.4,0.45})-LOOKUP(P641,{0,1950001,3300001,6950001,9000001,18000001,40000001},{0,97500,427500,636000,1536000,2796000,4796000}))*1.021,-2))</f>
        <v/>
      </c>
      <c r="T641" s="18">
        <f>IF(Q641&lt;=0,0,ROUNDDOWN((Q641*LOOKUP(Q641,{0,1950001,3300001,6950001,9000001,18000001,40000001},{0.05,0.1,0.2,0.23,0.33,0.4,0.45})-LOOKUP(Q641,{0,1950001,3300001,6950001,9000001,18000001,40000001},{0,97500,427500,636000,1536000,2796000,4796000}))*1.021,-2))</f>
        <v/>
      </c>
      <c r="U641" s="18">
        <f>IF(R641&lt;=0,0,ROUNDDOWN((R641*LOOKUP(R641,{0,1950001,3300001,6950001,9000001,18000001,40000001},{0.05,0.1,0.2,0.23,0.33,0.4,0.45})-LOOKUP(R641,{0,1950001,3300001,6950001,9000001,18000001,40000001},{0,97500,427500,636000,1536000,2796000,4796000}))*1.021,-2))</f>
        <v/>
      </c>
      <c r="V641" s="18">
        <f>MAX(0,ROUNDDOWN(K641-H641-430000-J641-0,-3))</f>
        <v/>
      </c>
      <c r="W641" s="18">
        <f>MAX(0,ROUNDDOWN(K641-H641-430000-J641-N641,-3))</f>
        <v/>
      </c>
      <c r="X641" s="18">
        <f>MAX(0,ROUNDDOWN(K641-H641-430000-J641-O641,-3))</f>
        <v/>
      </c>
      <c r="Y641" s="18">
        <f>IF(K641&lt;=450000,0,MAX(0,ROUNDDOWN(V641*0.06-MIN(50000,V641)*0.03,-2))+MAX(0,ROUNDDOWN(V641*0.04-MIN(50000,V641)*0.02,-2)))</f>
        <v/>
      </c>
      <c r="Z641" s="18">
        <f>IF(K641&lt;=450000,0,MAX(0,ROUNDDOWN(W641*0.06-MIN(50000,W641)*0.03,-2))+MAX(0,ROUNDDOWN(W641*0.04-MIN(50000,W641)*0.02,-2)))</f>
        <v/>
      </c>
      <c r="AA641" s="18">
        <f>IF(K641&lt;=450000,0,MAX(0,ROUNDDOWN(X641*0.06-MIN(50000,X641)*0.03,-2))+MAX(0,ROUNDDOWN(X641*0.04-MIN(50000,X641)*0.02,-2)))</f>
        <v/>
      </c>
      <c r="AB641" s="18">
        <f>AE641+Y641-Z641</f>
        <v/>
      </c>
      <c r="AC641" s="18">
        <f>AF641+Y641-AA641</f>
        <v/>
      </c>
      <c r="AD641" s="20">
        <f>AB641-AC641</f>
        <v/>
      </c>
      <c r="AE641" s="18">
        <f>S641-T641</f>
        <v/>
      </c>
      <c r="AF641" s="18">
        <f>S641-U641</f>
        <v/>
      </c>
      <c r="AG641" s="21">
        <f>IF(P641&lt;=0,0,LOOKUP(P641,{0,1950001,3300001,6950001,9000001,18000001,40000001},{0.05,0.1,0.2,0.23,0.33,0.4,0.45}))</f>
        <v/>
      </c>
    </row>
    <row r="642">
      <c r="A642" t="inlineStr">
        <is>
          <t>1万円刻み</t>
        </is>
      </c>
      <c r="B642" s="18">
        <f>'4_1万円刻み'!$A$206</f>
        <v/>
      </c>
      <c r="C642" s="19" t="n">
        <v>2026</v>
      </c>
      <c r="D642" s="18" t="n">
        <v>100000</v>
      </c>
      <c r="E642" s="18" t="n">
        <v>0</v>
      </c>
      <c r="F642" s="18" t="n">
        <v>100000</v>
      </c>
      <c r="G642" t="inlineStr">
        <is>
          <t>はい</t>
        </is>
      </c>
      <c r="H642" s="18">
        <f>ROUND(MIN(B642/12,650000)*12*0.0915+MIN(B642/12,1390000)*12*(0.0504+0)+B642*0.005,0)</f>
        <v/>
      </c>
      <c r="I642" s="18" t="n">
        <v>0</v>
      </c>
      <c r="J642" s="18" t="n">
        <v>0</v>
      </c>
      <c r="K642" s="18">
        <f>ROUND(IF(C642&gt;=2026,IF(B642&lt;741000,0,IF(B642&lt;2191000,B642-740000,IF(B642&lt;2193000,1451000,IF(B642&lt;2196000,1453000,IF(B642&lt;2200000,1456000,IF(B642&lt;3600000,ROUNDDOWN(B642/4,-3)*2.8-80000,IF(B642&lt;6600000,ROUNDDOWN(B642/4,-3)*3.2-440000,IF(B642&lt;8500000,ROUNDDOWN(B642*0.9,0)-1100000,B642-1950000)))))))),IF(B642&lt;651000,0,IF(B642&lt;1900000,B642-650000,IF(B642&lt;3600000,ROUNDDOWN(B642/4,-3)*2.8-80000,IF(B642&lt;6600000,ROUNDDOWN(B642/4,-3)*3.2-440000,IF(B642&lt;8500000,ROUNDDOWN(B642*0.9,0)-1100000,B642-1950000)))))),0)</f>
        <v/>
      </c>
      <c r="L642" s="18">
        <f>IF(K642&gt;23500000,NA(),IF(C642&gt;=2026,IF(K642&lt;=4890000,1040000,IF(K642&lt;=6550000,670000,620000)),IF(K642&lt;=1320000,950000,IF(K642&lt;=3360000,880000,IF(K642&lt;=4890000,680000,IF(K642&lt;=6550000,630000,580000))))))</f>
        <v/>
      </c>
      <c r="M642" s="18">
        <f>MIN(100000,ROUNDDOWN(K642*0.05,0))</f>
        <v/>
      </c>
      <c r="N642" s="18">
        <f>MIN(2000000,MAX(0,D642-E642-M642))</f>
        <v/>
      </c>
      <c r="O642" s="18">
        <f>IF(G642="はい",MIN(88000,MAX(0,F642-12000)),0)</f>
        <v/>
      </c>
      <c r="P642" s="18">
        <f>MAX(0,ROUNDDOWN(K642-H642-L642-I642-0,-3))</f>
        <v/>
      </c>
      <c r="Q642" s="18">
        <f>MAX(0,ROUNDDOWN(K642-H642-L642-I642-N642,-3))</f>
        <v/>
      </c>
      <c r="R642" s="18">
        <f>MAX(0,ROUNDDOWN(K642-H642-L642-I642-O642,-3))</f>
        <v/>
      </c>
      <c r="S642" s="18">
        <f>IF(P642&lt;=0,0,ROUNDDOWN((P642*LOOKUP(P642,{0,1950001,3300001,6950001,9000001,18000001,40000001},{0.05,0.1,0.2,0.23,0.33,0.4,0.45})-LOOKUP(P642,{0,1950001,3300001,6950001,9000001,18000001,40000001},{0,97500,427500,636000,1536000,2796000,4796000}))*1.021,-2))</f>
        <v/>
      </c>
      <c r="T642" s="18">
        <f>IF(Q642&lt;=0,0,ROUNDDOWN((Q642*LOOKUP(Q642,{0,1950001,3300001,6950001,9000001,18000001,40000001},{0.05,0.1,0.2,0.23,0.33,0.4,0.45})-LOOKUP(Q642,{0,1950001,3300001,6950001,9000001,18000001,40000001},{0,97500,427500,636000,1536000,2796000,4796000}))*1.021,-2))</f>
        <v/>
      </c>
      <c r="U642" s="18">
        <f>IF(R642&lt;=0,0,ROUNDDOWN((R642*LOOKUP(R642,{0,1950001,3300001,6950001,9000001,18000001,40000001},{0.05,0.1,0.2,0.23,0.33,0.4,0.45})-LOOKUP(R642,{0,1950001,3300001,6950001,9000001,18000001,40000001},{0,97500,427500,636000,1536000,2796000,4796000}))*1.021,-2))</f>
        <v/>
      </c>
      <c r="V642" s="18">
        <f>MAX(0,ROUNDDOWN(K642-H642-430000-J642-0,-3))</f>
        <v/>
      </c>
      <c r="W642" s="18">
        <f>MAX(0,ROUNDDOWN(K642-H642-430000-J642-N642,-3))</f>
        <v/>
      </c>
      <c r="X642" s="18">
        <f>MAX(0,ROUNDDOWN(K642-H642-430000-J642-O642,-3))</f>
        <v/>
      </c>
      <c r="Y642" s="18">
        <f>IF(K642&lt;=450000,0,MAX(0,ROUNDDOWN(V642*0.06-MIN(50000,V642)*0.03,-2))+MAX(0,ROUNDDOWN(V642*0.04-MIN(50000,V642)*0.02,-2)))</f>
        <v/>
      </c>
      <c r="Z642" s="18">
        <f>IF(K642&lt;=450000,0,MAX(0,ROUNDDOWN(W642*0.06-MIN(50000,W642)*0.03,-2))+MAX(0,ROUNDDOWN(W642*0.04-MIN(50000,W642)*0.02,-2)))</f>
        <v/>
      </c>
      <c r="AA642" s="18">
        <f>IF(K642&lt;=450000,0,MAX(0,ROUNDDOWN(X642*0.06-MIN(50000,X642)*0.03,-2))+MAX(0,ROUNDDOWN(X642*0.04-MIN(50000,X642)*0.02,-2)))</f>
        <v/>
      </c>
      <c r="AB642" s="18">
        <f>AE642+Y642-Z642</f>
        <v/>
      </c>
      <c r="AC642" s="18">
        <f>AF642+Y642-AA642</f>
        <v/>
      </c>
      <c r="AD642" s="20">
        <f>AB642-AC642</f>
        <v/>
      </c>
      <c r="AE642" s="18">
        <f>S642-T642</f>
        <v/>
      </c>
      <c r="AF642" s="18">
        <f>S642-U642</f>
        <v/>
      </c>
      <c r="AG642" s="21">
        <f>IF(P642&lt;=0,0,LOOKUP(P642,{0,1950001,3300001,6950001,9000001,18000001,40000001},{0.05,0.1,0.2,0.23,0.33,0.4,0.45}))</f>
        <v/>
      </c>
    </row>
    <row r="643">
      <c r="A643" t="inlineStr">
        <is>
          <t>1万円刻み</t>
        </is>
      </c>
      <c r="B643" s="18">
        <f>'4_1万円刻み'!$A$206</f>
        <v/>
      </c>
      <c r="C643" s="19" t="n">
        <v>2025</v>
      </c>
      <c r="D643" s="18" t="n">
        <v>100000</v>
      </c>
      <c r="E643" s="18" t="n">
        <v>0</v>
      </c>
      <c r="F643" s="18" t="n">
        <v>100000</v>
      </c>
      <c r="G643" t="inlineStr">
        <is>
          <t>はい</t>
        </is>
      </c>
      <c r="H643" s="18">
        <f>ROUND(MIN(B643/12,650000)*12*0.0915+MIN(B643/12,1390000)*12*(0.0504+0)+B643*0.005,0)</f>
        <v/>
      </c>
      <c r="I643" s="18" t="n">
        <v>0</v>
      </c>
      <c r="J643" s="18" t="n">
        <v>0</v>
      </c>
      <c r="K643" s="18">
        <f>ROUND(IF(C643&gt;=2026,IF(B643&lt;741000,0,IF(B643&lt;2191000,B643-740000,IF(B643&lt;2193000,1451000,IF(B643&lt;2196000,1453000,IF(B643&lt;2200000,1456000,IF(B643&lt;3600000,ROUNDDOWN(B643/4,-3)*2.8-80000,IF(B643&lt;6600000,ROUNDDOWN(B643/4,-3)*3.2-440000,IF(B643&lt;8500000,ROUNDDOWN(B643*0.9,0)-1100000,B643-1950000)))))))),IF(B643&lt;651000,0,IF(B643&lt;1900000,B643-650000,IF(B643&lt;3600000,ROUNDDOWN(B643/4,-3)*2.8-80000,IF(B643&lt;6600000,ROUNDDOWN(B643/4,-3)*3.2-440000,IF(B643&lt;8500000,ROUNDDOWN(B643*0.9,0)-1100000,B643-1950000)))))),0)</f>
        <v/>
      </c>
      <c r="L643" s="18">
        <f>IF(K643&gt;23500000,NA(),IF(C643&gt;=2026,IF(K643&lt;=4890000,1040000,IF(K643&lt;=6550000,670000,620000)),IF(K643&lt;=1320000,950000,IF(K643&lt;=3360000,880000,IF(K643&lt;=4890000,680000,IF(K643&lt;=6550000,630000,580000))))))</f>
        <v/>
      </c>
      <c r="M643" s="18">
        <f>MIN(100000,ROUNDDOWN(K643*0.05,0))</f>
        <v/>
      </c>
      <c r="N643" s="18">
        <f>MIN(2000000,MAX(0,D643-E643-M643))</f>
        <v/>
      </c>
      <c r="O643" s="18">
        <f>IF(G643="はい",MIN(88000,MAX(0,F643-12000)),0)</f>
        <v/>
      </c>
      <c r="P643" s="18">
        <f>MAX(0,ROUNDDOWN(K643-H643-L643-I643-0,-3))</f>
        <v/>
      </c>
      <c r="Q643" s="18">
        <f>MAX(0,ROUNDDOWN(K643-H643-L643-I643-N643,-3))</f>
        <v/>
      </c>
      <c r="R643" s="18">
        <f>MAX(0,ROUNDDOWN(K643-H643-L643-I643-O643,-3))</f>
        <v/>
      </c>
      <c r="S643" s="18">
        <f>IF(P643&lt;=0,0,ROUNDDOWN((P643*LOOKUP(P643,{0,1950001,3300001,6950001,9000001,18000001,40000001},{0.05,0.1,0.2,0.23,0.33,0.4,0.45})-LOOKUP(P643,{0,1950001,3300001,6950001,9000001,18000001,40000001},{0,97500,427500,636000,1536000,2796000,4796000}))*1.021,-2))</f>
        <v/>
      </c>
      <c r="T643" s="18">
        <f>IF(Q643&lt;=0,0,ROUNDDOWN((Q643*LOOKUP(Q643,{0,1950001,3300001,6950001,9000001,18000001,40000001},{0.05,0.1,0.2,0.23,0.33,0.4,0.45})-LOOKUP(Q643,{0,1950001,3300001,6950001,9000001,18000001,40000001},{0,97500,427500,636000,1536000,2796000,4796000}))*1.021,-2))</f>
        <v/>
      </c>
      <c r="U643" s="18">
        <f>IF(R643&lt;=0,0,ROUNDDOWN((R643*LOOKUP(R643,{0,1950001,3300001,6950001,9000001,18000001,40000001},{0.05,0.1,0.2,0.23,0.33,0.4,0.45})-LOOKUP(R643,{0,1950001,3300001,6950001,9000001,18000001,40000001},{0,97500,427500,636000,1536000,2796000,4796000}))*1.021,-2))</f>
        <v/>
      </c>
      <c r="V643" s="18">
        <f>MAX(0,ROUNDDOWN(K643-H643-430000-J643-0,-3))</f>
        <v/>
      </c>
      <c r="W643" s="18">
        <f>MAX(0,ROUNDDOWN(K643-H643-430000-J643-N643,-3))</f>
        <v/>
      </c>
      <c r="X643" s="18">
        <f>MAX(0,ROUNDDOWN(K643-H643-430000-J643-O643,-3))</f>
        <v/>
      </c>
      <c r="Y643" s="18">
        <f>IF(K643&lt;=450000,0,MAX(0,ROUNDDOWN(V643*0.06-MIN(50000,V643)*0.03,-2))+MAX(0,ROUNDDOWN(V643*0.04-MIN(50000,V643)*0.02,-2)))</f>
        <v/>
      </c>
      <c r="Z643" s="18">
        <f>IF(K643&lt;=450000,0,MAX(0,ROUNDDOWN(W643*0.06-MIN(50000,W643)*0.03,-2))+MAX(0,ROUNDDOWN(W643*0.04-MIN(50000,W643)*0.02,-2)))</f>
        <v/>
      </c>
      <c r="AA643" s="18">
        <f>IF(K643&lt;=450000,0,MAX(0,ROUNDDOWN(X643*0.06-MIN(50000,X643)*0.03,-2))+MAX(0,ROUNDDOWN(X643*0.04-MIN(50000,X643)*0.02,-2)))</f>
        <v/>
      </c>
      <c r="AB643" s="18">
        <f>AE643+Y643-Z643</f>
        <v/>
      </c>
      <c r="AC643" s="18">
        <f>AF643+Y643-AA643</f>
        <v/>
      </c>
      <c r="AD643" s="20">
        <f>AB643-AC643</f>
        <v/>
      </c>
      <c r="AE643" s="18">
        <f>S643-T643</f>
        <v/>
      </c>
      <c r="AF643" s="18">
        <f>S643-U643</f>
        <v/>
      </c>
      <c r="AG643" s="21">
        <f>IF(P643&lt;=0,0,LOOKUP(P643,{0,1950001,3300001,6950001,9000001,18000001,40000001},{0.05,0.1,0.2,0.23,0.33,0.4,0.45}))</f>
        <v/>
      </c>
    </row>
    <row r="644">
      <c r="A644" t="inlineStr">
        <is>
          <t>1万円刻み</t>
        </is>
      </c>
      <c r="B644" s="18">
        <f>'4_1万円刻み'!$A$207</f>
        <v/>
      </c>
      <c r="C644" s="19" t="n">
        <v>2026</v>
      </c>
      <c r="D644" s="18" t="n">
        <v>100000</v>
      </c>
      <c r="E644" s="18" t="n">
        <v>0</v>
      </c>
      <c r="F644" s="18" t="n">
        <v>100000</v>
      </c>
      <c r="G644" t="inlineStr">
        <is>
          <t>はい</t>
        </is>
      </c>
      <c r="H644" s="18">
        <f>ROUND(MIN(B644/12,650000)*12*0.0915+MIN(B644/12,1390000)*12*(0.0504+0)+B644*0.005,0)</f>
        <v/>
      </c>
      <c r="I644" s="18" t="n">
        <v>0</v>
      </c>
      <c r="J644" s="18" t="n">
        <v>0</v>
      </c>
      <c r="K644" s="18">
        <f>ROUND(IF(C644&gt;=2026,IF(B644&lt;741000,0,IF(B644&lt;2191000,B644-740000,IF(B644&lt;2193000,1451000,IF(B644&lt;2196000,1453000,IF(B644&lt;2200000,1456000,IF(B644&lt;3600000,ROUNDDOWN(B644/4,-3)*2.8-80000,IF(B644&lt;6600000,ROUNDDOWN(B644/4,-3)*3.2-440000,IF(B644&lt;8500000,ROUNDDOWN(B644*0.9,0)-1100000,B644-1950000)))))))),IF(B644&lt;651000,0,IF(B644&lt;1900000,B644-650000,IF(B644&lt;3600000,ROUNDDOWN(B644/4,-3)*2.8-80000,IF(B644&lt;6600000,ROUNDDOWN(B644/4,-3)*3.2-440000,IF(B644&lt;8500000,ROUNDDOWN(B644*0.9,0)-1100000,B644-1950000)))))),0)</f>
        <v/>
      </c>
      <c r="L644" s="18">
        <f>IF(K644&gt;23500000,NA(),IF(C644&gt;=2026,IF(K644&lt;=4890000,1040000,IF(K644&lt;=6550000,670000,620000)),IF(K644&lt;=1320000,950000,IF(K644&lt;=3360000,880000,IF(K644&lt;=4890000,680000,IF(K644&lt;=6550000,630000,580000))))))</f>
        <v/>
      </c>
      <c r="M644" s="18">
        <f>MIN(100000,ROUNDDOWN(K644*0.05,0))</f>
        <v/>
      </c>
      <c r="N644" s="18">
        <f>MIN(2000000,MAX(0,D644-E644-M644))</f>
        <v/>
      </c>
      <c r="O644" s="18">
        <f>IF(G644="はい",MIN(88000,MAX(0,F644-12000)),0)</f>
        <v/>
      </c>
      <c r="P644" s="18">
        <f>MAX(0,ROUNDDOWN(K644-H644-L644-I644-0,-3))</f>
        <v/>
      </c>
      <c r="Q644" s="18">
        <f>MAX(0,ROUNDDOWN(K644-H644-L644-I644-N644,-3))</f>
        <v/>
      </c>
      <c r="R644" s="18">
        <f>MAX(0,ROUNDDOWN(K644-H644-L644-I644-O644,-3))</f>
        <v/>
      </c>
      <c r="S644" s="18">
        <f>IF(P644&lt;=0,0,ROUNDDOWN((P644*LOOKUP(P644,{0,1950001,3300001,6950001,9000001,18000001,40000001},{0.05,0.1,0.2,0.23,0.33,0.4,0.45})-LOOKUP(P644,{0,1950001,3300001,6950001,9000001,18000001,40000001},{0,97500,427500,636000,1536000,2796000,4796000}))*1.021,-2))</f>
        <v/>
      </c>
      <c r="T644" s="18">
        <f>IF(Q644&lt;=0,0,ROUNDDOWN((Q644*LOOKUP(Q644,{0,1950001,3300001,6950001,9000001,18000001,40000001},{0.05,0.1,0.2,0.23,0.33,0.4,0.45})-LOOKUP(Q644,{0,1950001,3300001,6950001,9000001,18000001,40000001},{0,97500,427500,636000,1536000,2796000,4796000}))*1.021,-2))</f>
        <v/>
      </c>
      <c r="U644" s="18">
        <f>IF(R644&lt;=0,0,ROUNDDOWN((R644*LOOKUP(R644,{0,1950001,3300001,6950001,9000001,18000001,40000001},{0.05,0.1,0.2,0.23,0.33,0.4,0.45})-LOOKUP(R644,{0,1950001,3300001,6950001,9000001,18000001,40000001},{0,97500,427500,636000,1536000,2796000,4796000}))*1.021,-2))</f>
        <v/>
      </c>
      <c r="V644" s="18">
        <f>MAX(0,ROUNDDOWN(K644-H644-430000-J644-0,-3))</f>
        <v/>
      </c>
      <c r="W644" s="18">
        <f>MAX(0,ROUNDDOWN(K644-H644-430000-J644-N644,-3))</f>
        <v/>
      </c>
      <c r="X644" s="18">
        <f>MAX(0,ROUNDDOWN(K644-H644-430000-J644-O644,-3))</f>
        <v/>
      </c>
      <c r="Y644" s="18">
        <f>IF(K644&lt;=450000,0,MAX(0,ROUNDDOWN(V644*0.06-MIN(50000,V644)*0.03,-2))+MAX(0,ROUNDDOWN(V644*0.04-MIN(50000,V644)*0.02,-2)))</f>
        <v/>
      </c>
      <c r="Z644" s="18">
        <f>IF(K644&lt;=450000,0,MAX(0,ROUNDDOWN(W644*0.06-MIN(50000,W644)*0.03,-2))+MAX(0,ROUNDDOWN(W644*0.04-MIN(50000,W644)*0.02,-2)))</f>
        <v/>
      </c>
      <c r="AA644" s="18">
        <f>IF(K644&lt;=450000,0,MAX(0,ROUNDDOWN(X644*0.06-MIN(50000,X644)*0.03,-2))+MAX(0,ROUNDDOWN(X644*0.04-MIN(50000,X644)*0.02,-2)))</f>
        <v/>
      </c>
      <c r="AB644" s="18">
        <f>AE644+Y644-Z644</f>
        <v/>
      </c>
      <c r="AC644" s="18">
        <f>AF644+Y644-AA644</f>
        <v/>
      </c>
      <c r="AD644" s="20">
        <f>AB644-AC644</f>
        <v/>
      </c>
      <c r="AE644" s="18">
        <f>S644-T644</f>
        <v/>
      </c>
      <c r="AF644" s="18">
        <f>S644-U644</f>
        <v/>
      </c>
      <c r="AG644" s="21">
        <f>IF(P644&lt;=0,0,LOOKUP(P644,{0,1950001,3300001,6950001,9000001,18000001,40000001},{0.05,0.1,0.2,0.23,0.33,0.4,0.45}))</f>
        <v/>
      </c>
    </row>
    <row r="645">
      <c r="A645" t="inlineStr">
        <is>
          <t>1万円刻み</t>
        </is>
      </c>
      <c r="B645" s="18">
        <f>'4_1万円刻み'!$A$207</f>
        <v/>
      </c>
      <c r="C645" s="19" t="n">
        <v>2025</v>
      </c>
      <c r="D645" s="18" t="n">
        <v>100000</v>
      </c>
      <c r="E645" s="18" t="n">
        <v>0</v>
      </c>
      <c r="F645" s="18" t="n">
        <v>100000</v>
      </c>
      <c r="G645" t="inlineStr">
        <is>
          <t>はい</t>
        </is>
      </c>
      <c r="H645" s="18">
        <f>ROUND(MIN(B645/12,650000)*12*0.0915+MIN(B645/12,1390000)*12*(0.0504+0)+B645*0.005,0)</f>
        <v/>
      </c>
      <c r="I645" s="18" t="n">
        <v>0</v>
      </c>
      <c r="J645" s="18" t="n">
        <v>0</v>
      </c>
      <c r="K645" s="18">
        <f>ROUND(IF(C645&gt;=2026,IF(B645&lt;741000,0,IF(B645&lt;2191000,B645-740000,IF(B645&lt;2193000,1451000,IF(B645&lt;2196000,1453000,IF(B645&lt;2200000,1456000,IF(B645&lt;3600000,ROUNDDOWN(B645/4,-3)*2.8-80000,IF(B645&lt;6600000,ROUNDDOWN(B645/4,-3)*3.2-440000,IF(B645&lt;8500000,ROUNDDOWN(B645*0.9,0)-1100000,B645-1950000)))))))),IF(B645&lt;651000,0,IF(B645&lt;1900000,B645-650000,IF(B645&lt;3600000,ROUNDDOWN(B645/4,-3)*2.8-80000,IF(B645&lt;6600000,ROUNDDOWN(B645/4,-3)*3.2-440000,IF(B645&lt;8500000,ROUNDDOWN(B645*0.9,0)-1100000,B645-1950000)))))),0)</f>
        <v/>
      </c>
      <c r="L645" s="18">
        <f>IF(K645&gt;23500000,NA(),IF(C645&gt;=2026,IF(K645&lt;=4890000,1040000,IF(K645&lt;=6550000,670000,620000)),IF(K645&lt;=1320000,950000,IF(K645&lt;=3360000,880000,IF(K645&lt;=4890000,680000,IF(K645&lt;=6550000,630000,580000))))))</f>
        <v/>
      </c>
      <c r="M645" s="18">
        <f>MIN(100000,ROUNDDOWN(K645*0.05,0))</f>
        <v/>
      </c>
      <c r="N645" s="18">
        <f>MIN(2000000,MAX(0,D645-E645-M645))</f>
        <v/>
      </c>
      <c r="O645" s="18">
        <f>IF(G645="はい",MIN(88000,MAX(0,F645-12000)),0)</f>
        <v/>
      </c>
      <c r="P645" s="18">
        <f>MAX(0,ROUNDDOWN(K645-H645-L645-I645-0,-3))</f>
        <v/>
      </c>
      <c r="Q645" s="18">
        <f>MAX(0,ROUNDDOWN(K645-H645-L645-I645-N645,-3))</f>
        <v/>
      </c>
      <c r="R645" s="18">
        <f>MAX(0,ROUNDDOWN(K645-H645-L645-I645-O645,-3))</f>
        <v/>
      </c>
      <c r="S645" s="18">
        <f>IF(P645&lt;=0,0,ROUNDDOWN((P645*LOOKUP(P645,{0,1950001,3300001,6950001,9000001,18000001,40000001},{0.05,0.1,0.2,0.23,0.33,0.4,0.45})-LOOKUP(P645,{0,1950001,3300001,6950001,9000001,18000001,40000001},{0,97500,427500,636000,1536000,2796000,4796000}))*1.021,-2))</f>
        <v/>
      </c>
      <c r="T645" s="18">
        <f>IF(Q645&lt;=0,0,ROUNDDOWN((Q645*LOOKUP(Q645,{0,1950001,3300001,6950001,9000001,18000001,40000001},{0.05,0.1,0.2,0.23,0.33,0.4,0.45})-LOOKUP(Q645,{0,1950001,3300001,6950001,9000001,18000001,40000001},{0,97500,427500,636000,1536000,2796000,4796000}))*1.021,-2))</f>
        <v/>
      </c>
      <c r="U645" s="18">
        <f>IF(R645&lt;=0,0,ROUNDDOWN((R645*LOOKUP(R645,{0,1950001,3300001,6950001,9000001,18000001,40000001},{0.05,0.1,0.2,0.23,0.33,0.4,0.45})-LOOKUP(R645,{0,1950001,3300001,6950001,9000001,18000001,40000001},{0,97500,427500,636000,1536000,2796000,4796000}))*1.021,-2))</f>
        <v/>
      </c>
      <c r="V645" s="18">
        <f>MAX(0,ROUNDDOWN(K645-H645-430000-J645-0,-3))</f>
        <v/>
      </c>
      <c r="W645" s="18">
        <f>MAX(0,ROUNDDOWN(K645-H645-430000-J645-N645,-3))</f>
        <v/>
      </c>
      <c r="X645" s="18">
        <f>MAX(0,ROUNDDOWN(K645-H645-430000-J645-O645,-3))</f>
        <v/>
      </c>
      <c r="Y645" s="18">
        <f>IF(K645&lt;=450000,0,MAX(0,ROUNDDOWN(V645*0.06-MIN(50000,V645)*0.03,-2))+MAX(0,ROUNDDOWN(V645*0.04-MIN(50000,V645)*0.02,-2)))</f>
        <v/>
      </c>
      <c r="Z645" s="18">
        <f>IF(K645&lt;=450000,0,MAX(0,ROUNDDOWN(W645*0.06-MIN(50000,W645)*0.03,-2))+MAX(0,ROUNDDOWN(W645*0.04-MIN(50000,W645)*0.02,-2)))</f>
        <v/>
      </c>
      <c r="AA645" s="18">
        <f>IF(K645&lt;=450000,0,MAX(0,ROUNDDOWN(X645*0.06-MIN(50000,X645)*0.03,-2))+MAX(0,ROUNDDOWN(X645*0.04-MIN(50000,X645)*0.02,-2)))</f>
        <v/>
      </c>
      <c r="AB645" s="18">
        <f>AE645+Y645-Z645</f>
        <v/>
      </c>
      <c r="AC645" s="18">
        <f>AF645+Y645-AA645</f>
        <v/>
      </c>
      <c r="AD645" s="20">
        <f>AB645-AC645</f>
        <v/>
      </c>
      <c r="AE645" s="18">
        <f>S645-T645</f>
        <v/>
      </c>
      <c r="AF645" s="18">
        <f>S645-U645</f>
        <v/>
      </c>
      <c r="AG645" s="21">
        <f>IF(P645&lt;=0,0,LOOKUP(P645,{0,1950001,3300001,6950001,9000001,18000001,40000001},{0.05,0.1,0.2,0.23,0.33,0.4,0.45}))</f>
        <v/>
      </c>
    </row>
    <row r="646">
      <c r="A646" t="inlineStr">
        <is>
          <t>1万円刻み</t>
        </is>
      </c>
      <c r="B646" s="18">
        <f>'4_1万円刻み'!$A$208</f>
        <v/>
      </c>
      <c r="C646" s="19" t="n">
        <v>2026</v>
      </c>
      <c r="D646" s="18" t="n">
        <v>100000</v>
      </c>
      <c r="E646" s="18" t="n">
        <v>0</v>
      </c>
      <c r="F646" s="18" t="n">
        <v>100000</v>
      </c>
      <c r="G646" t="inlineStr">
        <is>
          <t>はい</t>
        </is>
      </c>
      <c r="H646" s="18">
        <f>ROUND(MIN(B646/12,650000)*12*0.0915+MIN(B646/12,1390000)*12*(0.0504+0)+B646*0.005,0)</f>
        <v/>
      </c>
      <c r="I646" s="18" t="n">
        <v>0</v>
      </c>
      <c r="J646" s="18" t="n">
        <v>0</v>
      </c>
      <c r="K646" s="18">
        <f>ROUND(IF(C646&gt;=2026,IF(B646&lt;741000,0,IF(B646&lt;2191000,B646-740000,IF(B646&lt;2193000,1451000,IF(B646&lt;2196000,1453000,IF(B646&lt;2200000,1456000,IF(B646&lt;3600000,ROUNDDOWN(B646/4,-3)*2.8-80000,IF(B646&lt;6600000,ROUNDDOWN(B646/4,-3)*3.2-440000,IF(B646&lt;8500000,ROUNDDOWN(B646*0.9,0)-1100000,B646-1950000)))))))),IF(B646&lt;651000,0,IF(B646&lt;1900000,B646-650000,IF(B646&lt;3600000,ROUNDDOWN(B646/4,-3)*2.8-80000,IF(B646&lt;6600000,ROUNDDOWN(B646/4,-3)*3.2-440000,IF(B646&lt;8500000,ROUNDDOWN(B646*0.9,0)-1100000,B646-1950000)))))),0)</f>
        <v/>
      </c>
      <c r="L646" s="18">
        <f>IF(K646&gt;23500000,NA(),IF(C646&gt;=2026,IF(K646&lt;=4890000,1040000,IF(K646&lt;=6550000,670000,620000)),IF(K646&lt;=1320000,950000,IF(K646&lt;=3360000,880000,IF(K646&lt;=4890000,680000,IF(K646&lt;=6550000,630000,580000))))))</f>
        <v/>
      </c>
      <c r="M646" s="18">
        <f>MIN(100000,ROUNDDOWN(K646*0.05,0))</f>
        <v/>
      </c>
      <c r="N646" s="18">
        <f>MIN(2000000,MAX(0,D646-E646-M646))</f>
        <v/>
      </c>
      <c r="O646" s="18">
        <f>IF(G646="はい",MIN(88000,MAX(0,F646-12000)),0)</f>
        <v/>
      </c>
      <c r="P646" s="18">
        <f>MAX(0,ROUNDDOWN(K646-H646-L646-I646-0,-3))</f>
        <v/>
      </c>
      <c r="Q646" s="18">
        <f>MAX(0,ROUNDDOWN(K646-H646-L646-I646-N646,-3))</f>
        <v/>
      </c>
      <c r="R646" s="18">
        <f>MAX(0,ROUNDDOWN(K646-H646-L646-I646-O646,-3))</f>
        <v/>
      </c>
      <c r="S646" s="18">
        <f>IF(P646&lt;=0,0,ROUNDDOWN((P646*LOOKUP(P646,{0,1950001,3300001,6950001,9000001,18000001,40000001},{0.05,0.1,0.2,0.23,0.33,0.4,0.45})-LOOKUP(P646,{0,1950001,3300001,6950001,9000001,18000001,40000001},{0,97500,427500,636000,1536000,2796000,4796000}))*1.021,-2))</f>
        <v/>
      </c>
      <c r="T646" s="18">
        <f>IF(Q646&lt;=0,0,ROUNDDOWN((Q646*LOOKUP(Q646,{0,1950001,3300001,6950001,9000001,18000001,40000001},{0.05,0.1,0.2,0.23,0.33,0.4,0.45})-LOOKUP(Q646,{0,1950001,3300001,6950001,9000001,18000001,40000001},{0,97500,427500,636000,1536000,2796000,4796000}))*1.021,-2))</f>
        <v/>
      </c>
      <c r="U646" s="18">
        <f>IF(R646&lt;=0,0,ROUNDDOWN((R646*LOOKUP(R646,{0,1950001,3300001,6950001,9000001,18000001,40000001},{0.05,0.1,0.2,0.23,0.33,0.4,0.45})-LOOKUP(R646,{0,1950001,3300001,6950001,9000001,18000001,40000001},{0,97500,427500,636000,1536000,2796000,4796000}))*1.021,-2))</f>
        <v/>
      </c>
      <c r="V646" s="18">
        <f>MAX(0,ROUNDDOWN(K646-H646-430000-J646-0,-3))</f>
        <v/>
      </c>
      <c r="W646" s="18">
        <f>MAX(0,ROUNDDOWN(K646-H646-430000-J646-N646,-3))</f>
        <v/>
      </c>
      <c r="X646" s="18">
        <f>MAX(0,ROUNDDOWN(K646-H646-430000-J646-O646,-3))</f>
        <v/>
      </c>
      <c r="Y646" s="18">
        <f>IF(K646&lt;=450000,0,MAX(0,ROUNDDOWN(V646*0.06-MIN(50000,V646)*0.03,-2))+MAX(0,ROUNDDOWN(V646*0.04-MIN(50000,V646)*0.02,-2)))</f>
        <v/>
      </c>
      <c r="Z646" s="18">
        <f>IF(K646&lt;=450000,0,MAX(0,ROUNDDOWN(W646*0.06-MIN(50000,W646)*0.03,-2))+MAX(0,ROUNDDOWN(W646*0.04-MIN(50000,W646)*0.02,-2)))</f>
        <v/>
      </c>
      <c r="AA646" s="18">
        <f>IF(K646&lt;=450000,0,MAX(0,ROUNDDOWN(X646*0.06-MIN(50000,X646)*0.03,-2))+MAX(0,ROUNDDOWN(X646*0.04-MIN(50000,X646)*0.02,-2)))</f>
        <v/>
      </c>
      <c r="AB646" s="18">
        <f>AE646+Y646-Z646</f>
        <v/>
      </c>
      <c r="AC646" s="18">
        <f>AF646+Y646-AA646</f>
        <v/>
      </c>
      <c r="AD646" s="20">
        <f>AB646-AC646</f>
        <v/>
      </c>
      <c r="AE646" s="18">
        <f>S646-T646</f>
        <v/>
      </c>
      <c r="AF646" s="18">
        <f>S646-U646</f>
        <v/>
      </c>
      <c r="AG646" s="21">
        <f>IF(P646&lt;=0,0,LOOKUP(P646,{0,1950001,3300001,6950001,9000001,18000001,40000001},{0.05,0.1,0.2,0.23,0.33,0.4,0.45}))</f>
        <v/>
      </c>
    </row>
    <row r="647">
      <c r="A647" t="inlineStr">
        <is>
          <t>1万円刻み</t>
        </is>
      </c>
      <c r="B647" s="18">
        <f>'4_1万円刻み'!$A$208</f>
        <v/>
      </c>
      <c r="C647" s="19" t="n">
        <v>2025</v>
      </c>
      <c r="D647" s="18" t="n">
        <v>100000</v>
      </c>
      <c r="E647" s="18" t="n">
        <v>0</v>
      </c>
      <c r="F647" s="18" t="n">
        <v>100000</v>
      </c>
      <c r="G647" t="inlineStr">
        <is>
          <t>はい</t>
        </is>
      </c>
      <c r="H647" s="18">
        <f>ROUND(MIN(B647/12,650000)*12*0.0915+MIN(B647/12,1390000)*12*(0.0504+0)+B647*0.005,0)</f>
        <v/>
      </c>
      <c r="I647" s="18" t="n">
        <v>0</v>
      </c>
      <c r="J647" s="18" t="n">
        <v>0</v>
      </c>
      <c r="K647" s="18">
        <f>ROUND(IF(C647&gt;=2026,IF(B647&lt;741000,0,IF(B647&lt;2191000,B647-740000,IF(B647&lt;2193000,1451000,IF(B647&lt;2196000,1453000,IF(B647&lt;2200000,1456000,IF(B647&lt;3600000,ROUNDDOWN(B647/4,-3)*2.8-80000,IF(B647&lt;6600000,ROUNDDOWN(B647/4,-3)*3.2-440000,IF(B647&lt;8500000,ROUNDDOWN(B647*0.9,0)-1100000,B647-1950000)))))))),IF(B647&lt;651000,0,IF(B647&lt;1900000,B647-650000,IF(B647&lt;3600000,ROUNDDOWN(B647/4,-3)*2.8-80000,IF(B647&lt;6600000,ROUNDDOWN(B647/4,-3)*3.2-440000,IF(B647&lt;8500000,ROUNDDOWN(B647*0.9,0)-1100000,B647-1950000)))))),0)</f>
        <v/>
      </c>
      <c r="L647" s="18">
        <f>IF(K647&gt;23500000,NA(),IF(C647&gt;=2026,IF(K647&lt;=4890000,1040000,IF(K647&lt;=6550000,670000,620000)),IF(K647&lt;=1320000,950000,IF(K647&lt;=3360000,880000,IF(K647&lt;=4890000,680000,IF(K647&lt;=6550000,630000,580000))))))</f>
        <v/>
      </c>
      <c r="M647" s="18">
        <f>MIN(100000,ROUNDDOWN(K647*0.05,0))</f>
        <v/>
      </c>
      <c r="N647" s="18">
        <f>MIN(2000000,MAX(0,D647-E647-M647))</f>
        <v/>
      </c>
      <c r="O647" s="18">
        <f>IF(G647="はい",MIN(88000,MAX(0,F647-12000)),0)</f>
        <v/>
      </c>
      <c r="P647" s="18">
        <f>MAX(0,ROUNDDOWN(K647-H647-L647-I647-0,-3))</f>
        <v/>
      </c>
      <c r="Q647" s="18">
        <f>MAX(0,ROUNDDOWN(K647-H647-L647-I647-N647,-3))</f>
        <v/>
      </c>
      <c r="R647" s="18">
        <f>MAX(0,ROUNDDOWN(K647-H647-L647-I647-O647,-3))</f>
        <v/>
      </c>
      <c r="S647" s="18">
        <f>IF(P647&lt;=0,0,ROUNDDOWN((P647*LOOKUP(P647,{0,1950001,3300001,6950001,9000001,18000001,40000001},{0.05,0.1,0.2,0.23,0.33,0.4,0.45})-LOOKUP(P647,{0,1950001,3300001,6950001,9000001,18000001,40000001},{0,97500,427500,636000,1536000,2796000,4796000}))*1.021,-2))</f>
        <v/>
      </c>
      <c r="T647" s="18">
        <f>IF(Q647&lt;=0,0,ROUNDDOWN((Q647*LOOKUP(Q647,{0,1950001,3300001,6950001,9000001,18000001,40000001},{0.05,0.1,0.2,0.23,0.33,0.4,0.45})-LOOKUP(Q647,{0,1950001,3300001,6950001,9000001,18000001,40000001},{0,97500,427500,636000,1536000,2796000,4796000}))*1.021,-2))</f>
        <v/>
      </c>
      <c r="U647" s="18">
        <f>IF(R647&lt;=0,0,ROUNDDOWN((R647*LOOKUP(R647,{0,1950001,3300001,6950001,9000001,18000001,40000001},{0.05,0.1,0.2,0.23,0.33,0.4,0.45})-LOOKUP(R647,{0,1950001,3300001,6950001,9000001,18000001,40000001},{0,97500,427500,636000,1536000,2796000,4796000}))*1.021,-2))</f>
        <v/>
      </c>
      <c r="V647" s="18">
        <f>MAX(0,ROUNDDOWN(K647-H647-430000-J647-0,-3))</f>
        <v/>
      </c>
      <c r="W647" s="18">
        <f>MAX(0,ROUNDDOWN(K647-H647-430000-J647-N647,-3))</f>
        <v/>
      </c>
      <c r="X647" s="18">
        <f>MAX(0,ROUNDDOWN(K647-H647-430000-J647-O647,-3))</f>
        <v/>
      </c>
      <c r="Y647" s="18">
        <f>IF(K647&lt;=450000,0,MAX(0,ROUNDDOWN(V647*0.06-MIN(50000,V647)*0.03,-2))+MAX(0,ROUNDDOWN(V647*0.04-MIN(50000,V647)*0.02,-2)))</f>
        <v/>
      </c>
      <c r="Z647" s="18">
        <f>IF(K647&lt;=450000,0,MAX(0,ROUNDDOWN(W647*0.06-MIN(50000,W647)*0.03,-2))+MAX(0,ROUNDDOWN(W647*0.04-MIN(50000,W647)*0.02,-2)))</f>
        <v/>
      </c>
      <c r="AA647" s="18">
        <f>IF(K647&lt;=450000,0,MAX(0,ROUNDDOWN(X647*0.06-MIN(50000,X647)*0.03,-2))+MAX(0,ROUNDDOWN(X647*0.04-MIN(50000,X647)*0.02,-2)))</f>
        <v/>
      </c>
      <c r="AB647" s="18">
        <f>AE647+Y647-Z647</f>
        <v/>
      </c>
      <c r="AC647" s="18">
        <f>AF647+Y647-AA647</f>
        <v/>
      </c>
      <c r="AD647" s="20">
        <f>AB647-AC647</f>
        <v/>
      </c>
      <c r="AE647" s="18">
        <f>S647-T647</f>
        <v/>
      </c>
      <c r="AF647" s="18">
        <f>S647-U647</f>
        <v/>
      </c>
      <c r="AG647" s="21">
        <f>IF(P647&lt;=0,0,LOOKUP(P647,{0,1950001,3300001,6950001,9000001,18000001,40000001},{0.05,0.1,0.2,0.23,0.33,0.4,0.45}))</f>
        <v/>
      </c>
    </row>
    <row r="648">
      <c r="A648" t="inlineStr">
        <is>
          <t>1万円刻み</t>
        </is>
      </c>
      <c r="B648" s="18">
        <f>'4_1万円刻み'!$A$209</f>
        <v/>
      </c>
      <c r="C648" s="19" t="n">
        <v>2026</v>
      </c>
      <c r="D648" s="18" t="n">
        <v>100000</v>
      </c>
      <c r="E648" s="18" t="n">
        <v>0</v>
      </c>
      <c r="F648" s="18" t="n">
        <v>100000</v>
      </c>
      <c r="G648" t="inlineStr">
        <is>
          <t>はい</t>
        </is>
      </c>
      <c r="H648" s="18">
        <f>ROUND(MIN(B648/12,650000)*12*0.0915+MIN(B648/12,1390000)*12*(0.0504+0)+B648*0.005,0)</f>
        <v/>
      </c>
      <c r="I648" s="18" t="n">
        <v>0</v>
      </c>
      <c r="J648" s="18" t="n">
        <v>0</v>
      </c>
      <c r="K648" s="18">
        <f>ROUND(IF(C648&gt;=2026,IF(B648&lt;741000,0,IF(B648&lt;2191000,B648-740000,IF(B648&lt;2193000,1451000,IF(B648&lt;2196000,1453000,IF(B648&lt;2200000,1456000,IF(B648&lt;3600000,ROUNDDOWN(B648/4,-3)*2.8-80000,IF(B648&lt;6600000,ROUNDDOWN(B648/4,-3)*3.2-440000,IF(B648&lt;8500000,ROUNDDOWN(B648*0.9,0)-1100000,B648-1950000)))))))),IF(B648&lt;651000,0,IF(B648&lt;1900000,B648-650000,IF(B648&lt;3600000,ROUNDDOWN(B648/4,-3)*2.8-80000,IF(B648&lt;6600000,ROUNDDOWN(B648/4,-3)*3.2-440000,IF(B648&lt;8500000,ROUNDDOWN(B648*0.9,0)-1100000,B648-1950000)))))),0)</f>
        <v/>
      </c>
      <c r="L648" s="18">
        <f>IF(K648&gt;23500000,NA(),IF(C648&gt;=2026,IF(K648&lt;=4890000,1040000,IF(K648&lt;=6550000,670000,620000)),IF(K648&lt;=1320000,950000,IF(K648&lt;=3360000,880000,IF(K648&lt;=4890000,680000,IF(K648&lt;=6550000,630000,580000))))))</f>
        <v/>
      </c>
      <c r="M648" s="18">
        <f>MIN(100000,ROUNDDOWN(K648*0.05,0))</f>
        <v/>
      </c>
      <c r="N648" s="18">
        <f>MIN(2000000,MAX(0,D648-E648-M648))</f>
        <v/>
      </c>
      <c r="O648" s="18">
        <f>IF(G648="はい",MIN(88000,MAX(0,F648-12000)),0)</f>
        <v/>
      </c>
      <c r="P648" s="18">
        <f>MAX(0,ROUNDDOWN(K648-H648-L648-I648-0,-3))</f>
        <v/>
      </c>
      <c r="Q648" s="18">
        <f>MAX(0,ROUNDDOWN(K648-H648-L648-I648-N648,-3))</f>
        <v/>
      </c>
      <c r="R648" s="18">
        <f>MAX(0,ROUNDDOWN(K648-H648-L648-I648-O648,-3))</f>
        <v/>
      </c>
      <c r="S648" s="18">
        <f>IF(P648&lt;=0,0,ROUNDDOWN((P648*LOOKUP(P648,{0,1950001,3300001,6950001,9000001,18000001,40000001},{0.05,0.1,0.2,0.23,0.33,0.4,0.45})-LOOKUP(P648,{0,1950001,3300001,6950001,9000001,18000001,40000001},{0,97500,427500,636000,1536000,2796000,4796000}))*1.021,-2))</f>
        <v/>
      </c>
      <c r="T648" s="18">
        <f>IF(Q648&lt;=0,0,ROUNDDOWN((Q648*LOOKUP(Q648,{0,1950001,3300001,6950001,9000001,18000001,40000001},{0.05,0.1,0.2,0.23,0.33,0.4,0.45})-LOOKUP(Q648,{0,1950001,3300001,6950001,9000001,18000001,40000001},{0,97500,427500,636000,1536000,2796000,4796000}))*1.021,-2))</f>
        <v/>
      </c>
      <c r="U648" s="18">
        <f>IF(R648&lt;=0,0,ROUNDDOWN((R648*LOOKUP(R648,{0,1950001,3300001,6950001,9000001,18000001,40000001},{0.05,0.1,0.2,0.23,0.33,0.4,0.45})-LOOKUP(R648,{0,1950001,3300001,6950001,9000001,18000001,40000001},{0,97500,427500,636000,1536000,2796000,4796000}))*1.021,-2))</f>
        <v/>
      </c>
      <c r="V648" s="18">
        <f>MAX(0,ROUNDDOWN(K648-H648-430000-J648-0,-3))</f>
        <v/>
      </c>
      <c r="W648" s="18">
        <f>MAX(0,ROUNDDOWN(K648-H648-430000-J648-N648,-3))</f>
        <v/>
      </c>
      <c r="X648" s="18">
        <f>MAX(0,ROUNDDOWN(K648-H648-430000-J648-O648,-3))</f>
        <v/>
      </c>
      <c r="Y648" s="18">
        <f>IF(K648&lt;=450000,0,MAX(0,ROUNDDOWN(V648*0.06-MIN(50000,V648)*0.03,-2))+MAX(0,ROUNDDOWN(V648*0.04-MIN(50000,V648)*0.02,-2)))</f>
        <v/>
      </c>
      <c r="Z648" s="18">
        <f>IF(K648&lt;=450000,0,MAX(0,ROUNDDOWN(W648*0.06-MIN(50000,W648)*0.03,-2))+MAX(0,ROUNDDOWN(W648*0.04-MIN(50000,W648)*0.02,-2)))</f>
        <v/>
      </c>
      <c r="AA648" s="18">
        <f>IF(K648&lt;=450000,0,MAX(0,ROUNDDOWN(X648*0.06-MIN(50000,X648)*0.03,-2))+MAX(0,ROUNDDOWN(X648*0.04-MIN(50000,X648)*0.02,-2)))</f>
        <v/>
      </c>
      <c r="AB648" s="18">
        <f>AE648+Y648-Z648</f>
        <v/>
      </c>
      <c r="AC648" s="18">
        <f>AF648+Y648-AA648</f>
        <v/>
      </c>
      <c r="AD648" s="20">
        <f>AB648-AC648</f>
        <v/>
      </c>
      <c r="AE648" s="18">
        <f>S648-T648</f>
        <v/>
      </c>
      <c r="AF648" s="18">
        <f>S648-U648</f>
        <v/>
      </c>
      <c r="AG648" s="21">
        <f>IF(P648&lt;=0,0,LOOKUP(P648,{0,1950001,3300001,6950001,9000001,18000001,40000001},{0.05,0.1,0.2,0.23,0.33,0.4,0.45}))</f>
        <v/>
      </c>
    </row>
    <row r="649">
      <c r="A649" t="inlineStr">
        <is>
          <t>1万円刻み</t>
        </is>
      </c>
      <c r="B649" s="18">
        <f>'4_1万円刻み'!$A$209</f>
        <v/>
      </c>
      <c r="C649" s="19" t="n">
        <v>2025</v>
      </c>
      <c r="D649" s="18" t="n">
        <v>100000</v>
      </c>
      <c r="E649" s="18" t="n">
        <v>0</v>
      </c>
      <c r="F649" s="18" t="n">
        <v>100000</v>
      </c>
      <c r="G649" t="inlineStr">
        <is>
          <t>はい</t>
        </is>
      </c>
      <c r="H649" s="18">
        <f>ROUND(MIN(B649/12,650000)*12*0.0915+MIN(B649/12,1390000)*12*(0.0504+0)+B649*0.005,0)</f>
        <v/>
      </c>
      <c r="I649" s="18" t="n">
        <v>0</v>
      </c>
      <c r="J649" s="18" t="n">
        <v>0</v>
      </c>
      <c r="K649" s="18">
        <f>ROUND(IF(C649&gt;=2026,IF(B649&lt;741000,0,IF(B649&lt;2191000,B649-740000,IF(B649&lt;2193000,1451000,IF(B649&lt;2196000,1453000,IF(B649&lt;2200000,1456000,IF(B649&lt;3600000,ROUNDDOWN(B649/4,-3)*2.8-80000,IF(B649&lt;6600000,ROUNDDOWN(B649/4,-3)*3.2-440000,IF(B649&lt;8500000,ROUNDDOWN(B649*0.9,0)-1100000,B649-1950000)))))))),IF(B649&lt;651000,0,IF(B649&lt;1900000,B649-650000,IF(B649&lt;3600000,ROUNDDOWN(B649/4,-3)*2.8-80000,IF(B649&lt;6600000,ROUNDDOWN(B649/4,-3)*3.2-440000,IF(B649&lt;8500000,ROUNDDOWN(B649*0.9,0)-1100000,B649-1950000)))))),0)</f>
        <v/>
      </c>
      <c r="L649" s="18">
        <f>IF(K649&gt;23500000,NA(),IF(C649&gt;=2026,IF(K649&lt;=4890000,1040000,IF(K649&lt;=6550000,670000,620000)),IF(K649&lt;=1320000,950000,IF(K649&lt;=3360000,880000,IF(K649&lt;=4890000,680000,IF(K649&lt;=6550000,630000,580000))))))</f>
        <v/>
      </c>
      <c r="M649" s="18">
        <f>MIN(100000,ROUNDDOWN(K649*0.05,0))</f>
        <v/>
      </c>
      <c r="N649" s="18">
        <f>MIN(2000000,MAX(0,D649-E649-M649))</f>
        <v/>
      </c>
      <c r="O649" s="18">
        <f>IF(G649="はい",MIN(88000,MAX(0,F649-12000)),0)</f>
        <v/>
      </c>
      <c r="P649" s="18">
        <f>MAX(0,ROUNDDOWN(K649-H649-L649-I649-0,-3))</f>
        <v/>
      </c>
      <c r="Q649" s="18">
        <f>MAX(0,ROUNDDOWN(K649-H649-L649-I649-N649,-3))</f>
        <v/>
      </c>
      <c r="R649" s="18">
        <f>MAX(0,ROUNDDOWN(K649-H649-L649-I649-O649,-3))</f>
        <v/>
      </c>
      <c r="S649" s="18">
        <f>IF(P649&lt;=0,0,ROUNDDOWN((P649*LOOKUP(P649,{0,1950001,3300001,6950001,9000001,18000001,40000001},{0.05,0.1,0.2,0.23,0.33,0.4,0.45})-LOOKUP(P649,{0,1950001,3300001,6950001,9000001,18000001,40000001},{0,97500,427500,636000,1536000,2796000,4796000}))*1.021,-2))</f>
        <v/>
      </c>
      <c r="T649" s="18">
        <f>IF(Q649&lt;=0,0,ROUNDDOWN((Q649*LOOKUP(Q649,{0,1950001,3300001,6950001,9000001,18000001,40000001},{0.05,0.1,0.2,0.23,0.33,0.4,0.45})-LOOKUP(Q649,{0,1950001,3300001,6950001,9000001,18000001,40000001},{0,97500,427500,636000,1536000,2796000,4796000}))*1.021,-2))</f>
        <v/>
      </c>
      <c r="U649" s="18">
        <f>IF(R649&lt;=0,0,ROUNDDOWN((R649*LOOKUP(R649,{0,1950001,3300001,6950001,9000001,18000001,40000001},{0.05,0.1,0.2,0.23,0.33,0.4,0.45})-LOOKUP(R649,{0,1950001,3300001,6950001,9000001,18000001,40000001},{0,97500,427500,636000,1536000,2796000,4796000}))*1.021,-2))</f>
        <v/>
      </c>
      <c r="V649" s="18">
        <f>MAX(0,ROUNDDOWN(K649-H649-430000-J649-0,-3))</f>
        <v/>
      </c>
      <c r="W649" s="18">
        <f>MAX(0,ROUNDDOWN(K649-H649-430000-J649-N649,-3))</f>
        <v/>
      </c>
      <c r="X649" s="18">
        <f>MAX(0,ROUNDDOWN(K649-H649-430000-J649-O649,-3))</f>
        <v/>
      </c>
      <c r="Y649" s="18">
        <f>IF(K649&lt;=450000,0,MAX(0,ROUNDDOWN(V649*0.06-MIN(50000,V649)*0.03,-2))+MAX(0,ROUNDDOWN(V649*0.04-MIN(50000,V649)*0.02,-2)))</f>
        <v/>
      </c>
      <c r="Z649" s="18">
        <f>IF(K649&lt;=450000,0,MAX(0,ROUNDDOWN(W649*0.06-MIN(50000,W649)*0.03,-2))+MAX(0,ROUNDDOWN(W649*0.04-MIN(50000,W649)*0.02,-2)))</f>
        <v/>
      </c>
      <c r="AA649" s="18">
        <f>IF(K649&lt;=450000,0,MAX(0,ROUNDDOWN(X649*0.06-MIN(50000,X649)*0.03,-2))+MAX(0,ROUNDDOWN(X649*0.04-MIN(50000,X649)*0.02,-2)))</f>
        <v/>
      </c>
      <c r="AB649" s="18">
        <f>AE649+Y649-Z649</f>
        <v/>
      </c>
      <c r="AC649" s="18">
        <f>AF649+Y649-AA649</f>
        <v/>
      </c>
      <c r="AD649" s="20">
        <f>AB649-AC649</f>
        <v/>
      </c>
      <c r="AE649" s="18">
        <f>S649-T649</f>
        <v/>
      </c>
      <c r="AF649" s="18">
        <f>S649-U649</f>
        <v/>
      </c>
      <c r="AG649" s="21">
        <f>IF(P649&lt;=0,0,LOOKUP(P649,{0,1950001,3300001,6950001,9000001,18000001,40000001},{0.05,0.1,0.2,0.23,0.33,0.4,0.45}))</f>
        <v/>
      </c>
    </row>
    <row r="650">
      <c r="A650" t="inlineStr">
        <is>
          <t>1万円刻み</t>
        </is>
      </c>
      <c r="B650" s="18">
        <f>'4_1万円刻み'!$A$210</f>
        <v/>
      </c>
      <c r="C650" s="19" t="n">
        <v>2026</v>
      </c>
      <c r="D650" s="18" t="n">
        <v>100000</v>
      </c>
      <c r="E650" s="18" t="n">
        <v>0</v>
      </c>
      <c r="F650" s="18" t="n">
        <v>100000</v>
      </c>
      <c r="G650" t="inlineStr">
        <is>
          <t>はい</t>
        </is>
      </c>
      <c r="H650" s="18">
        <f>ROUND(MIN(B650/12,650000)*12*0.0915+MIN(B650/12,1390000)*12*(0.0504+0)+B650*0.005,0)</f>
        <v/>
      </c>
      <c r="I650" s="18" t="n">
        <v>0</v>
      </c>
      <c r="J650" s="18" t="n">
        <v>0</v>
      </c>
      <c r="K650" s="18">
        <f>ROUND(IF(C650&gt;=2026,IF(B650&lt;741000,0,IF(B650&lt;2191000,B650-740000,IF(B650&lt;2193000,1451000,IF(B650&lt;2196000,1453000,IF(B650&lt;2200000,1456000,IF(B650&lt;3600000,ROUNDDOWN(B650/4,-3)*2.8-80000,IF(B650&lt;6600000,ROUNDDOWN(B650/4,-3)*3.2-440000,IF(B650&lt;8500000,ROUNDDOWN(B650*0.9,0)-1100000,B650-1950000)))))))),IF(B650&lt;651000,0,IF(B650&lt;1900000,B650-650000,IF(B650&lt;3600000,ROUNDDOWN(B650/4,-3)*2.8-80000,IF(B650&lt;6600000,ROUNDDOWN(B650/4,-3)*3.2-440000,IF(B650&lt;8500000,ROUNDDOWN(B650*0.9,0)-1100000,B650-1950000)))))),0)</f>
        <v/>
      </c>
      <c r="L650" s="18">
        <f>IF(K650&gt;23500000,NA(),IF(C650&gt;=2026,IF(K650&lt;=4890000,1040000,IF(K650&lt;=6550000,670000,620000)),IF(K650&lt;=1320000,950000,IF(K650&lt;=3360000,880000,IF(K650&lt;=4890000,680000,IF(K650&lt;=6550000,630000,580000))))))</f>
        <v/>
      </c>
      <c r="M650" s="18">
        <f>MIN(100000,ROUNDDOWN(K650*0.05,0))</f>
        <v/>
      </c>
      <c r="N650" s="18">
        <f>MIN(2000000,MAX(0,D650-E650-M650))</f>
        <v/>
      </c>
      <c r="O650" s="18">
        <f>IF(G650="はい",MIN(88000,MAX(0,F650-12000)),0)</f>
        <v/>
      </c>
      <c r="P650" s="18">
        <f>MAX(0,ROUNDDOWN(K650-H650-L650-I650-0,-3))</f>
        <v/>
      </c>
      <c r="Q650" s="18">
        <f>MAX(0,ROUNDDOWN(K650-H650-L650-I650-N650,-3))</f>
        <v/>
      </c>
      <c r="R650" s="18">
        <f>MAX(0,ROUNDDOWN(K650-H650-L650-I650-O650,-3))</f>
        <v/>
      </c>
      <c r="S650" s="18">
        <f>IF(P650&lt;=0,0,ROUNDDOWN((P650*LOOKUP(P650,{0,1950001,3300001,6950001,9000001,18000001,40000001},{0.05,0.1,0.2,0.23,0.33,0.4,0.45})-LOOKUP(P650,{0,1950001,3300001,6950001,9000001,18000001,40000001},{0,97500,427500,636000,1536000,2796000,4796000}))*1.021,-2))</f>
        <v/>
      </c>
      <c r="T650" s="18">
        <f>IF(Q650&lt;=0,0,ROUNDDOWN((Q650*LOOKUP(Q650,{0,1950001,3300001,6950001,9000001,18000001,40000001},{0.05,0.1,0.2,0.23,0.33,0.4,0.45})-LOOKUP(Q650,{0,1950001,3300001,6950001,9000001,18000001,40000001},{0,97500,427500,636000,1536000,2796000,4796000}))*1.021,-2))</f>
        <v/>
      </c>
      <c r="U650" s="18">
        <f>IF(R650&lt;=0,0,ROUNDDOWN((R650*LOOKUP(R650,{0,1950001,3300001,6950001,9000001,18000001,40000001},{0.05,0.1,0.2,0.23,0.33,0.4,0.45})-LOOKUP(R650,{0,1950001,3300001,6950001,9000001,18000001,40000001},{0,97500,427500,636000,1536000,2796000,4796000}))*1.021,-2))</f>
        <v/>
      </c>
      <c r="V650" s="18">
        <f>MAX(0,ROUNDDOWN(K650-H650-430000-J650-0,-3))</f>
        <v/>
      </c>
      <c r="W650" s="18">
        <f>MAX(0,ROUNDDOWN(K650-H650-430000-J650-N650,-3))</f>
        <v/>
      </c>
      <c r="X650" s="18">
        <f>MAX(0,ROUNDDOWN(K650-H650-430000-J650-O650,-3))</f>
        <v/>
      </c>
      <c r="Y650" s="18">
        <f>IF(K650&lt;=450000,0,MAX(0,ROUNDDOWN(V650*0.06-MIN(50000,V650)*0.03,-2))+MAX(0,ROUNDDOWN(V650*0.04-MIN(50000,V650)*0.02,-2)))</f>
        <v/>
      </c>
      <c r="Z650" s="18">
        <f>IF(K650&lt;=450000,0,MAX(0,ROUNDDOWN(W650*0.06-MIN(50000,W650)*0.03,-2))+MAX(0,ROUNDDOWN(W650*0.04-MIN(50000,W650)*0.02,-2)))</f>
        <v/>
      </c>
      <c r="AA650" s="18">
        <f>IF(K650&lt;=450000,0,MAX(0,ROUNDDOWN(X650*0.06-MIN(50000,X650)*0.03,-2))+MAX(0,ROUNDDOWN(X650*0.04-MIN(50000,X650)*0.02,-2)))</f>
        <v/>
      </c>
      <c r="AB650" s="18">
        <f>AE650+Y650-Z650</f>
        <v/>
      </c>
      <c r="AC650" s="18">
        <f>AF650+Y650-AA650</f>
        <v/>
      </c>
      <c r="AD650" s="20">
        <f>AB650-AC650</f>
        <v/>
      </c>
      <c r="AE650" s="18">
        <f>S650-T650</f>
        <v/>
      </c>
      <c r="AF650" s="18">
        <f>S650-U650</f>
        <v/>
      </c>
      <c r="AG650" s="21">
        <f>IF(P650&lt;=0,0,LOOKUP(P650,{0,1950001,3300001,6950001,9000001,18000001,40000001},{0.05,0.1,0.2,0.23,0.33,0.4,0.45}))</f>
        <v/>
      </c>
    </row>
    <row r="651">
      <c r="A651" t="inlineStr">
        <is>
          <t>1万円刻み</t>
        </is>
      </c>
      <c r="B651" s="18">
        <f>'4_1万円刻み'!$A$210</f>
        <v/>
      </c>
      <c r="C651" s="19" t="n">
        <v>2025</v>
      </c>
      <c r="D651" s="18" t="n">
        <v>100000</v>
      </c>
      <c r="E651" s="18" t="n">
        <v>0</v>
      </c>
      <c r="F651" s="18" t="n">
        <v>100000</v>
      </c>
      <c r="G651" t="inlineStr">
        <is>
          <t>はい</t>
        </is>
      </c>
      <c r="H651" s="18">
        <f>ROUND(MIN(B651/12,650000)*12*0.0915+MIN(B651/12,1390000)*12*(0.0504+0)+B651*0.005,0)</f>
        <v/>
      </c>
      <c r="I651" s="18" t="n">
        <v>0</v>
      </c>
      <c r="J651" s="18" t="n">
        <v>0</v>
      </c>
      <c r="K651" s="18">
        <f>ROUND(IF(C651&gt;=2026,IF(B651&lt;741000,0,IF(B651&lt;2191000,B651-740000,IF(B651&lt;2193000,1451000,IF(B651&lt;2196000,1453000,IF(B651&lt;2200000,1456000,IF(B651&lt;3600000,ROUNDDOWN(B651/4,-3)*2.8-80000,IF(B651&lt;6600000,ROUNDDOWN(B651/4,-3)*3.2-440000,IF(B651&lt;8500000,ROUNDDOWN(B651*0.9,0)-1100000,B651-1950000)))))))),IF(B651&lt;651000,0,IF(B651&lt;1900000,B651-650000,IF(B651&lt;3600000,ROUNDDOWN(B651/4,-3)*2.8-80000,IF(B651&lt;6600000,ROUNDDOWN(B651/4,-3)*3.2-440000,IF(B651&lt;8500000,ROUNDDOWN(B651*0.9,0)-1100000,B651-1950000)))))),0)</f>
        <v/>
      </c>
      <c r="L651" s="18">
        <f>IF(K651&gt;23500000,NA(),IF(C651&gt;=2026,IF(K651&lt;=4890000,1040000,IF(K651&lt;=6550000,670000,620000)),IF(K651&lt;=1320000,950000,IF(K651&lt;=3360000,880000,IF(K651&lt;=4890000,680000,IF(K651&lt;=6550000,630000,580000))))))</f>
        <v/>
      </c>
      <c r="M651" s="18">
        <f>MIN(100000,ROUNDDOWN(K651*0.05,0))</f>
        <v/>
      </c>
      <c r="N651" s="18">
        <f>MIN(2000000,MAX(0,D651-E651-M651))</f>
        <v/>
      </c>
      <c r="O651" s="18">
        <f>IF(G651="はい",MIN(88000,MAX(0,F651-12000)),0)</f>
        <v/>
      </c>
      <c r="P651" s="18">
        <f>MAX(0,ROUNDDOWN(K651-H651-L651-I651-0,-3))</f>
        <v/>
      </c>
      <c r="Q651" s="18">
        <f>MAX(0,ROUNDDOWN(K651-H651-L651-I651-N651,-3))</f>
        <v/>
      </c>
      <c r="R651" s="18">
        <f>MAX(0,ROUNDDOWN(K651-H651-L651-I651-O651,-3))</f>
        <v/>
      </c>
      <c r="S651" s="18">
        <f>IF(P651&lt;=0,0,ROUNDDOWN((P651*LOOKUP(P651,{0,1950001,3300001,6950001,9000001,18000001,40000001},{0.05,0.1,0.2,0.23,0.33,0.4,0.45})-LOOKUP(P651,{0,1950001,3300001,6950001,9000001,18000001,40000001},{0,97500,427500,636000,1536000,2796000,4796000}))*1.021,-2))</f>
        <v/>
      </c>
      <c r="T651" s="18">
        <f>IF(Q651&lt;=0,0,ROUNDDOWN((Q651*LOOKUP(Q651,{0,1950001,3300001,6950001,9000001,18000001,40000001},{0.05,0.1,0.2,0.23,0.33,0.4,0.45})-LOOKUP(Q651,{0,1950001,3300001,6950001,9000001,18000001,40000001},{0,97500,427500,636000,1536000,2796000,4796000}))*1.021,-2))</f>
        <v/>
      </c>
      <c r="U651" s="18">
        <f>IF(R651&lt;=0,0,ROUNDDOWN((R651*LOOKUP(R651,{0,1950001,3300001,6950001,9000001,18000001,40000001},{0.05,0.1,0.2,0.23,0.33,0.4,0.45})-LOOKUP(R651,{0,1950001,3300001,6950001,9000001,18000001,40000001},{0,97500,427500,636000,1536000,2796000,4796000}))*1.021,-2))</f>
        <v/>
      </c>
      <c r="V651" s="18">
        <f>MAX(0,ROUNDDOWN(K651-H651-430000-J651-0,-3))</f>
        <v/>
      </c>
      <c r="W651" s="18">
        <f>MAX(0,ROUNDDOWN(K651-H651-430000-J651-N651,-3))</f>
        <v/>
      </c>
      <c r="X651" s="18">
        <f>MAX(0,ROUNDDOWN(K651-H651-430000-J651-O651,-3))</f>
        <v/>
      </c>
      <c r="Y651" s="18">
        <f>IF(K651&lt;=450000,0,MAX(0,ROUNDDOWN(V651*0.06-MIN(50000,V651)*0.03,-2))+MAX(0,ROUNDDOWN(V651*0.04-MIN(50000,V651)*0.02,-2)))</f>
        <v/>
      </c>
      <c r="Z651" s="18">
        <f>IF(K651&lt;=450000,0,MAX(0,ROUNDDOWN(W651*0.06-MIN(50000,W651)*0.03,-2))+MAX(0,ROUNDDOWN(W651*0.04-MIN(50000,W651)*0.02,-2)))</f>
        <v/>
      </c>
      <c r="AA651" s="18">
        <f>IF(K651&lt;=450000,0,MAX(0,ROUNDDOWN(X651*0.06-MIN(50000,X651)*0.03,-2))+MAX(0,ROUNDDOWN(X651*0.04-MIN(50000,X651)*0.02,-2)))</f>
        <v/>
      </c>
      <c r="AB651" s="18">
        <f>AE651+Y651-Z651</f>
        <v/>
      </c>
      <c r="AC651" s="18">
        <f>AF651+Y651-AA651</f>
        <v/>
      </c>
      <c r="AD651" s="20">
        <f>AB651-AC651</f>
        <v/>
      </c>
      <c r="AE651" s="18">
        <f>S651-T651</f>
        <v/>
      </c>
      <c r="AF651" s="18">
        <f>S651-U651</f>
        <v/>
      </c>
      <c r="AG651" s="21">
        <f>IF(P651&lt;=0,0,LOOKUP(P651,{0,1950001,3300001,6950001,9000001,18000001,40000001},{0.05,0.1,0.2,0.23,0.33,0.4,0.45}))</f>
        <v/>
      </c>
    </row>
    <row r="652">
      <c r="A652" t="inlineStr">
        <is>
          <t>1万円刻み</t>
        </is>
      </c>
      <c r="B652" s="18">
        <f>'4_1万円刻み'!$A$211</f>
        <v/>
      </c>
      <c r="C652" s="19" t="n">
        <v>2026</v>
      </c>
      <c r="D652" s="18" t="n">
        <v>100000</v>
      </c>
      <c r="E652" s="18" t="n">
        <v>0</v>
      </c>
      <c r="F652" s="18" t="n">
        <v>100000</v>
      </c>
      <c r="G652" t="inlineStr">
        <is>
          <t>はい</t>
        </is>
      </c>
      <c r="H652" s="18">
        <f>ROUND(MIN(B652/12,650000)*12*0.0915+MIN(B652/12,1390000)*12*(0.0504+0)+B652*0.005,0)</f>
        <v/>
      </c>
      <c r="I652" s="18" t="n">
        <v>0</v>
      </c>
      <c r="J652" s="18" t="n">
        <v>0</v>
      </c>
      <c r="K652" s="18">
        <f>ROUND(IF(C652&gt;=2026,IF(B652&lt;741000,0,IF(B652&lt;2191000,B652-740000,IF(B652&lt;2193000,1451000,IF(B652&lt;2196000,1453000,IF(B652&lt;2200000,1456000,IF(B652&lt;3600000,ROUNDDOWN(B652/4,-3)*2.8-80000,IF(B652&lt;6600000,ROUNDDOWN(B652/4,-3)*3.2-440000,IF(B652&lt;8500000,ROUNDDOWN(B652*0.9,0)-1100000,B652-1950000)))))))),IF(B652&lt;651000,0,IF(B652&lt;1900000,B652-650000,IF(B652&lt;3600000,ROUNDDOWN(B652/4,-3)*2.8-80000,IF(B652&lt;6600000,ROUNDDOWN(B652/4,-3)*3.2-440000,IF(B652&lt;8500000,ROUNDDOWN(B652*0.9,0)-1100000,B652-1950000)))))),0)</f>
        <v/>
      </c>
      <c r="L652" s="18">
        <f>IF(K652&gt;23500000,NA(),IF(C652&gt;=2026,IF(K652&lt;=4890000,1040000,IF(K652&lt;=6550000,670000,620000)),IF(K652&lt;=1320000,950000,IF(K652&lt;=3360000,880000,IF(K652&lt;=4890000,680000,IF(K652&lt;=6550000,630000,580000))))))</f>
        <v/>
      </c>
      <c r="M652" s="18">
        <f>MIN(100000,ROUNDDOWN(K652*0.05,0))</f>
        <v/>
      </c>
      <c r="N652" s="18">
        <f>MIN(2000000,MAX(0,D652-E652-M652))</f>
        <v/>
      </c>
      <c r="O652" s="18">
        <f>IF(G652="はい",MIN(88000,MAX(0,F652-12000)),0)</f>
        <v/>
      </c>
      <c r="P652" s="18">
        <f>MAX(0,ROUNDDOWN(K652-H652-L652-I652-0,-3))</f>
        <v/>
      </c>
      <c r="Q652" s="18">
        <f>MAX(0,ROUNDDOWN(K652-H652-L652-I652-N652,-3))</f>
        <v/>
      </c>
      <c r="R652" s="18">
        <f>MAX(0,ROUNDDOWN(K652-H652-L652-I652-O652,-3))</f>
        <v/>
      </c>
      <c r="S652" s="18">
        <f>IF(P652&lt;=0,0,ROUNDDOWN((P652*LOOKUP(P652,{0,1950001,3300001,6950001,9000001,18000001,40000001},{0.05,0.1,0.2,0.23,0.33,0.4,0.45})-LOOKUP(P652,{0,1950001,3300001,6950001,9000001,18000001,40000001},{0,97500,427500,636000,1536000,2796000,4796000}))*1.021,-2))</f>
        <v/>
      </c>
      <c r="T652" s="18">
        <f>IF(Q652&lt;=0,0,ROUNDDOWN((Q652*LOOKUP(Q652,{0,1950001,3300001,6950001,9000001,18000001,40000001},{0.05,0.1,0.2,0.23,0.33,0.4,0.45})-LOOKUP(Q652,{0,1950001,3300001,6950001,9000001,18000001,40000001},{0,97500,427500,636000,1536000,2796000,4796000}))*1.021,-2))</f>
        <v/>
      </c>
      <c r="U652" s="18">
        <f>IF(R652&lt;=0,0,ROUNDDOWN((R652*LOOKUP(R652,{0,1950001,3300001,6950001,9000001,18000001,40000001},{0.05,0.1,0.2,0.23,0.33,0.4,0.45})-LOOKUP(R652,{0,1950001,3300001,6950001,9000001,18000001,40000001},{0,97500,427500,636000,1536000,2796000,4796000}))*1.021,-2))</f>
        <v/>
      </c>
      <c r="V652" s="18">
        <f>MAX(0,ROUNDDOWN(K652-H652-430000-J652-0,-3))</f>
        <v/>
      </c>
      <c r="W652" s="18">
        <f>MAX(0,ROUNDDOWN(K652-H652-430000-J652-N652,-3))</f>
        <v/>
      </c>
      <c r="X652" s="18">
        <f>MAX(0,ROUNDDOWN(K652-H652-430000-J652-O652,-3))</f>
        <v/>
      </c>
      <c r="Y652" s="18">
        <f>IF(K652&lt;=450000,0,MAX(0,ROUNDDOWN(V652*0.06-MIN(50000,V652)*0.03,-2))+MAX(0,ROUNDDOWN(V652*0.04-MIN(50000,V652)*0.02,-2)))</f>
        <v/>
      </c>
      <c r="Z652" s="18">
        <f>IF(K652&lt;=450000,0,MAX(0,ROUNDDOWN(W652*0.06-MIN(50000,W652)*0.03,-2))+MAX(0,ROUNDDOWN(W652*0.04-MIN(50000,W652)*0.02,-2)))</f>
        <v/>
      </c>
      <c r="AA652" s="18">
        <f>IF(K652&lt;=450000,0,MAX(0,ROUNDDOWN(X652*0.06-MIN(50000,X652)*0.03,-2))+MAX(0,ROUNDDOWN(X652*0.04-MIN(50000,X652)*0.02,-2)))</f>
        <v/>
      </c>
      <c r="AB652" s="18">
        <f>AE652+Y652-Z652</f>
        <v/>
      </c>
      <c r="AC652" s="18">
        <f>AF652+Y652-AA652</f>
        <v/>
      </c>
      <c r="AD652" s="20">
        <f>AB652-AC652</f>
        <v/>
      </c>
      <c r="AE652" s="18">
        <f>S652-T652</f>
        <v/>
      </c>
      <c r="AF652" s="18">
        <f>S652-U652</f>
        <v/>
      </c>
      <c r="AG652" s="21">
        <f>IF(P652&lt;=0,0,LOOKUP(P652,{0,1950001,3300001,6950001,9000001,18000001,40000001},{0.05,0.1,0.2,0.23,0.33,0.4,0.45}))</f>
        <v/>
      </c>
    </row>
    <row r="653">
      <c r="A653" t="inlineStr">
        <is>
          <t>1万円刻み</t>
        </is>
      </c>
      <c r="B653" s="18">
        <f>'4_1万円刻み'!$A$211</f>
        <v/>
      </c>
      <c r="C653" s="19" t="n">
        <v>2025</v>
      </c>
      <c r="D653" s="18" t="n">
        <v>100000</v>
      </c>
      <c r="E653" s="18" t="n">
        <v>0</v>
      </c>
      <c r="F653" s="18" t="n">
        <v>100000</v>
      </c>
      <c r="G653" t="inlineStr">
        <is>
          <t>はい</t>
        </is>
      </c>
      <c r="H653" s="18">
        <f>ROUND(MIN(B653/12,650000)*12*0.0915+MIN(B653/12,1390000)*12*(0.0504+0)+B653*0.005,0)</f>
        <v/>
      </c>
      <c r="I653" s="18" t="n">
        <v>0</v>
      </c>
      <c r="J653" s="18" t="n">
        <v>0</v>
      </c>
      <c r="K653" s="18">
        <f>ROUND(IF(C653&gt;=2026,IF(B653&lt;741000,0,IF(B653&lt;2191000,B653-740000,IF(B653&lt;2193000,1451000,IF(B653&lt;2196000,1453000,IF(B653&lt;2200000,1456000,IF(B653&lt;3600000,ROUNDDOWN(B653/4,-3)*2.8-80000,IF(B653&lt;6600000,ROUNDDOWN(B653/4,-3)*3.2-440000,IF(B653&lt;8500000,ROUNDDOWN(B653*0.9,0)-1100000,B653-1950000)))))))),IF(B653&lt;651000,0,IF(B653&lt;1900000,B653-650000,IF(B653&lt;3600000,ROUNDDOWN(B653/4,-3)*2.8-80000,IF(B653&lt;6600000,ROUNDDOWN(B653/4,-3)*3.2-440000,IF(B653&lt;8500000,ROUNDDOWN(B653*0.9,0)-1100000,B653-1950000)))))),0)</f>
        <v/>
      </c>
      <c r="L653" s="18">
        <f>IF(K653&gt;23500000,NA(),IF(C653&gt;=2026,IF(K653&lt;=4890000,1040000,IF(K653&lt;=6550000,670000,620000)),IF(K653&lt;=1320000,950000,IF(K653&lt;=3360000,880000,IF(K653&lt;=4890000,680000,IF(K653&lt;=6550000,630000,580000))))))</f>
        <v/>
      </c>
      <c r="M653" s="18">
        <f>MIN(100000,ROUNDDOWN(K653*0.05,0))</f>
        <v/>
      </c>
      <c r="N653" s="18">
        <f>MIN(2000000,MAX(0,D653-E653-M653))</f>
        <v/>
      </c>
      <c r="O653" s="18">
        <f>IF(G653="はい",MIN(88000,MAX(0,F653-12000)),0)</f>
        <v/>
      </c>
      <c r="P653" s="18">
        <f>MAX(0,ROUNDDOWN(K653-H653-L653-I653-0,-3))</f>
        <v/>
      </c>
      <c r="Q653" s="18">
        <f>MAX(0,ROUNDDOWN(K653-H653-L653-I653-N653,-3))</f>
        <v/>
      </c>
      <c r="R653" s="18">
        <f>MAX(0,ROUNDDOWN(K653-H653-L653-I653-O653,-3))</f>
        <v/>
      </c>
      <c r="S653" s="18">
        <f>IF(P653&lt;=0,0,ROUNDDOWN((P653*LOOKUP(P653,{0,1950001,3300001,6950001,9000001,18000001,40000001},{0.05,0.1,0.2,0.23,0.33,0.4,0.45})-LOOKUP(P653,{0,1950001,3300001,6950001,9000001,18000001,40000001},{0,97500,427500,636000,1536000,2796000,4796000}))*1.021,-2))</f>
        <v/>
      </c>
      <c r="T653" s="18">
        <f>IF(Q653&lt;=0,0,ROUNDDOWN((Q653*LOOKUP(Q653,{0,1950001,3300001,6950001,9000001,18000001,40000001},{0.05,0.1,0.2,0.23,0.33,0.4,0.45})-LOOKUP(Q653,{0,1950001,3300001,6950001,9000001,18000001,40000001},{0,97500,427500,636000,1536000,2796000,4796000}))*1.021,-2))</f>
        <v/>
      </c>
      <c r="U653" s="18">
        <f>IF(R653&lt;=0,0,ROUNDDOWN((R653*LOOKUP(R653,{0,1950001,3300001,6950001,9000001,18000001,40000001},{0.05,0.1,0.2,0.23,0.33,0.4,0.45})-LOOKUP(R653,{0,1950001,3300001,6950001,9000001,18000001,40000001},{0,97500,427500,636000,1536000,2796000,4796000}))*1.021,-2))</f>
        <v/>
      </c>
      <c r="V653" s="18">
        <f>MAX(0,ROUNDDOWN(K653-H653-430000-J653-0,-3))</f>
        <v/>
      </c>
      <c r="W653" s="18">
        <f>MAX(0,ROUNDDOWN(K653-H653-430000-J653-N653,-3))</f>
        <v/>
      </c>
      <c r="X653" s="18">
        <f>MAX(0,ROUNDDOWN(K653-H653-430000-J653-O653,-3))</f>
        <v/>
      </c>
      <c r="Y653" s="18">
        <f>IF(K653&lt;=450000,0,MAX(0,ROUNDDOWN(V653*0.06-MIN(50000,V653)*0.03,-2))+MAX(0,ROUNDDOWN(V653*0.04-MIN(50000,V653)*0.02,-2)))</f>
        <v/>
      </c>
      <c r="Z653" s="18">
        <f>IF(K653&lt;=450000,0,MAX(0,ROUNDDOWN(W653*0.06-MIN(50000,W653)*0.03,-2))+MAX(0,ROUNDDOWN(W653*0.04-MIN(50000,W653)*0.02,-2)))</f>
        <v/>
      </c>
      <c r="AA653" s="18">
        <f>IF(K653&lt;=450000,0,MAX(0,ROUNDDOWN(X653*0.06-MIN(50000,X653)*0.03,-2))+MAX(0,ROUNDDOWN(X653*0.04-MIN(50000,X653)*0.02,-2)))</f>
        <v/>
      </c>
      <c r="AB653" s="18">
        <f>AE653+Y653-Z653</f>
        <v/>
      </c>
      <c r="AC653" s="18">
        <f>AF653+Y653-AA653</f>
        <v/>
      </c>
      <c r="AD653" s="20">
        <f>AB653-AC653</f>
        <v/>
      </c>
      <c r="AE653" s="18">
        <f>S653-T653</f>
        <v/>
      </c>
      <c r="AF653" s="18">
        <f>S653-U653</f>
        <v/>
      </c>
      <c r="AG653" s="21">
        <f>IF(P653&lt;=0,0,LOOKUP(P653,{0,1950001,3300001,6950001,9000001,18000001,40000001},{0.05,0.1,0.2,0.23,0.33,0.4,0.45}))</f>
        <v/>
      </c>
    </row>
    <row r="654">
      <c r="A654" t="inlineStr">
        <is>
          <t>1万円刻み</t>
        </is>
      </c>
      <c r="B654" s="18">
        <f>'4_1万円刻み'!$A$212</f>
        <v/>
      </c>
      <c r="C654" s="19" t="n">
        <v>2026</v>
      </c>
      <c r="D654" s="18" t="n">
        <v>100000</v>
      </c>
      <c r="E654" s="18" t="n">
        <v>0</v>
      </c>
      <c r="F654" s="18" t="n">
        <v>100000</v>
      </c>
      <c r="G654" t="inlineStr">
        <is>
          <t>はい</t>
        </is>
      </c>
      <c r="H654" s="18">
        <f>ROUND(MIN(B654/12,650000)*12*0.0915+MIN(B654/12,1390000)*12*(0.0504+0)+B654*0.005,0)</f>
        <v/>
      </c>
      <c r="I654" s="18" t="n">
        <v>0</v>
      </c>
      <c r="J654" s="18" t="n">
        <v>0</v>
      </c>
      <c r="K654" s="18">
        <f>ROUND(IF(C654&gt;=2026,IF(B654&lt;741000,0,IF(B654&lt;2191000,B654-740000,IF(B654&lt;2193000,1451000,IF(B654&lt;2196000,1453000,IF(B654&lt;2200000,1456000,IF(B654&lt;3600000,ROUNDDOWN(B654/4,-3)*2.8-80000,IF(B654&lt;6600000,ROUNDDOWN(B654/4,-3)*3.2-440000,IF(B654&lt;8500000,ROUNDDOWN(B654*0.9,0)-1100000,B654-1950000)))))))),IF(B654&lt;651000,0,IF(B654&lt;1900000,B654-650000,IF(B654&lt;3600000,ROUNDDOWN(B654/4,-3)*2.8-80000,IF(B654&lt;6600000,ROUNDDOWN(B654/4,-3)*3.2-440000,IF(B654&lt;8500000,ROUNDDOWN(B654*0.9,0)-1100000,B654-1950000)))))),0)</f>
        <v/>
      </c>
      <c r="L654" s="18">
        <f>IF(K654&gt;23500000,NA(),IF(C654&gt;=2026,IF(K654&lt;=4890000,1040000,IF(K654&lt;=6550000,670000,620000)),IF(K654&lt;=1320000,950000,IF(K654&lt;=3360000,880000,IF(K654&lt;=4890000,680000,IF(K654&lt;=6550000,630000,580000))))))</f>
        <v/>
      </c>
      <c r="M654" s="18">
        <f>MIN(100000,ROUNDDOWN(K654*0.05,0))</f>
        <v/>
      </c>
      <c r="N654" s="18">
        <f>MIN(2000000,MAX(0,D654-E654-M654))</f>
        <v/>
      </c>
      <c r="O654" s="18">
        <f>IF(G654="はい",MIN(88000,MAX(0,F654-12000)),0)</f>
        <v/>
      </c>
      <c r="P654" s="18">
        <f>MAX(0,ROUNDDOWN(K654-H654-L654-I654-0,-3))</f>
        <v/>
      </c>
      <c r="Q654" s="18">
        <f>MAX(0,ROUNDDOWN(K654-H654-L654-I654-N654,-3))</f>
        <v/>
      </c>
      <c r="R654" s="18">
        <f>MAX(0,ROUNDDOWN(K654-H654-L654-I654-O654,-3))</f>
        <v/>
      </c>
      <c r="S654" s="18">
        <f>IF(P654&lt;=0,0,ROUNDDOWN((P654*LOOKUP(P654,{0,1950001,3300001,6950001,9000001,18000001,40000001},{0.05,0.1,0.2,0.23,0.33,0.4,0.45})-LOOKUP(P654,{0,1950001,3300001,6950001,9000001,18000001,40000001},{0,97500,427500,636000,1536000,2796000,4796000}))*1.021,-2))</f>
        <v/>
      </c>
      <c r="T654" s="18">
        <f>IF(Q654&lt;=0,0,ROUNDDOWN((Q654*LOOKUP(Q654,{0,1950001,3300001,6950001,9000001,18000001,40000001},{0.05,0.1,0.2,0.23,0.33,0.4,0.45})-LOOKUP(Q654,{0,1950001,3300001,6950001,9000001,18000001,40000001},{0,97500,427500,636000,1536000,2796000,4796000}))*1.021,-2))</f>
        <v/>
      </c>
      <c r="U654" s="18">
        <f>IF(R654&lt;=0,0,ROUNDDOWN((R654*LOOKUP(R654,{0,1950001,3300001,6950001,9000001,18000001,40000001},{0.05,0.1,0.2,0.23,0.33,0.4,0.45})-LOOKUP(R654,{0,1950001,3300001,6950001,9000001,18000001,40000001},{0,97500,427500,636000,1536000,2796000,4796000}))*1.021,-2))</f>
        <v/>
      </c>
      <c r="V654" s="18">
        <f>MAX(0,ROUNDDOWN(K654-H654-430000-J654-0,-3))</f>
        <v/>
      </c>
      <c r="W654" s="18">
        <f>MAX(0,ROUNDDOWN(K654-H654-430000-J654-N654,-3))</f>
        <v/>
      </c>
      <c r="X654" s="18">
        <f>MAX(0,ROUNDDOWN(K654-H654-430000-J654-O654,-3))</f>
        <v/>
      </c>
      <c r="Y654" s="18">
        <f>IF(K654&lt;=450000,0,MAX(0,ROUNDDOWN(V654*0.06-MIN(50000,V654)*0.03,-2))+MAX(0,ROUNDDOWN(V654*0.04-MIN(50000,V654)*0.02,-2)))</f>
        <v/>
      </c>
      <c r="Z654" s="18">
        <f>IF(K654&lt;=450000,0,MAX(0,ROUNDDOWN(W654*0.06-MIN(50000,W654)*0.03,-2))+MAX(0,ROUNDDOWN(W654*0.04-MIN(50000,W654)*0.02,-2)))</f>
        <v/>
      </c>
      <c r="AA654" s="18">
        <f>IF(K654&lt;=450000,0,MAX(0,ROUNDDOWN(X654*0.06-MIN(50000,X654)*0.03,-2))+MAX(0,ROUNDDOWN(X654*0.04-MIN(50000,X654)*0.02,-2)))</f>
        <v/>
      </c>
      <c r="AB654" s="18">
        <f>AE654+Y654-Z654</f>
        <v/>
      </c>
      <c r="AC654" s="18">
        <f>AF654+Y654-AA654</f>
        <v/>
      </c>
      <c r="AD654" s="20">
        <f>AB654-AC654</f>
        <v/>
      </c>
      <c r="AE654" s="18">
        <f>S654-T654</f>
        <v/>
      </c>
      <c r="AF654" s="18">
        <f>S654-U654</f>
        <v/>
      </c>
      <c r="AG654" s="21">
        <f>IF(P654&lt;=0,0,LOOKUP(P654,{0,1950001,3300001,6950001,9000001,18000001,40000001},{0.05,0.1,0.2,0.23,0.33,0.4,0.45}))</f>
        <v/>
      </c>
    </row>
    <row r="655">
      <c r="A655" t="inlineStr">
        <is>
          <t>1万円刻み</t>
        </is>
      </c>
      <c r="B655" s="18">
        <f>'4_1万円刻み'!$A$212</f>
        <v/>
      </c>
      <c r="C655" s="19" t="n">
        <v>2025</v>
      </c>
      <c r="D655" s="18" t="n">
        <v>100000</v>
      </c>
      <c r="E655" s="18" t="n">
        <v>0</v>
      </c>
      <c r="F655" s="18" t="n">
        <v>100000</v>
      </c>
      <c r="G655" t="inlineStr">
        <is>
          <t>はい</t>
        </is>
      </c>
      <c r="H655" s="18">
        <f>ROUND(MIN(B655/12,650000)*12*0.0915+MIN(B655/12,1390000)*12*(0.0504+0)+B655*0.005,0)</f>
        <v/>
      </c>
      <c r="I655" s="18" t="n">
        <v>0</v>
      </c>
      <c r="J655" s="18" t="n">
        <v>0</v>
      </c>
      <c r="K655" s="18">
        <f>ROUND(IF(C655&gt;=2026,IF(B655&lt;741000,0,IF(B655&lt;2191000,B655-740000,IF(B655&lt;2193000,1451000,IF(B655&lt;2196000,1453000,IF(B655&lt;2200000,1456000,IF(B655&lt;3600000,ROUNDDOWN(B655/4,-3)*2.8-80000,IF(B655&lt;6600000,ROUNDDOWN(B655/4,-3)*3.2-440000,IF(B655&lt;8500000,ROUNDDOWN(B655*0.9,0)-1100000,B655-1950000)))))))),IF(B655&lt;651000,0,IF(B655&lt;1900000,B655-650000,IF(B655&lt;3600000,ROUNDDOWN(B655/4,-3)*2.8-80000,IF(B655&lt;6600000,ROUNDDOWN(B655/4,-3)*3.2-440000,IF(B655&lt;8500000,ROUNDDOWN(B655*0.9,0)-1100000,B655-1950000)))))),0)</f>
        <v/>
      </c>
      <c r="L655" s="18">
        <f>IF(K655&gt;23500000,NA(),IF(C655&gt;=2026,IF(K655&lt;=4890000,1040000,IF(K655&lt;=6550000,670000,620000)),IF(K655&lt;=1320000,950000,IF(K655&lt;=3360000,880000,IF(K655&lt;=4890000,680000,IF(K655&lt;=6550000,630000,580000))))))</f>
        <v/>
      </c>
      <c r="M655" s="18">
        <f>MIN(100000,ROUNDDOWN(K655*0.05,0))</f>
        <v/>
      </c>
      <c r="N655" s="18">
        <f>MIN(2000000,MAX(0,D655-E655-M655))</f>
        <v/>
      </c>
      <c r="O655" s="18">
        <f>IF(G655="はい",MIN(88000,MAX(0,F655-12000)),0)</f>
        <v/>
      </c>
      <c r="P655" s="18">
        <f>MAX(0,ROUNDDOWN(K655-H655-L655-I655-0,-3))</f>
        <v/>
      </c>
      <c r="Q655" s="18">
        <f>MAX(0,ROUNDDOWN(K655-H655-L655-I655-N655,-3))</f>
        <v/>
      </c>
      <c r="R655" s="18">
        <f>MAX(0,ROUNDDOWN(K655-H655-L655-I655-O655,-3))</f>
        <v/>
      </c>
      <c r="S655" s="18">
        <f>IF(P655&lt;=0,0,ROUNDDOWN((P655*LOOKUP(P655,{0,1950001,3300001,6950001,9000001,18000001,40000001},{0.05,0.1,0.2,0.23,0.33,0.4,0.45})-LOOKUP(P655,{0,1950001,3300001,6950001,9000001,18000001,40000001},{0,97500,427500,636000,1536000,2796000,4796000}))*1.021,-2))</f>
        <v/>
      </c>
      <c r="T655" s="18">
        <f>IF(Q655&lt;=0,0,ROUNDDOWN((Q655*LOOKUP(Q655,{0,1950001,3300001,6950001,9000001,18000001,40000001},{0.05,0.1,0.2,0.23,0.33,0.4,0.45})-LOOKUP(Q655,{0,1950001,3300001,6950001,9000001,18000001,40000001},{0,97500,427500,636000,1536000,2796000,4796000}))*1.021,-2))</f>
        <v/>
      </c>
      <c r="U655" s="18">
        <f>IF(R655&lt;=0,0,ROUNDDOWN((R655*LOOKUP(R655,{0,1950001,3300001,6950001,9000001,18000001,40000001},{0.05,0.1,0.2,0.23,0.33,0.4,0.45})-LOOKUP(R655,{0,1950001,3300001,6950001,9000001,18000001,40000001},{0,97500,427500,636000,1536000,2796000,4796000}))*1.021,-2))</f>
        <v/>
      </c>
      <c r="V655" s="18">
        <f>MAX(0,ROUNDDOWN(K655-H655-430000-J655-0,-3))</f>
        <v/>
      </c>
      <c r="W655" s="18">
        <f>MAX(0,ROUNDDOWN(K655-H655-430000-J655-N655,-3))</f>
        <v/>
      </c>
      <c r="X655" s="18">
        <f>MAX(0,ROUNDDOWN(K655-H655-430000-J655-O655,-3))</f>
        <v/>
      </c>
      <c r="Y655" s="18">
        <f>IF(K655&lt;=450000,0,MAX(0,ROUNDDOWN(V655*0.06-MIN(50000,V655)*0.03,-2))+MAX(0,ROUNDDOWN(V655*0.04-MIN(50000,V655)*0.02,-2)))</f>
        <v/>
      </c>
      <c r="Z655" s="18">
        <f>IF(K655&lt;=450000,0,MAX(0,ROUNDDOWN(W655*0.06-MIN(50000,W655)*0.03,-2))+MAX(0,ROUNDDOWN(W655*0.04-MIN(50000,W655)*0.02,-2)))</f>
        <v/>
      </c>
      <c r="AA655" s="18">
        <f>IF(K655&lt;=450000,0,MAX(0,ROUNDDOWN(X655*0.06-MIN(50000,X655)*0.03,-2))+MAX(0,ROUNDDOWN(X655*0.04-MIN(50000,X655)*0.02,-2)))</f>
        <v/>
      </c>
      <c r="AB655" s="18">
        <f>AE655+Y655-Z655</f>
        <v/>
      </c>
      <c r="AC655" s="18">
        <f>AF655+Y655-AA655</f>
        <v/>
      </c>
      <c r="AD655" s="20">
        <f>AB655-AC655</f>
        <v/>
      </c>
      <c r="AE655" s="18">
        <f>S655-T655</f>
        <v/>
      </c>
      <c r="AF655" s="18">
        <f>S655-U655</f>
        <v/>
      </c>
      <c r="AG655" s="21">
        <f>IF(P655&lt;=0,0,LOOKUP(P655,{0,1950001,3300001,6950001,9000001,18000001,40000001},{0.05,0.1,0.2,0.23,0.33,0.4,0.45}))</f>
        <v/>
      </c>
    </row>
    <row r="656">
      <c r="A656" t="inlineStr">
        <is>
          <t>1万円刻み</t>
        </is>
      </c>
      <c r="B656" s="18">
        <f>'4_1万円刻み'!$A$213</f>
        <v/>
      </c>
      <c r="C656" s="19" t="n">
        <v>2026</v>
      </c>
      <c r="D656" s="18" t="n">
        <v>100000</v>
      </c>
      <c r="E656" s="18" t="n">
        <v>0</v>
      </c>
      <c r="F656" s="18" t="n">
        <v>100000</v>
      </c>
      <c r="G656" t="inlineStr">
        <is>
          <t>はい</t>
        </is>
      </c>
      <c r="H656" s="18">
        <f>ROUND(MIN(B656/12,650000)*12*0.0915+MIN(B656/12,1390000)*12*(0.0504+0)+B656*0.005,0)</f>
        <v/>
      </c>
      <c r="I656" s="18" t="n">
        <v>0</v>
      </c>
      <c r="J656" s="18" t="n">
        <v>0</v>
      </c>
      <c r="K656" s="18">
        <f>ROUND(IF(C656&gt;=2026,IF(B656&lt;741000,0,IF(B656&lt;2191000,B656-740000,IF(B656&lt;2193000,1451000,IF(B656&lt;2196000,1453000,IF(B656&lt;2200000,1456000,IF(B656&lt;3600000,ROUNDDOWN(B656/4,-3)*2.8-80000,IF(B656&lt;6600000,ROUNDDOWN(B656/4,-3)*3.2-440000,IF(B656&lt;8500000,ROUNDDOWN(B656*0.9,0)-1100000,B656-1950000)))))))),IF(B656&lt;651000,0,IF(B656&lt;1900000,B656-650000,IF(B656&lt;3600000,ROUNDDOWN(B656/4,-3)*2.8-80000,IF(B656&lt;6600000,ROUNDDOWN(B656/4,-3)*3.2-440000,IF(B656&lt;8500000,ROUNDDOWN(B656*0.9,0)-1100000,B656-1950000)))))),0)</f>
        <v/>
      </c>
      <c r="L656" s="18">
        <f>IF(K656&gt;23500000,NA(),IF(C656&gt;=2026,IF(K656&lt;=4890000,1040000,IF(K656&lt;=6550000,670000,620000)),IF(K656&lt;=1320000,950000,IF(K656&lt;=3360000,880000,IF(K656&lt;=4890000,680000,IF(K656&lt;=6550000,630000,580000))))))</f>
        <v/>
      </c>
      <c r="M656" s="18">
        <f>MIN(100000,ROUNDDOWN(K656*0.05,0))</f>
        <v/>
      </c>
      <c r="N656" s="18">
        <f>MIN(2000000,MAX(0,D656-E656-M656))</f>
        <v/>
      </c>
      <c r="O656" s="18">
        <f>IF(G656="はい",MIN(88000,MAX(0,F656-12000)),0)</f>
        <v/>
      </c>
      <c r="P656" s="18">
        <f>MAX(0,ROUNDDOWN(K656-H656-L656-I656-0,-3))</f>
        <v/>
      </c>
      <c r="Q656" s="18">
        <f>MAX(0,ROUNDDOWN(K656-H656-L656-I656-N656,-3))</f>
        <v/>
      </c>
      <c r="R656" s="18">
        <f>MAX(0,ROUNDDOWN(K656-H656-L656-I656-O656,-3))</f>
        <v/>
      </c>
      <c r="S656" s="18">
        <f>IF(P656&lt;=0,0,ROUNDDOWN((P656*LOOKUP(P656,{0,1950001,3300001,6950001,9000001,18000001,40000001},{0.05,0.1,0.2,0.23,0.33,0.4,0.45})-LOOKUP(P656,{0,1950001,3300001,6950001,9000001,18000001,40000001},{0,97500,427500,636000,1536000,2796000,4796000}))*1.021,-2))</f>
        <v/>
      </c>
      <c r="T656" s="18">
        <f>IF(Q656&lt;=0,0,ROUNDDOWN((Q656*LOOKUP(Q656,{0,1950001,3300001,6950001,9000001,18000001,40000001},{0.05,0.1,0.2,0.23,0.33,0.4,0.45})-LOOKUP(Q656,{0,1950001,3300001,6950001,9000001,18000001,40000001},{0,97500,427500,636000,1536000,2796000,4796000}))*1.021,-2))</f>
        <v/>
      </c>
      <c r="U656" s="18">
        <f>IF(R656&lt;=0,0,ROUNDDOWN((R656*LOOKUP(R656,{0,1950001,3300001,6950001,9000001,18000001,40000001},{0.05,0.1,0.2,0.23,0.33,0.4,0.45})-LOOKUP(R656,{0,1950001,3300001,6950001,9000001,18000001,40000001},{0,97500,427500,636000,1536000,2796000,4796000}))*1.021,-2))</f>
        <v/>
      </c>
      <c r="V656" s="18">
        <f>MAX(0,ROUNDDOWN(K656-H656-430000-J656-0,-3))</f>
        <v/>
      </c>
      <c r="W656" s="18">
        <f>MAX(0,ROUNDDOWN(K656-H656-430000-J656-N656,-3))</f>
        <v/>
      </c>
      <c r="X656" s="18">
        <f>MAX(0,ROUNDDOWN(K656-H656-430000-J656-O656,-3))</f>
        <v/>
      </c>
      <c r="Y656" s="18">
        <f>IF(K656&lt;=450000,0,MAX(0,ROUNDDOWN(V656*0.06-MIN(50000,V656)*0.03,-2))+MAX(0,ROUNDDOWN(V656*0.04-MIN(50000,V656)*0.02,-2)))</f>
        <v/>
      </c>
      <c r="Z656" s="18">
        <f>IF(K656&lt;=450000,0,MAX(0,ROUNDDOWN(W656*0.06-MIN(50000,W656)*0.03,-2))+MAX(0,ROUNDDOWN(W656*0.04-MIN(50000,W656)*0.02,-2)))</f>
        <v/>
      </c>
      <c r="AA656" s="18">
        <f>IF(K656&lt;=450000,0,MAX(0,ROUNDDOWN(X656*0.06-MIN(50000,X656)*0.03,-2))+MAX(0,ROUNDDOWN(X656*0.04-MIN(50000,X656)*0.02,-2)))</f>
        <v/>
      </c>
      <c r="AB656" s="18">
        <f>AE656+Y656-Z656</f>
        <v/>
      </c>
      <c r="AC656" s="18">
        <f>AF656+Y656-AA656</f>
        <v/>
      </c>
      <c r="AD656" s="20">
        <f>AB656-AC656</f>
        <v/>
      </c>
      <c r="AE656" s="18">
        <f>S656-T656</f>
        <v/>
      </c>
      <c r="AF656" s="18">
        <f>S656-U656</f>
        <v/>
      </c>
      <c r="AG656" s="21">
        <f>IF(P656&lt;=0,0,LOOKUP(P656,{0,1950001,3300001,6950001,9000001,18000001,40000001},{0.05,0.1,0.2,0.23,0.33,0.4,0.45}))</f>
        <v/>
      </c>
    </row>
    <row r="657">
      <c r="A657" t="inlineStr">
        <is>
          <t>1万円刻み</t>
        </is>
      </c>
      <c r="B657" s="18">
        <f>'4_1万円刻み'!$A$213</f>
        <v/>
      </c>
      <c r="C657" s="19" t="n">
        <v>2025</v>
      </c>
      <c r="D657" s="18" t="n">
        <v>100000</v>
      </c>
      <c r="E657" s="18" t="n">
        <v>0</v>
      </c>
      <c r="F657" s="18" t="n">
        <v>100000</v>
      </c>
      <c r="G657" t="inlineStr">
        <is>
          <t>はい</t>
        </is>
      </c>
      <c r="H657" s="18">
        <f>ROUND(MIN(B657/12,650000)*12*0.0915+MIN(B657/12,1390000)*12*(0.0504+0)+B657*0.005,0)</f>
        <v/>
      </c>
      <c r="I657" s="18" t="n">
        <v>0</v>
      </c>
      <c r="J657" s="18" t="n">
        <v>0</v>
      </c>
      <c r="K657" s="18">
        <f>ROUND(IF(C657&gt;=2026,IF(B657&lt;741000,0,IF(B657&lt;2191000,B657-740000,IF(B657&lt;2193000,1451000,IF(B657&lt;2196000,1453000,IF(B657&lt;2200000,1456000,IF(B657&lt;3600000,ROUNDDOWN(B657/4,-3)*2.8-80000,IF(B657&lt;6600000,ROUNDDOWN(B657/4,-3)*3.2-440000,IF(B657&lt;8500000,ROUNDDOWN(B657*0.9,0)-1100000,B657-1950000)))))))),IF(B657&lt;651000,0,IF(B657&lt;1900000,B657-650000,IF(B657&lt;3600000,ROUNDDOWN(B657/4,-3)*2.8-80000,IF(B657&lt;6600000,ROUNDDOWN(B657/4,-3)*3.2-440000,IF(B657&lt;8500000,ROUNDDOWN(B657*0.9,0)-1100000,B657-1950000)))))),0)</f>
        <v/>
      </c>
      <c r="L657" s="18">
        <f>IF(K657&gt;23500000,NA(),IF(C657&gt;=2026,IF(K657&lt;=4890000,1040000,IF(K657&lt;=6550000,670000,620000)),IF(K657&lt;=1320000,950000,IF(K657&lt;=3360000,880000,IF(K657&lt;=4890000,680000,IF(K657&lt;=6550000,630000,580000))))))</f>
        <v/>
      </c>
      <c r="M657" s="18">
        <f>MIN(100000,ROUNDDOWN(K657*0.05,0))</f>
        <v/>
      </c>
      <c r="N657" s="18">
        <f>MIN(2000000,MAX(0,D657-E657-M657))</f>
        <v/>
      </c>
      <c r="O657" s="18">
        <f>IF(G657="はい",MIN(88000,MAX(0,F657-12000)),0)</f>
        <v/>
      </c>
      <c r="P657" s="18">
        <f>MAX(0,ROUNDDOWN(K657-H657-L657-I657-0,-3))</f>
        <v/>
      </c>
      <c r="Q657" s="18">
        <f>MAX(0,ROUNDDOWN(K657-H657-L657-I657-N657,-3))</f>
        <v/>
      </c>
      <c r="R657" s="18">
        <f>MAX(0,ROUNDDOWN(K657-H657-L657-I657-O657,-3))</f>
        <v/>
      </c>
      <c r="S657" s="18">
        <f>IF(P657&lt;=0,0,ROUNDDOWN((P657*LOOKUP(P657,{0,1950001,3300001,6950001,9000001,18000001,40000001},{0.05,0.1,0.2,0.23,0.33,0.4,0.45})-LOOKUP(P657,{0,1950001,3300001,6950001,9000001,18000001,40000001},{0,97500,427500,636000,1536000,2796000,4796000}))*1.021,-2))</f>
        <v/>
      </c>
      <c r="T657" s="18">
        <f>IF(Q657&lt;=0,0,ROUNDDOWN((Q657*LOOKUP(Q657,{0,1950001,3300001,6950001,9000001,18000001,40000001},{0.05,0.1,0.2,0.23,0.33,0.4,0.45})-LOOKUP(Q657,{0,1950001,3300001,6950001,9000001,18000001,40000001},{0,97500,427500,636000,1536000,2796000,4796000}))*1.021,-2))</f>
        <v/>
      </c>
      <c r="U657" s="18">
        <f>IF(R657&lt;=0,0,ROUNDDOWN((R657*LOOKUP(R657,{0,1950001,3300001,6950001,9000001,18000001,40000001},{0.05,0.1,0.2,0.23,0.33,0.4,0.45})-LOOKUP(R657,{0,1950001,3300001,6950001,9000001,18000001,40000001},{0,97500,427500,636000,1536000,2796000,4796000}))*1.021,-2))</f>
        <v/>
      </c>
      <c r="V657" s="18">
        <f>MAX(0,ROUNDDOWN(K657-H657-430000-J657-0,-3))</f>
        <v/>
      </c>
      <c r="W657" s="18">
        <f>MAX(0,ROUNDDOWN(K657-H657-430000-J657-N657,-3))</f>
        <v/>
      </c>
      <c r="X657" s="18">
        <f>MAX(0,ROUNDDOWN(K657-H657-430000-J657-O657,-3))</f>
        <v/>
      </c>
      <c r="Y657" s="18">
        <f>IF(K657&lt;=450000,0,MAX(0,ROUNDDOWN(V657*0.06-MIN(50000,V657)*0.03,-2))+MAX(0,ROUNDDOWN(V657*0.04-MIN(50000,V657)*0.02,-2)))</f>
        <v/>
      </c>
      <c r="Z657" s="18">
        <f>IF(K657&lt;=450000,0,MAX(0,ROUNDDOWN(W657*0.06-MIN(50000,W657)*0.03,-2))+MAX(0,ROUNDDOWN(W657*0.04-MIN(50000,W657)*0.02,-2)))</f>
        <v/>
      </c>
      <c r="AA657" s="18">
        <f>IF(K657&lt;=450000,0,MAX(0,ROUNDDOWN(X657*0.06-MIN(50000,X657)*0.03,-2))+MAX(0,ROUNDDOWN(X657*0.04-MIN(50000,X657)*0.02,-2)))</f>
        <v/>
      </c>
      <c r="AB657" s="18">
        <f>AE657+Y657-Z657</f>
        <v/>
      </c>
      <c r="AC657" s="18">
        <f>AF657+Y657-AA657</f>
        <v/>
      </c>
      <c r="AD657" s="20">
        <f>AB657-AC657</f>
        <v/>
      </c>
      <c r="AE657" s="18">
        <f>S657-T657</f>
        <v/>
      </c>
      <c r="AF657" s="18">
        <f>S657-U657</f>
        <v/>
      </c>
      <c r="AG657" s="21">
        <f>IF(P657&lt;=0,0,LOOKUP(P657,{0,1950001,3300001,6950001,9000001,18000001,40000001},{0.05,0.1,0.2,0.23,0.33,0.4,0.45}))</f>
        <v/>
      </c>
    </row>
    <row r="658">
      <c r="A658" t="inlineStr">
        <is>
          <t>1万円刻み</t>
        </is>
      </c>
      <c r="B658" s="18">
        <f>'4_1万円刻み'!$A$214</f>
        <v/>
      </c>
      <c r="C658" s="19" t="n">
        <v>2026</v>
      </c>
      <c r="D658" s="18" t="n">
        <v>100000</v>
      </c>
      <c r="E658" s="18" t="n">
        <v>0</v>
      </c>
      <c r="F658" s="18" t="n">
        <v>100000</v>
      </c>
      <c r="G658" t="inlineStr">
        <is>
          <t>はい</t>
        </is>
      </c>
      <c r="H658" s="18">
        <f>ROUND(MIN(B658/12,650000)*12*0.0915+MIN(B658/12,1390000)*12*(0.0504+0)+B658*0.005,0)</f>
        <v/>
      </c>
      <c r="I658" s="18" t="n">
        <v>0</v>
      </c>
      <c r="J658" s="18" t="n">
        <v>0</v>
      </c>
      <c r="K658" s="18">
        <f>ROUND(IF(C658&gt;=2026,IF(B658&lt;741000,0,IF(B658&lt;2191000,B658-740000,IF(B658&lt;2193000,1451000,IF(B658&lt;2196000,1453000,IF(B658&lt;2200000,1456000,IF(B658&lt;3600000,ROUNDDOWN(B658/4,-3)*2.8-80000,IF(B658&lt;6600000,ROUNDDOWN(B658/4,-3)*3.2-440000,IF(B658&lt;8500000,ROUNDDOWN(B658*0.9,0)-1100000,B658-1950000)))))))),IF(B658&lt;651000,0,IF(B658&lt;1900000,B658-650000,IF(B658&lt;3600000,ROUNDDOWN(B658/4,-3)*2.8-80000,IF(B658&lt;6600000,ROUNDDOWN(B658/4,-3)*3.2-440000,IF(B658&lt;8500000,ROUNDDOWN(B658*0.9,0)-1100000,B658-1950000)))))),0)</f>
        <v/>
      </c>
      <c r="L658" s="18">
        <f>IF(K658&gt;23500000,NA(),IF(C658&gt;=2026,IF(K658&lt;=4890000,1040000,IF(K658&lt;=6550000,670000,620000)),IF(K658&lt;=1320000,950000,IF(K658&lt;=3360000,880000,IF(K658&lt;=4890000,680000,IF(K658&lt;=6550000,630000,580000))))))</f>
        <v/>
      </c>
      <c r="M658" s="18">
        <f>MIN(100000,ROUNDDOWN(K658*0.05,0))</f>
        <v/>
      </c>
      <c r="N658" s="18">
        <f>MIN(2000000,MAX(0,D658-E658-M658))</f>
        <v/>
      </c>
      <c r="O658" s="18">
        <f>IF(G658="はい",MIN(88000,MAX(0,F658-12000)),0)</f>
        <v/>
      </c>
      <c r="P658" s="18">
        <f>MAX(0,ROUNDDOWN(K658-H658-L658-I658-0,-3))</f>
        <v/>
      </c>
      <c r="Q658" s="18">
        <f>MAX(0,ROUNDDOWN(K658-H658-L658-I658-N658,-3))</f>
        <v/>
      </c>
      <c r="R658" s="18">
        <f>MAX(0,ROUNDDOWN(K658-H658-L658-I658-O658,-3))</f>
        <v/>
      </c>
      <c r="S658" s="18">
        <f>IF(P658&lt;=0,0,ROUNDDOWN((P658*LOOKUP(P658,{0,1950001,3300001,6950001,9000001,18000001,40000001},{0.05,0.1,0.2,0.23,0.33,0.4,0.45})-LOOKUP(P658,{0,1950001,3300001,6950001,9000001,18000001,40000001},{0,97500,427500,636000,1536000,2796000,4796000}))*1.021,-2))</f>
        <v/>
      </c>
      <c r="T658" s="18">
        <f>IF(Q658&lt;=0,0,ROUNDDOWN((Q658*LOOKUP(Q658,{0,1950001,3300001,6950001,9000001,18000001,40000001},{0.05,0.1,0.2,0.23,0.33,0.4,0.45})-LOOKUP(Q658,{0,1950001,3300001,6950001,9000001,18000001,40000001},{0,97500,427500,636000,1536000,2796000,4796000}))*1.021,-2))</f>
        <v/>
      </c>
      <c r="U658" s="18">
        <f>IF(R658&lt;=0,0,ROUNDDOWN((R658*LOOKUP(R658,{0,1950001,3300001,6950001,9000001,18000001,40000001},{0.05,0.1,0.2,0.23,0.33,0.4,0.45})-LOOKUP(R658,{0,1950001,3300001,6950001,9000001,18000001,40000001},{0,97500,427500,636000,1536000,2796000,4796000}))*1.021,-2))</f>
        <v/>
      </c>
      <c r="V658" s="18">
        <f>MAX(0,ROUNDDOWN(K658-H658-430000-J658-0,-3))</f>
        <v/>
      </c>
      <c r="W658" s="18">
        <f>MAX(0,ROUNDDOWN(K658-H658-430000-J658-N658,-3))</f>
        <v/>
      </c>
      <c r="X658" s="18">
        <f>MAX(0,ROUNDDOWN(K658-H658-430000-J658-O658,-3))</f>
        <v/>
      </c>
      <c r="Y658" s="18">
        <f>IF(K658&lt;=450000,0,MAX(0,ROUNDDOWN(V658*0.06-MIN(50000,V658)*0.03,-2))+MAX(0,ROUNDDOWN(V658*0.04-MIN(50000,V658)*0.02,-2)))</f>
        <v/>
      </c>
      <c r="Z658" s="18">
        <f>IF(K658&lt;=450000,0,MAX(0,ROUNDDOWN(W658*0.06-MIN(50000,W658)*0.03,-2))+MAX(0,ROUNDDOWN(W658*0.04-MIN(50000,W658)*0.02,-2)))</f>
        <v/>
      </c>
      <c r="AA658" s="18">
        <f>IF(K658&lt;=450000,0,MAX(0,ROUNDDOWN(X658*0.06-MIN(50000,X658)*0.03,-2))+MAX(0,ROUNDDOWN(X658*0.04-MIN(50000,X658)*0.02,-2)))</f>
        <v/>
      </c>
      <c r="AB658" s="18">
        <f>AE658+Y658-Z658</f>
        <v/>
      </c>
      <c r="AC658" s="18">
        <f>AF658+Y658-AA658</f>
        <v/>
      </c>
      <c r="AD658" s="20">
        <f>AB658-AC658</f>
        <v/>
      </c>
      <c r="AE658" s="18">
        <f>S658-T658</f>
        <v/>
      </c>
      <c r="AF658" s="18">
        <f>S658-U658</f>
        <v/>
      </c>
      <c r="AG658" s="21">
        <f>IF(P658&lt;=0,0,LOOKUP(P658,{0,1950001,3300001,6950001,9000001,18000001,40000001},{0.05,0.1,0.2,0.23,0.33,0.4,0.45}))</f>
        <v/>
      </c>
    </row>
    <row r="659">
      <c r="A659" t="inlineStr">
        <is>
          <t>1万円刻み</t>
        </is>
      </c>
      <c r="B659" s="18">
        <f>'4_1万円刻み'!$A$214</f>
        <v/>
      </c>
      <c r="C659" s="19" t="n">
        <v>2025</v>
      </c>
      <c r="D659" s="18" t="n">
        <v>100000</v>
      </c>
      <c r="E659" s="18" t="n">
        <v>0</v>
      </c>
      <c r="F659" s="18" t="n">
        <v>100000</v>
      </c>
      <c r="G659" t="inlineStr">
        <is>
          <t>はい</t>
        </is>
      </c>
      <c r="H659" s="18">
        <f>ROUND(MIN(B659/12,650000)*12*0.0915+MIN(B659/12,1390000)*12*(0.0504+0)+B659*0.005,0)</f>
        <v/>
      </c>
      <c r="I659" s="18" t="n">
        <v>0</v>
      </c>
      <c r="J659" s="18" t="n">
        <v>0</v>
      </c>
      <c r="K659" s="18">
        <f>ROUND(IF(C659&gt;=2026,IF(B659&lt;741000,0,IF(B659&lt;2191000,B659-740000,IF(B659&lt;2193000,1451000,IF(B659&lt;2196000,1453000,IF(B659&lt;2200000,1456000,IF(B659&lt;3600000,ROUNDDOWN(B659/4,-3)*2.8-80000,IF(B659&lt;6600000,ROUNDDOWN(B659/4,-3)*3.2-440000,IF(B659&lt;8500000,ROUNDDOWN(B659*0.9,0)-1100000,B659-1950000)))))))),IF(B659&lt;651000,0,IF(B659&lt;1900000,B659-650000,IF(B659&lt;3600000,ROUNDDOWN(B659/4,-3)*2.8-80000,IF(B659&lt;6600000,ROUNDDOWN(B659/4,-3)*3.2-440000,IF(B659&lt;8500000,ROUNDDOWN(B659*0.9,0)-1100000,B659-1950000)))))),0)</f>
        <v/>
      </c>
      <c r="L659" s="18">
        <f>IF(K659&gt;23500000,NA(),IF(C659&gt;=2026,IF(K659&lt;=4890000,1040000,IF(K659&lt;=6550000,670000,620000)),IF(K659&lt;=1320000,950000,IF(K659&lt;=3360000,880000,IF(K659&lt;=4890000,680000,IF(K659&lt;=6550000,630000,580000))))))</f>
        <v/>
      </c>
      <c r="M659" s="18">
        <f>MIN(100000,ROUNDDOWN(K659*0.05,0))</f>
        <v/>
      </c>
      <c r="N659" s="18">
        <f>MIN(2000000,MAX(0,D659-E659-M659))</f>
        <v/>
      </c>
      <c r="O659" s="18">
        <f>IF(G659="はい",MIN(88000,MAX(0,F659-12000)),0)</f>
        <v/>
      </c>
      <c r="P659" s="18">
        <f>MAX(0,ROUNDDOWN(K659-H659-L659-I659-0,-3))</f>
        <v/>
      </c>
      <c r="Q659" s="18">
        <f>MAX(0,ROUNDDOWN(K659-H659-L659-I659-N659,-3))</f>
        <v/>
      </c>
      <c r="R659" s="18">
        <f>MAX(0,ROUNDDOWN(K659-H659-L659-I659-O659,-3))</f>
        <v/>
      </c>
      <c r="S659" s="18">
        <f>IF(P659&lt;=0,0,ROUNDDOWN((P659*LOOKUP(P659,{0,1950001,3300001,6950001,9000001,18000001,40000001},{0.05,0.1,0.2,0.23,0.33,0.4,0.45})-LOOKUP(P659,{0,1950001,3300001,6950001,9000001,18000001,40000001},{0,97500,427500,636000,1536000,2796000,4796000}))*1.021,-2))</f>
        <v/>
      </c>
      <c r="T659" s="18">
        <f>IF(Q659&lt;=0,0,ROUNDDOWN((Q659*LOOKUP(Q659,{0,1950001,3300001,6950001,9000001,18000001,40000001},{0.05,0.1,0.2,0.23,0.33,0.4,0.45})-LOOKUP(Q659,{0,1950001,3300001,6950001,9000001,18000001,40000001},{0,97500,427500,636000,1536000,2796000,4796000}))*1.021,-2))</f>
        <v/>
      </c>
      <c r="U659" s="18">
        <f>IF(R659&lt;=0,0,ROUNDDOWN((R659*LOOKUP(R659,{0,1950001,3300001,6950001,9000001,18000001,40000001},{0.05,0.1,0.2,0.23,0.33,0.4,0.45})-LOOKUP(R659,{0,1950001,3300001,6950001,9000001,18000001,40000001},{0,97500,427500,636000,1536000,2796000,4796000}))*1.021,-2))</f>
        <v/>
      </c>
      <c r="V659" s="18">
        <f>MAX(0,ROUNDDOWN(K659-H659-430000-J659-0,-3))</f>
        <v/>
      </c>
      <c r="W659" s="18">
        <f>MAX(0,ROUNDDOWN(K659-H659-430000-J659-N659,-3))</f>
        <v/>
      </c>
      <c r="X659" s="18">
        <f>MAX(0,ROUNDDOWN(K659-H659-430000-J659-O659,-3))</f>
        <v/>
      </c>
      <c r="Y659" s="18">
        <f>IF(K659&lt;=450000,0,MAX(0,ROUNDDOWN(V659*0.06-MIN(50000,V659)*0.03,-2))+MAX(0,ROUNDDOWN(V659*0.04-MIN(50000,V659)*0.02,-2)))</f>
        <v/>
      </c>
      <c r="Z659" s="18">
        <f>IF(K659&lt;=450000,0,MAX(0,ROUNDDOWN(W659*0.06-MIN(50000,W659)*0.03,-2))+MAX(0,ROUNDDOWN(W659*0.04-MIN(50000,W659)*0.02,-2)))</f>
        <v/>
      </c>
      <c r="AA659" s="18">
        <f>IF(K659&lt;=450000,0,MAX(0,ROUNDDOWN(X659*0.06-MIN(50000,X659)*0.03,-2))+MAX(0,ROUNDDOWN(X659*0.04-MIN(50000,X659)*0.02,-2)))</f>
        <v/>
      </c>
      <c r="AB659" s="18">
        <f>AE659+Y659-Z659</f>
        <v/>
      </c>
      <c r="AC659" s="18">
        <f>AF659+Y659-AA659</f>
        <v/>
      </c>
      <c r="AD659" s="20">
        <f>AB659-AC659</f>
        <v/>
      </c>
      <c r="AE659" s="18">
        <f>S659-T659</f>
        <v/>
      </c>
      <c r="AF659" s="18">
        <f>S659-U659</f>
        <v/>
      </c>
      <c r="AG659" s="21">
        <f>IF(P659&lt;=0,0,LOOKUP(P659,{0,1950001,3300001,6950001,9000001,18000001,40000001},{0.05,0.1,0.2,0.23,0.33,0.4,0.45}))</f>
        <v/>
      </c>
    </row>
    <row r="660">
      <c r="A660" t="inlineStr">
        <is>
          <t>1万円刻み</t>
        </is>
      </c>
      <c r="B660" s="18">
        <f>'4_1万円刻み'!$A$215</f>
        <v/>
      </c>
      <c r="C660" s="19" t="n">
        <v>2026</v>
      </c>
      <c r="D660" s="18" t="n">
        <v>100000</v>
      </c>
      <c r="E660" s="18" t="n">
        <v>0</v>
      </c>
      <c r="F660" s="18" t="n">
        <v>100000</v>
      </c>
      <c r="G660" t="inlineStr">
        <is>
          <t>はい</t>
        </is>
      </c>
      <c r="H660" s="18">
        <f>ROUND(MIN(B660/12,650000)*12*0.0915+MIN(B660/12,1390000)*12*(0.0504+0)+B660*0.005,0)</f>
        <v/>
      </c>
      <c r="I660" s="18" t="n">
        <v>0</v>
      </c>
      <c r="J660" s="18" t="n">
        <v>0</v>
      </c>
      <c r="K660" s="18">
        <f>ROUND(IF(C660&gt;=2026,IF(B660&lt;741000,0,IF(B660&lt;2191000,B660-740000,IF(B660&lt;2193000,1451000,IF(B660&lt;2196000,1453000,IF(B660&lt;2200000,1456000,IF(B660&lt;3600000,ROUNDDOWN(B660/4,-3)*2.8-80000,IF(B660&lt;6600000,ROUNDDOWN(B660/4,-3)*3.2-440000,IF(B660&lt;8500000,ROUNDDOWN(B660*0.9,0)-1100000,B660-1950000)))))))),IF(B660&lt;651000,0,IF(B660&lt;1900000,B660-650000,IF(B660&lt;3600000,ROUNDDOWN(B660/4,-3)*2.8-80000,IF(B660&lt;6600000,ROUNDDOWN(B660/4,-3)*3.2-440000,IF(B660&lt;8500000,ROUNDDOWN(B660*0.9,0)-1100000,B660-1950000)))))),0)</f>
        <v/>
      </c>
      <c r="L660" s="18">
        <f>IF(K660&gt;23500000,NA(),IF(C660&gt;=2026,IF(K660&lt;=4890000,1040000,IF(K660&lt;=6550000,670000,620000)),IF(K660&lt;=1320000,950000,IF(K660&lt;=3360000,880000,IF(K660&lt;=4890000,680000,IF(K660&lt;=6550000,630000,580000))))))</f>
        <v/>
      </c>
      <c r="M660" s="18">
        <f>MIN(100000,ROUNDDOWN(K660*0.05,0))</f>
        <v/>
      </c>
      <c r="N660" s="18">
        <f>MIN(2000000,MAX(0,D660-E660-M660))</f>
        <v/>
      </c>
      <c r="O660" s="18">
        <f>IF(G660="はい",MIN(88000,MAX(0,F660-12000)),0)</f>
        <v/>
      </c>
      <c r="P660" s="18">
        <f>MAX(0,ROUNDDOWN(K660-H660-L660-I660-0,-3))</f>
        <v/>
      </c>
      <c r="Q660" s="18">
        <f>MAX(0,ROUNDDOWN(K660-H660-L660-I660-N660,-3))</f>
        <v/>
      </c>
      <c r="R660" s="18">
        <f>MAX(0,ROUNDDOWN(K660-H660-L660-I660-O660,-3))</f>
        <v/>
      </c>
      <c r="S660" s="18">
        <f>IF(P660&lt;=0,0,ROUNDDOWN((P660*LOOKUP(P660,{0,1950001,3300001,6950001,9000001,18000001,40000001},{0.05,0.1,0.2,0.23,0.33,0.4,0.45})-LOOKUP(P660,{0,1950001,3300001,6950001,9000001,18000001,40000001},{0,97500,427500,636000,1536000,2796000,4796000}))*1.021,-2))</f>
        <v/>
      </c>
      <c r="T660" s="18">
        <f>IF(Q660&lt;=0,0,ROUNDDOWN((Q660*LOOKUP(Q660,{0,1950001,3300001,6950001,9000001,18000001,40000001},{0.05,0.1,0.2,0.23,0.33,0.4,0.45})-LOOKUP(Q660,{0,1950001,3300001,6950001,9000001,18000001,40000001},{0,97500,427500,636000,1536000,2796000,4796000}))*1.021,-2))</f>
        <v/>
      </c>
      <c r="U660" s="18">
        <f>IF(R660&lt;=0,0,ROUNDDOWN((R660*LOOKUP(R660,{0,1950001,3300001,6950001,9000001,18000001,40000001},{0.05,0.1,0.2,0.23,0.33,0.4,0.45})-LOOKUP(R660,{0,1950001,3300001,6950001,9000001,18000001,40000001},{0,97500,427500,636000,1536000,2796000,4796000}))*1.021,-2))</f>
        <v/>
      </c>
      <c r="V660" s="18">
        <f>MAX(0,ROUNDDOWN(K660-H660-430000-J660-0,-3))</f>
        <v/>
      </c>
      <c r="W660" s="18">
        <f>MAX(0,ROUNDDOWN(K660-H660-430000-J660-N660,-3))</f>
        <v/>
      </c>
      <c r="X660" s="18">
        <f>MAX(0,ROUNDDOWN(K660-H660-430000-J660-O660,-3))</f>
        <v/>
      </c>
      <c r="Y660" s="18">
        <f>IF(K660&lt;=450000,0,MAX(0,ROUNDDOWN(V660*0.06-MIN(50000,V660)*0.03,-2))+MAX(0,ROUNDDOWN(V660*0.04-MIN(50000,V660)*0.02,-2)))</f>
        <v/>
      </c>
      <c r="Z660" s="18">
        <f>IF(K660&lt;=450000,0,MAX(0,ROUNDDOWN(W660*0.06-MIN(50000,W660)*0.03,-2))+MAX(0,ROUNDDOWN(W660*0.04-MIN(50000,W660)*0.02,-2)))</f>
        <v/>
      </c>
      <c r="AA660" s="18">
        <f>IF(K660&lt;=450000,0,MAX(0,ROUNDDOWN(X660*0.06-MIN(50000,X660)*0.03,-2))+MAX(0,ROUNDDOWN(X660*0.04-MIN(50000,X660)*0.02,-2)))</f>
        <v/>
      </c>
      <c r="AB660" s="18">
        <f>AE660+Y660-Z660</f>
        <v/>
      </c>
      <c r="AC660" s="18">
        <f>AF660+Y660-AA660</f>
        <v/>
      </c>
      <c r="AD660" s="20">
        <f>AB660-AC660</f>
        <v/>
      </c>
      <c r="AE660" s="18">
        <f>S660-T660</f>
        <v/>
      </c>
      <c r="AF660" s="18">
        <f>S660-U660</f>
        <v/>
      </c>
      <c r="AG660" s="21">
        <f>IF(P660&lt;=0,0,LOOKUP(P660,{0,1950001,3300001,6950001,9000001,18000001,40000001},{0.05,0.1,0.2,0.23,0.33,0.4,0.45}))</f>
        <v/>
      </c>
    </row>
    <row r="661">
      <c r="A661" t="inlineStr">
        <is>
          <t>1万円刻み</t>
        </is>
      </c>
      <c r="B661" s="18">
        <f>'4_1万円刻み'!$A$215</f>
        <v/>
      </c>
      <c r="C661" s="19" t="n">
        <v>2025</v>
      </c>
      <c r="D661" s="18" t="n">
        <v>100000</v>
      </c>
      <c r="E661" s="18" t="n">
        <v>0</v>
      </c>
      <c r="F661" s="18" t="n">
        <v>100000</v>
      </c>
      <c r="G661" t="inlineStr">
        <is>
          <t>はい</t>
        </is>
      </c>
      <c r="H661" s="18">
        <f>ROUND(MIN(B661/12,650000)*12*0.0915+MIN(B661/12,1390000)*12*(0.0504+0)+B661*0.005,0)</f>
        <v/>
      </c>
      <c r="I661" s="18" t="n">
        <v>0</v>
      </c>
      <c r="J661" s="18" t="n">
        <v>0</v>
      </c>
      <c r="K661" s="18">
        <f>ROUND(IF(C661&gt;=2026,IF(B661&lt;741000,0,IF(B661&lt;2191000,B661-740000,IF(B661&lt;2193000,1451000,IF(B661&lt;2196000,1453000,IF(B661&lt;2200000,1456000,IF(B661&lt;3600000,ROUNDDOWN(B661/4,-3)*2.8-80000,IF(B661&lt;6600000,ROUNDDOWN(B661/4,-3)*3.2-440000,IF(B661&lt;8500000,ROUNDDOWN(B661*0.9,0)-1100000,B661-1950000)))))))),IF(B661&lt;651000,0,IF(B661&lt;1900000,B661-650000,IF(B661&lt;3600000,ROUNDDOWN(B661/4,-3)*2.8-80000,IF(B661&lt;6600000,ROUNDDOWN(B661/4,-3)*3.2-440000,IF(B661&lt;8500000,ROUNDDOWN(B661*0.9,0)-1100000,B661-1950000)))))),0)</f>
        <v/>
      </c>
      <c r="L661" s="18">
        <f>IF(K661&gt;23500000,NA(),IF(C661&gt;=2026,IF(K661&lt;=4890000,1040000,IF(K661&lt;=6550000,670000,620000)),IF(K661&lt;=1320000,950000,IF(K661&lt;=3360000,880000,IF(K661&lt;=4890000,680000,IF(K661&lt;=6550000,630000,580000))))))</f>
        <v/>
      </c>
      <c r="M661" s="18">
        <f>MIN(100000,ROUNDDOWN(K661*0.05,0))</f>
        <v/>
      </c>
      <c r="N661" s="18">
        <f>MIN(2000000,MAX(0,D661-E661-M661))</f>
        <v/>
      </c>
      <c r="O661" s="18">
        <f>IF(G661="はい",MIN(88000,MAX(0,F661-12000)),0)</f>
        <v/>
      </c>
      <c r="P661" s="18">
        <f>MAX(0,ROUNDDOWN(K661-H661-L661-I661-0,-3))</f>
        <v/>
      </c>
      <c r="Q661" s="18">
        <f>MAX(0,ROUNDDOWN(K661-H661-L661-I661-N661,-3))</f>
        <v/>
      </c>
      <c r="R661" s="18">
        <f>MAX(0,ROUNDDOWN(K661-H661-L661-I661-O661,-3))</f>
        <v/>
      </c>
      <c r="S661" s="18">
        <f>IF(P661&lt;=0,0,ROUNDDOWN((P661*LOOKUP(P661,{0,1950001,3300001,6950001,9000001,18000001,40000001},{0.05,0.1,0.2,0.23,0.33,0.4,0.45})-LOOKUP(P661,{0,1950001,3300001,6950001,9000001,18000001,40000001},{0,97500,427500,636000,1536000,2796000,4796000}))*1.021,-2))</f>
        <v/>
      </c>
      <c r="T661" s="18">
        <f>IF(Q661&lt;=0,0,ROUNDDOWN((Q661*LOOKUP(Q661,{0,1950001,3300001,6950001,9000001,18000001,40000001},{0.05,0.1,0.2,0.23,0.33,0.4,0.45})-LOOKUP(Q661,{0,1950001,3300001,6950001,9000001,18000001,40000001},{0,97500,427500,636000,1536000,2796000,4796000}))*1.021,-2))</f>
        <v/>
      </c>
      <c r="U661" s="18">
        <f>IF(R661&lt;=0,0,ROUNDDOWN((R661*LOOKUP(R661,{0,1950001,3300001,6950001,9000001,18000001,40000001},{0.05,0.1,0.2,0.23,0.33,0.4,0.45})-LOOKUP(R661,{0,1950001,3300001,6950001,9000001,18000001,40000001},{0,97500,427500,636000,1536000,2796000,4796000}))*1.021,-2))</f>
        <v/>
      </c>
      <c r="V661" s="18">
        <f>MAX(0,ROUNDDOWN(K661-H661-430000-J661-0,-3))</f>
        <v/>
      </c>
      <c r="W661" s="18">
        <f>MAX(0,ROUNDDOWN(K661-H661-430000-J661-N661,-3))</f>
        <v/>
      </c>
      <c r="X661" s="18">
        <f>MAX(0,ROUNDDOWN(K661-H661-430000-J661-O661,-3))</f>
        <v/>
      </c>
      <c r="Y661" s="18">
        <f>IF(K661&lt;=450000,0,MAX(0,ROUNDDOWN(V661*0.06-MIN(50000,V661)*0.03,-2))+MAX(0,ROUNDDOWN(V661*0.04-MIN(50000,V661)*0.02,-2)))</f>
        <v/>
      </c>
      <c r="Z661" s="18">
        <f>IF(K661&lt;=450000,0,MAX(0,ROUNDDOWN(W661*0.06-MIN(50000,W661)*0.03,-2))+MAX(0,ROUNDDOWN(W661*0.04-MIN(50000,W661)*0.02,-2)))</f>
        <v/>
      </c>
      <c r="AA661" s="18">
        <f>IF(K661&lt;=450000,0,MAX(0,ROUNDDOWN(X661*0.06-MIN(50000,X661)*0.03,-2))+MAX(0,ROUNDDOWN(X661*0.04-MIN(50000,X661)*0.02,-2)))</f>
        <v/>
      </c>
      <c r="AB661" s="18">
        <f>AE661+Y661-Z661</f>
        <v/>
      </c>
      <c r="AC661" s="18">
        <f>AF661+Y661-AA661</f>
        <v/>
      </c>
      <c r="AD661" s="20">
        <f>AB661-AC661</f>
        <v/>
      </c>
      <c r="AE661" s="18">
        <f>S661-T661</f>
        <v/>
      </c>
      <c r="AF661" s="18">
        <f>S661-U661</f>
        <v/>
      </c>
      <c r="AG661" s="21">
        <f>IF(P661&lt;=0,0,LOOKUP(P661,{0,1950001,3300001,6950001,9000001,18000001,40000001},{0.05,0.1,0.2,0.23,0.33,0.4,0.45}))</f>
        <v/>
      </c>
    </row>
    <row r="662">
      <c r="A662" t="inlineStr">
        <is>
          <t>1万円刻み</t>
        </is>
      </c>
      <c r="B662" s="18">
        <f>'4_1万円刻み'!$A$216</f>
        <v/>
      </c>
      <c r="C662" s="19" t="n">
        <v>2026</v>
      </c>
      <c r="D662" s="18" t="n">
        <v>100000</v>
      </c>
      <c r="E662" s="18" t="n">
        <v>0</v>
      </c>
      <c r="F662" s="18" t="n">
        <v>100000</v>
      </c>
      <c r="G662" t="inlineStr">
        <is>
          <t>はい</t>
        </is>
      </c>
      <c r="H662" s="18">
        <f>ROUND(MIN(B662/12,650000)*12*0.0915+MIN(B662/12,1390000)*12*(0.0504+0)+B662*0.005,0)</f>
        <v/>
      </c>
      <c r="I662" s="18" t="n">
        <v>0</v>
      </c>
      <c r="J662" s="18" t="n">
        <v>0</v>
      </c>
      <c r="K662" s="18">
        <f>ROUND(IF(C662&gt;=2026,IF(B662&lt;741000,0,IF(B662&lt;2191000,B662-740000,IF(B662&lt;2193000,1451000,IF(B662&lt;2196000,1453000,IF(B662&lt;2200000,1456000,IF(B662&lt;3600000,ROUNDDOWN(B662/4,-3)*2.8-80000,IF(B662&lt;6600000,ROUNDDOWN(B662/4,-3)*3.2-440000,IF(B662&lt;8500000,ROUNDDOWN(B662*0.9,0)-1100000,B662-1950000)))))))),IF(B662&lt;651000,0,IF(B662&lt;1900000,B662-650000,IF(B662&lt;3600000,ROUNDDOWN(B662/4,-3)*2.8-80000,IF(B662&lt;6600000,ROUNDDOWN(B662/4,-3)*3.2-440000,IF(B662&lt;8500000,ROUNDDOWN(B662*0.9,0)-1100000,B662-1950000)))))),0)</f>
        <v/>
      </c>
      <c r="L662" s="18">
        <f>IF(K662&gt;23500000,NA(),IF(C662&gt;=2026,IF(K662&lt;=4890000,1040000,IF(K662&lt;=6550000,670000,620000)),IF(K662&lt;=1320000,950000,IF(K662&lt;=3360000,880000,IF(K662&lt;=4890000,680000,IF(K662&lt;=6550000,630000,580000))))))</f>
        <v/>
      </c>
      <c r="M662" s="18">
        <f>MIN(100000,ROUNDDOWN(K662*0.05,0))</f>
        <v/>
      </c>
      <c r="N662" s="18">
        <f>MIN(2000000,MAX(0,D662-E662-M662))</f>
        <v/>
      </c>
      <c r="O662" s="18">
        <f>IF(G662="はい",MIN(88000,MAX(0,F662-12000)),0)</f>
        <v/>
      </c>
      <c r="P662" s="18">
        <f>MAX(0,ROUNDDOWN(K662-H662-L662-I662-0,-3))</f>
        <v/>
      </c>
      <c r="Q662" s="18">
        <f>MAX(0,ROUNDDOWN(K662-H662-L662-I662-N662,-3))</f>
        <v/>
      </c>
      <c r="R662" s="18">
        <f>MAX(0,ROUNDDOWN(K662-H662-L662-I662-O662,-3))</f>
        <v/>
      </c>
      <c r="S662" s="18">
        <f>IF(P662&lt;=0,0,ROUNDDOWN((P662*LOOKUP(P662,{0,1950001,3300001,6950001,9000001,18000001,40000001},{0.05,0.1,0.2,0.23,0.33,0.4,0.45})-LOOKUP(P662,{0,1950001,3300001,6950001,9000001,18000001,40000001},{0,97500,427500,636000,1536000,2796000,4796000}))*1.021,-2))</f>
        <v/>
      </c>
      <c r="T662" s="18">
        <f>IF(Q662&lt;=0,0,ROUNDDOWN((Q662*LOOKUP(Q662,{0,1950001,3300001,6950001,9000001,18000001,40000001},{0.05,0.1,0.2,0.23,0.33,0.4,0.45})-LOOKUP(Q662,{0,1950001,3300001,6950001,9000001,18000001,40000001},{0,97500,427500,636000,1536000,2796000,4796000}))*1.021,-2))</f>
        <v/>
      </c>
      <c r="U662" s="18">
        <f>IF(R662&lt;=0,0,ROUNDDOWN((R662*LOOKUP(R662,{0,1950001,3300001,6950001,9000001,18000001,40000001},{0.05,0.1,0.2,0.23,0.33,0.4,0.45})-LOOKUP(R662,{0,1950001,3300001,6950001,9000001,18000001,40000001},{0,97500,427500,636000,1536000,2796000,4796000}))*1.021,-2))</f>
        <v/>
      </c>
      <c r="V662" s="18">
        <f>MAX(0,ROUNDDOWN(K662-H662-430000-J662-0,-3))</f>
        <v/>
      </c>
      <c r="W662" s="18">
        <f>MAX(0,ROUNDDOWN(K662-H662-430000-J662-N662,-3))</f>
        <v/>
      </c>
      <c r="X662" s="18">
        <f>MAX(0,ROUNDDOWN(K662-H662-430000-J662-O662,-3))</f>
        <v/>
      </c>
      <c r="Y662" s="18">
        <f>IF(K662&lt;=450000,0,MAX(0,ROUNDDOWN(V662*0.06-MIN(50000,V662)*0.03,-2))+MAX(0,ROUNDDOWN(V662*0.04-MIN(50000,V662)*0.02,-2)))</f>
        <v/>
      </c>
      <c r="Z662" s="18">
        <f>IF(K662&lt;=450000,0,MAX(0,ROUNDDOWN(W662*0.06-MIN(50000,W662)*0.03,-2))+MAX(0,ROUNDDOWN(W662*0.04-MIN(50000,W662)*0.02,-2)))</f>
        <v/>
      </c>
      <c r="AA662" s="18">
        <f>IF(K662&lt;=450000,0,MAX(0,ROUNDDOWN(X662*0.06-MIN(50000,X662)*0.03,-2))+MAX(0,ROUNDDOWN(X662*0.04-MIN(50000,X662)*0.02,-2)))</f>
        <v/>
      </c>
      <c r="AB662" s="18">
        <f>AE662+Y662-Z662</f>
        <v/>
      </c>
      <c r="AC662" s="18">
        <f>AF662+Y662-AA662</f>
        <v/>
      </c>
      <c r="AD662" s="20">
        <f>AB662-AC662</f>
        <v/>
      </c>
      <c r="AE662" s="18">
        <f>S662-T662</f>
        <v/>
      </c>
      <c r="AF662" s="18">
        <f>S662-U662</f>
        <v/>
      </c>
      <c r="AG662" s="21">
        <f>IF(P662&lt;=0,0,LOOKUP(P662,{0,1950001,3300001,6950001,9000001,18000001,40000001},{0.05,0.1,0.2,0.23,0.33,0.4,0.45}))</f>
        <v/>
      </c>
    </row>
    <row r="663">
      <c r="A663" t="inlineStr">
        <is>
          <t>1万円刻み</t>
        </is>
      </c>
      <c r="B663" s="18">
        <f>'4_1万円刻み'!$A$216</f>
        <v/>
      </c>
      <c r="C663" s="19" t="n">
        <v>2025</v>
      </c>
      <c r="D663" s="18" t="n">
        <v>100000</v>
      </c>
      <c r="E663" s="18" t="n">
        <v>0</v>
      </c>
      <c r="F663" s="18" t="n">
        <v>100000</v>
      </c>
      <c r="G663" t="inlineStr">
        <is>
          <t>はい</t>
        </is>
      </c>
      <c r="H663" s="18">
        <f>ROUND(MIN(B663/12,650000)*12*0.0915+MIN(B663/12,1390000)*12*(0.0504+0)+B663*0.005,0)</f>
        <v/>
      </c>
      <c r="I663" s="18" t="n">
        <v>0</v>
      </c>
      <c r="J663" s="18" t="n">
        <v>0</v>
      </c>
      <c r="K663" s="18">
        <f>ROUND(IF(C663&gt;=2026,IF(B663&lt;741000,0,IF(B663&lt;2191000,B663-740000,IF(B663&lt;2193000,1451000,IF(B663&lt;2196000,1453000,IF(B663&lt;2200000,1456000,IF(B663&lt;3600000,ROUNDDOWN(B663/4,-3)*2.8-80000,IF(B663&lt;6600000,ROUNDDOWN(B663/4,-3)*3.2-440000,IF(B663&lt;8500000,ROUNDDOWN(B663*0.9,0)-1100000,B663-1950000)))))))),IF(B663&lt;651000,0,IF(B663&lt;1900000,B663-650000,IF(B663&lt;3600000,ROUNDDOWN(B663/4,-3)*2.8-80000,IF(B663&lt;6600000,ROUNDDOWN(B663/4,-3)*3.2-440000,IF(B663&lt;8500000,ROUNDDOWN(B663*0.9,0)-1100000,B663-1950000)))))),0)</f>
        <v/>
      </c>
      <c r="L663" s="18">
        <f>IF(K663&gt;23500000,NA(),IF(C663&gt;=2026,IF(K663&lt;=4890000,1040000,IF(K663&lt;=6550000,670000,620000)),IF(K663&lt;=1320000,950000,IF(K663&lt;=3360000,880000,IF(K663&lt;=4890000,680000,IF(K663&lt;=6550000,630000,580000))))))</f>
        <v/>
      </c>
      <c r="M663" s="18">
        <f>MIN(100000,ROUNDDOWN(K663*0.05,0))</f>
        <v/>
      </c>
      <c r="N663" s="18">
        <f>MIN(2000000,MAX(0,D663-E663-M663))</f>
        <v/>
      </c>
      <c r="O663" s="18">
        <f>IF(G663="はい",MIN(88000,MAX(0,F663-12000)),0)</f>
        <v/>
      </c>
      <c r="P663" s="18">
        <f>MAX(0,ROUNDDOWN(K663-H663-L663-I663-0,-3))</f>
        <v/>
      </c>
      <c r="Q663" s="18">
        <f>MAX(0,ROUNDDOWN(K663-H663-L663-I663-N663,-3))</f>
        <v/>
      </c>
      <c r="R663" s="18">
        <f>MAX(0,ROUNDDOWN(K663-H663-L663-I663-O663,-3))</f>
        <v/>
      </c>
      <c r="S663" s="18">
        <f>IF(P663&lt;=0,0,ROUNDDOWN((P663*LOOKUP(P663,{0,1950001,3300001,6950001,9000001,18000001,40000001},{0.05,0.1,0.2,0.23,0.33,0.4,0.45})-LOOKUP(P663,{0,1950001,3300001,6950001,9000001,18000001,40000001},{0,97500,427500,636000,1536000,2796000,4796000}))*1.021,-2))</f>
        <v/>
      </c>
      <c r="T663" s="18">
        <f>IF(Q663&lt;=0,0,ROUNDDOWN((Q663*LOOKUP(Q663,{0,1950001,3300001,6950001,9000001,18000001,40000001},{0.05,0.1,0.2,0.23,0.33,0.4,0.45})-LOOKUP(Q663,{0,1950001,3300001,6950001,9000001,18000001,40000001},{0,97500,427500,636000,1536000,2796000,4796000}))*1.021,-2))</f>
        <v/>
      </c>
      <c r="U663" s="18">
        <f>IF(R663&lt;=0,0,ROUNDDOWN((R663*LOOKUP(R663,{0,1950001,3300001,6950001,9000001,18000001,40000001},{0.05,0.1,0.2,0.23,0.33,0.4,0.45})-LOOKUP(R663,{0,1950001,3300001,6950001,9000001,18000001,40000001},{0,97500,427500,636000,1536000,2796000,4796000}))*1.021,-2))</f>
        <v/>
      </c>
      <c r="V663" s="18">
        <f>MAX(0,ROUNDDOWN(K663-H663-430000-J663-0,-3))</f>
        <v/>
      </c>
      <c r="W663" s="18">
        <f>MAX(0,ROUNDDOWN(K663-H663-430000-J663-N663,-3))</f>
        <v/>
      </c>
      <c r="X663" s="18">
        <f>MAX(0,ROUNDDOWN(K663-H663-430000-J663-O663,-3))</f>
        <v/>
      </c>
      <c r="Y663" s="18">
        <f>IF(K663&lt;=450000,0,MAX(0,ROUNDDOWN(V663*0.06-MIN(50000,V663)*0.03,-2))+MAX(0,ROUNDDOWN(V663*0.04-MIN(50000,V663)*0.02,-2)))</f>
        <v/>
      </c>
      <c r="Z663" s="18">
        <f>IF(K663&lt;=450000,0,MAX(0,ROUNDDOWN(W663*0.06-MIN(50000,W663)*0.03,-2))+MAX(0,ROUNDDOWN(W663*0.04-MIN(50000,W663)*0.02,-2)))</f>
        <v/>
      </c>
      <c r="AA663" s="18">
        <f>IF(K663&lt;=450000,0,MAX(0,ROUNDDOWN(X663*0.06-MIN(50000,X663)*0.03,-2))+MAX(0,ROUNDDOWN(X663*0.04-MIN(50000,X663)*0.02,-2)))</f>
        <v/>
      </c>
      <c r="AB663" s="18">
        <f>AE663+Y663-Z663</f>
        <v/>
      </c>
      <c r="AC663" s="18">
        <f>AF663+Y663-AA663</f>
        <v/>
      </c>
      <c r="AD663" s="20">
        <f>AB663-AC663</f>
        <v/>
      </c>
      <c r="AE663" s="18">
        <f>S663-T663</f>
        <v/>
      </c>
      <c r="AF663" s="18">
        <f>S663-U663</f>
        <v/>
      </c>
      <c r="AG663" s="21">
        <f>IF(P663&lt;=0,0,LOOKUP(P663,{0,1950001,3300001,6950001,9000001,18000001,40000001},{0.05,0.1,0.2,0.23,0.33,0.4,0.45}))</f>
        <v/>
      </c>
    </row>
    <row r="664">
      <c r="A664" t="inlineStr">
        <is>
          <t>1万円刻み</t>
        </is>
      </c>
      <c r="B664" s="18">
        <f>'4_1万円刻み'!$A$217</f>
        <v/>
      </c>
      <c r="C664" s="19" t="n">
        <v>2026</v>
      </c>
      <c r="D664" s="18" t="n">
        <v>100000</v>
      </c>
      <c r="E664" s="18" t="n">
        <v>0</v>
      </c>
      <c r="F664" s="18" t="n">
        <v>100000</v>
      </c>
      <c r="G664" t="inlineStr">
        <is>
          <t>はい</t>
        </is>
      </c>
      <c r="H664" s="18">
        <f>ROUND(MIN(B664/12,650000)*12*0.0915+MIN(B664/12,1390000)*12*(0.0504+0)+B664*0.005,0)</f>
        <v/>
      </c>
      <c r="I664" s="18" t="n">
        <v>0</v>
      </c>
      <c r="J664" s="18" t="n">
        <v>0</v>
      </c>
      <c r="K664" s="18">
        <f>ROUND(IF(C664&gt;=2026,IF(B664&lt;741000,0,IF(B664&lt;2191000,B664-740000,IF(B664&lt;2193000,1451000,IF(B664&lt;2196000,1453000,IF(B664&lt;2200000,1456000,IF(B664&lt;3600000,ROUNDDOWN(B664/4,-3)*2.8-80000,IF(B664&lt;6600000,ROUNDDOWN(B664/4,-3)*3.2-440000,IF(B664&lt;8500000,ROUNDDOWN(B664*0.9,0)-1100000,B664-1950000)))))))),IF(B664&lt;651000,0,IF(B664&lt;1900000,B664-650000,IF(B664&lt;3600000,ROUNDDOWN(B664/4,-3)*2.8-80000,IF(B664&lt;6600000,ROUNDDOWN(B664/4,-3)*3.2-440000,IF(B664&lt;8500000,ROUNDDOWN(B664*0.9,0)-1100000,B664-1950000)))))),0)</f>
        <v/>
      </c>
      <c r="L664" s="18">
        <f>IF(K664&gt;23500000,NA(),IF(C664&gt;=2026,IF(K664&lt;=4890000,1040000,IF(K664&lt;=6550000,670000,620000)),IF(K664&lt;=1320000,950000,IF(K664&lt;=3360000,880000,IF(K664&lt;=4890000,680000,IF(K664&lt;=6550000,630000,580000))))))</f>
        <v/>
      </c>
      <c r="M664" s="18">
        <f>MIN(100000,ROUNDDOWN(K664*0.05,0))</f>
        <v/>
      </c>
      <c r="N664" s="18">
        <f>MIN(2000000,MAX(0,D664-E664-M664))</f>
        <v/>
      </c>
      <c r="O664" s="18">
        <f>IF(G664="はい",MIN(88000,MAX(0,F664-12000)),0)</f>
        <v/>
      </c>
      <c r="P664" s="18">
        <f>MAX(0,ROUNDDOWN(K664-H664-L664-I664-0,-3))</f>
        <v/>
      </c>
      <c r="Q664" s="18">
        <f>MAX(0,ROUNDDOWN(K664-H664-L664-I664-N664,-3))</f>
        <v/>
      </c>
      <c r="R664" s="18">
        <f>MAX(0,ROUNDDOWN(K664-H664-L664-I664-O664,-3))</f>
        <v/>
      </c>
      <c r="S664" s="18">
        <f>IF(P664&lt;=0,0,ROUNDDOWN((P664*LOOKUP(P664,{0,1950001,3300001,6950001,9000001,18000001,40000001},{0.05,0.1,0.2,0.23,0.33,0.4,0.45})-LOOKUP(P664,{0,1950001,3300001,6950001,9000001,18000001,40000001},{0,97500,427500,636000,1536000,2796000,4796000}))*1.021,-2))</f>
        <v/>
      </c>
      <c r="T664" s="18">
        <f>IF(Q664&lt;=0,0,ROUNDDOWN((Q664*LOOKUP(Q664,{0,1950001,3300001,6950001,9000001,18000001,40000001},{0.05,0.1,0.2,0.23,0.33,0.4,0.45})-LOOKUP(Q664,{0,1950001,3300001,6950001,9000001,18000001,40000001},{0,97500,427500,636000,1536000,2796000,4796000}))*1.021,-2))</f>
        <v/>
      </c>
      <c r="U664" s="18">
        <f>IF(R664&lt;=0,0,ROUNDDOWN((R664*LOOKUP(R664,{0,1950001,3300001,6950001,9000001,18000001,40000001},{0.05,0.1,0.2,0.23,0.33,0.4,0.45})-LOOKUP(R664,{0,1950001,3300001,6950001,9000001,18000001,40000001},{0,97500,427500,636000,1536000,2796000,4796000}))*1.021,-2))</f>
        <v/>
      </c>
      <c r="V664" s="18">
        <f>MAX(0,ROUNDDOWN(K664-H664-430000-J664-0,-3))</f>
        <v/>
      </c>
      <c r="W664" s="18">
        <f>MAX(0,ROUNDDOWN(K664-H664-430000-J664-N664,-3))</f>
        <v/>
      </c>
      <c r="X664" s="18">
        <f>MAX(0,ROUNDDOWN(K664-H664-430000-J664-O664,-3))</f>
        <v/>
      </c>
      <c r="Y664" s="18">
        <f>IF(K664&lt;=450000,0,MAX(0,ROUNDDOWN(V664*0.06-MIN(50000,V664)*0.03,-2))+MAX(0,ROUNDDOWN(V664*0.04-MIN(50000,V664)*0.02,-2)))</f>
        <v/>
      </c>
      <c r="Z664" s="18">
        <f>IF(K664&lt;=450000,0,MAX(0,ROUNDDOWN(W664*0.06-MIN(50000,W664)*0.03,-2))+MAX(0,ROUNDDOWN(W664*0.04-MIN(50000,W664)*0.02,-2)))</f>
        <v/>
      </c>
      <c r="AA664" s="18">
        <f>IF(K664&lt;=450000,0,MAX(0,ROUNDDOWN(X664*0.06-MIN(50000,X664)*0.03,-2))+MAX(0,ROUNDDOWN(X664*0.04-MIN(50000,X664)*0.02,-2)))</f>
        <v/>
      </c>
      <c r="AB664" s="18">
        <f>AE664+Y664-Z664</f>
        <v/>
      </c>
      <c r="AC664" s="18">
        <f>AF664+Y664-AA664</f>
        <v/>
      </c>
      <c r="AD664" s="20">
        <f>AB664-AC664</f>
        <v/>
      </c>
      <c r="AE664" s="18">
        <f>S664-T664</f>
        <v/>
      </c>
      <c r="AF664" s="18">
        <f>S664-U664</f>
        <v/>
      </c>
      <c r="AG664" s="21">
        <f>IF(P664&lt;=0,0,LOOKUP(P664,{0,1950001,3300001,6950001,9000001,18000001,40000001},{0.05,0.1,0.2,0.23,0.33,0.4,0.45}))</f>
        <v/>
      </c>
    </row>
    <row r="665">
      <c r="A665" t="inlineStr">
        <is>
          <t>1万円刻み</t>
        </is>
      </c>
      <c r="B665" s="18">
        <f>'4_1万円刻み'!$A$217</f>
        <v/>
      </c>
      <c r="C665" s="19" t="n">
        <v>2025</v>
      </c>
      <c r="D665" s="18" t="n">
        <v>100000</v>
      </c>
      <c r="E665" s="18" t="n">
        <v>0</v>
      </c>
      <c r="F665" s="18" t="n">
        <v>100000</v>
      </c>
      <c r="G665" t="inlineStr">
        <is>
          <t>はい</t>
        </is>
      </c>
      <c r="H665" s="18">
        <f>ROUND(MIN(B665/12,650000)*12*0.0915+MIN(B665/12,1390000)*12*(0.0504+0)+B665*0.005,0)</f>
        <v/>
      </c>
      <c r="I665" s="18" t="n">
        <v>0</v>
      </c>
      <c r="J665" s="18" t="n">
        <v>0</v>
      </c>
      <c r="K665" s="18">
        <f>ROUND(IF(C665&gt;=2026,IF(B665&lt;741000,0,IF(B665&lt;2191000,B665-740000,IF(B665&lt;2193000,1451000,IF(B665&lt;2196000,1453000,IF(B665&lt;2200000,1456000,IF(B665&lt;3600000,ROUNDDOWN(B665/4,-3)*2.8-80000,IF(B665&lt;6600000,ROUNDDOWN(B665/4,-3)*3.2-440000,IF(B665&lt;8500000,ROUNDDOWN(B665*0.9,0)-1100000,B665-1950000)))))))),IF(B665&lt;651000,0,IF(B665&lt;1900000,B665-650000,IF(B665&lt;3600000,ROUNDDOWN(B665/4,-3)*2.8-80000,IF(B665&lt;6600000,ROUNDDOWN(B665/4,-3)*3.2-440000,IF(B665&lt;8500000,ROUNDDOWN(B665*0.9,0)-1100000,B665-1950000)))))),0)</f>
        <v/>
      </c>
      <c r="L665" s="18">
        <f>IF(K665&gt;23500000,NA(),IF(C665&gt;=2026,IF(K665&lt;=4890000,1040000,IF(K665&lt;=6550000,670000,620000)),IF(K665&lt;=1320000,950000,IF(K665&lt;=3360000,880000,IF(K665&lt;=4890000,680000,IF(K665&lt;=6550000,630000,580000))))))</f>
        <v/>
      </c>
      <c r="M665" s="18">
        <f>MIN(100000,ROUNDDOWN(K665*0.05,0))</f>
        <v/>
      </c>
      <c r="N665" s="18">
        <f>MIN(2000000,MAX(0,D665-E665-M665))</f>
        <v/>
      </c>
      <c r="O665" s="18">
        <f>IF(G665="はい",MIN(88000,MAX(0,F665-12000)),0)</f>
        <v/>
      </c>
      <c r="P665" s="18">
        <f>MAX(0,ROUNDDOWN(K665-H665-L665-I665-0,-3))</f>
        <v/>
      </c>
      <c r="Q665" s="18">
        <f>MAX(0,ROUNDDOWN(K665-H665-L665-I665-N665,-3))</f>
        <v/>
      </c>
      <c r="R665" s="18">
        <f>MAX(0,ROUNDDOWN(K665-H665-L665-I665-O665,-3))</f>
        <v/>
      </c>
      <c r="S665" s="18">
        <f>IF(P665&lt;=0,0,ROUNDDOWN((P665*LOOKUP(P665,{0,1950001,3300001,6950001,9000001,18000001,40000001},{0.05,0.1,0.2,0.23,0.33,0.4,0.45})-LOOKUP(P665,{0,1950001,3300001,6950001,9000001,18000001,40000001},{0,97500,427500,636000,1536000,2796000,4796000}))*1.021,-2))</f>
        <v/>
      </c>
      <c r="T665" s="18">
        <f>IF(Q665&lt;=0,0,ROUNDDOWN((Q665*LOOKUP(Q665,{0,1950001,3300001,6950001,9000001,18000001,40000001},{0.05,0.1,0.2,0.23,0.33,0.4,0.45})-LOOKUP(Q665,{0,1950001,3300001,6950001,9000001,18000001,40000001},{0,97500,427500,636000,1536000,2796000,4796000}))*1.021,-2))</f>
        <v/>
      </c>
      <c r="U665" s="18">
        <f>IF(R665&lt;=0,0,ROUNDDOWN((R665*LOOKUP(R665,{0,1950001,3300001,6950001,9000001,18000001,40000001},{0.05,0.1,0.2,0.23,0.33,0.4,0.45})-LOOKUP(R665,{0,1950001,3300001,6950001,9000001,18000001,40000001},{0,97500,427500,636000,1536000,2796000,4796000}))*1.021,-2))</f>
        <v/>
      </c>
      <c r="V665" s="18">
        <f>MAX(0,ROUNDDOWN(K665-H665-430000-J665-0,-3))</f>
        <v/>
      </c>
      <c r="W665" s="18">
        <f>MAX(0,ROUNDDOWN(K665-H665-430000-J665-N665,-3))</f>
        <v/>
      </c>
      <c r="X665" s="18">
        <f>MAX(0,ROUNDDOWN(K665-H665-430000-J665-O665,-3))</f>
        <v/>
      </c>
      <c r="Y665" s="18">
        <f>IF(K665&lt;=450000,0,MAX(0,ROUNDDOWN(V665*0.06-MIN(50000,V665)*0.03,-2))+MAX(0,ROUNDDOWN(V665*0.04-MIN(50000,V665)*0.02,-2)))</f>
        <v/>
      </c>
      <c r="Z665" s="18">
        <f>IF(K665&lt;=450000,0,MAX(0,ROUNDDOWN(W665*0.06-MIN(50000,W665)*0.03,-2))+MAX(0,ROUNDDOWN(W665*0.04-MIN(50000,W665)*0.02,-2)))</f>
        <v/>
      </c>
      <c r="AA665" s="18">
        <f>IF(K665&lt;=450000,0,MAX(0,ROUNDDOWN(X665*0.06-MIN(50000,X665)*0.03,-2))+MAX(0,ROUNDDOWN(X665*0.04-MIN(50000,X665)*0.02,-2)))</f>
        <v/>
      </c>
      <c r="AB665" s="18">
        <f>AE665+Y665-Z665</f>
        <v/>
      </c>
      <c r="AC665" s="18">
        <f>AF665+Y665-AA665</f>
        <v/>
      </c>
      <c r="AD665" s="20">
        <f>AB665-AC665</f>
        <v/>
      </c>
      <c r="AE665" s="18">
        <f>S665-T665</f>
        <v/>
      </c>
      <c r="AF665" s="18">
        <f>S665-U665</f>
        <v/>
      </c>
      <c r="AG665" s="21">
        <f>IF(P665&lt;=0,0,LOOKUP(P665,{0,1950001,3300001,6950001,9000001,18000001,40000001},{0.05,0.1,0.2,0.23,0.33,0.4,0.45}))</f>
        <v/>
      </c>
    </row>
    <row r="666">
      <c r="A666" t="inlineStr">
        <is>
          <t>1万円刻み</t>
        </is>
      </c>
      <c r="B666" s="18">
        <f>'4_1万円刻み'!$A$218</f>
        <v/>
      </c>
      <c r="C666" s="19" t="n">
        <v>2026</v>
      </c>
      <c r="D666" s="18" t="n">
        <v>100000</v>
      </c>
      <c r="E666" s="18" t="n">
        <v>0</v>
      </c>
      <c r="F666" s="18" t="n">
        <v>100000</v>
      </c>
      <c r="G666" t="inlineStr">
        <is>
          <t>はい</t>
        </is>
      </c>
      <c r="H666" s="18">
        <f>ROUND(MIN(B666/12,650000)*12*0.0915+MIN(B666/12,1390000)*12*(0.0504+0)+B666*0.005,0)</f>
        <v/>
      </c>
      <c r="I666" s="18" t="n">
        <v>0</v>
      </c>
      <c r="J666" s="18" t="n">
        <v>0</v>
      </c>
      <c r="K666" s="18">
        <f>ROUND(IF(C666&gt;=2026,IF(B666&lt;741000,0,IF(B666&lt;2191000,B666-740000,IF(B666&lt;2193000,1451000,IF(B666&lt;2196000,1453000,IF(B666&lt;2200000,1456000,IF(B666&lt;3600000,ROUNDDOWN(B666/4,-3)*2.8-80000,IF(B666&lt;6600000,ROUNDDOWN(B666/4,-3)*3.2-440000,IF(B666&lt;8500000,ROUNDDOWN(B666*0.9,0)-1100000,B666-1950000)))))))),IF(B666&lt;651000,0,IF(B666&lt;1900000,B666-650000,IF(B666&lt;3600000,ROUNDDOWN(B666/4,-3)*2.8-80000,IF(B666&lt;6600000,ROUNDDOWN(B666/4,-3)*3.2-440000,IF(B666&lt;8500000,ROUNDDOWN(B666*0.9,0)-1100000,B666-1950000)))))),0)</f>
        <v/>
      </c>
      <c r="L666" s="18">
        <f>IF(K666&gt;23500000,NA(),IF(C666&gt;=2026,IF(K666&lt;=4890000,1040000,IF(K666&lt;=6550000,670000,620000)),IF(K666&lt;=1320000,950000,IF(K666&lt;=3360000,880000,IF(K666&lt;=4890000,680000,IF(K666&lt;=6550000,630000,580000))))))</f>
        <v/>
      </c>
      <c r="M666" s="18">
        <f>MIN(100000,ROUNDDOWN(K666*0.05,0))</f>
        <v/>
      </c>
      <c r="N666" s="18">
        <f>MIN(2000000,MAX(0,D666-E666-M666))</f>
        <v/>
      </c>
      <c r="O666" s="18">
        <f>IF(G666="はい",MIN(88000,MAX(0,F666-12000)),0)</f>
        <v/>
      </c>
      <c r="P666" s="18">
        <f>MAX(0,ROUNDDOWN(K666-H666-L666-I666-0,-3))</f>
        <v/>
      </c>
      <c r="Q666" s="18">
        <f>MAX(0,ROUNDDOWN(K666-H666-L666-I666-N666,-3))</f>
        <v/>
      </c>
      <c r="R666" s="18">
        <f>MAX(0,ROUNDDOWN(K666-H666-L666-I666-O666,-3))</f>
        <v/>
      </c>
      <c r="S666" s="18">
        <f>IF(P666&lt;=0,0,ROUNDDOWN((P666*LOOKUP(P666,{0,1950001,3300001,6950001,9000001,18000001,40000001},{0.05,0.1,0.2,0.23,0.33,0.4,0.45})-LOOKUP(P666,{0,1950001,3300001,6950001,9000001,18000001,40000001},{0,97500,427500,636000,1536000,2796000,4796000}))*1.021,-2))</f>
        <v/>
      </c>
      <c r="T666" s="18">
        <f>IF(Q666&lt;=0,0,ROUNDDOWN((Q666*LOOKUP(Q666,{0,1950001,3300001,6950001,9000001,18000001,40000001},{0.05,0.1,0.2,0.23,0.33,0.4,0.45})-LOOKUP(Q666,{0,1950001,3300001,6950001,9000001,18000001,40000001},{0,97500,427500,636000,1536000,2796000,4796000}))*1.021,-2))</f>
        <v/>
      </c>
      <c r="U666" s="18">
        <f>IF(R666&lt;=0,0,ROUNDDOWN((R666*LOOKUP(R666,{0,1950001,3300001,6950001,9000001,18000001,40000001},{0.05,0.1,0.2,0.23,0.33,0.4,0.45})-LOOKUP(R666,{0,1950001,3300001,6950001,9000001,18000001,40000001},{0,97500,427500,636000,1536000,2796000,4796000}))*1.021,-2))</f>
        <v/>
      </c>
      <c r="V666" s="18">
        <f>MAX(0,ROUNDDOWN(K666-H666-430000-J666-0,-3))</f>
        <v/>
      </c>
      <c r="W666" s="18">
        <f>MAX(0,ROUNDDOWN(K666-H666-430000-J666-N666,-3))</f>
        <v/>
      </c>
      <c r="X666" s="18">
        <f>MAX(0,ROUNDDOWN(K666-H666-430000-J666-O666,-3))</f>
        <v/>
      </c>
      <c r="Y666" s="18">
        <f>IF(K666&lt;=450000,0,MAX(0,ROUNDDOWN(V666*0.06-MIN(50000,V666)*0.03,-2))+MAX(0,ROUNDDOWN(V666*0.04-MIN(50000,V666)*0.02,-2)))</f>
        <v/>
      </c>
      <c r="Z666" s="18">
        <f>IF(K666&lt;=450000,0,MAX(0,ROUNDDOWN(W666*0.06-MIN(50000,W666)*0.03,-2))+MAX(0,ROUNDDOWN(W666*0.04-MIN(50000,W666)*0.02,-2)))</f>
        <v/>
      </c>
      <c r="AA666" s="18">
        <f>IF(K666&lt;=450000,0,MAX(0,ROUNDDOWN(X666*0.06-MIN(50000,X666)*0.03,-2))+MAX(0,ROUNDDOWN(X666*0.04-MIN(50000,X666)*0.02,-2)))</f>
        <v/>
      </c>
      <c r="AB666" s="18">
        <f>AE666+Y666-Z666</f>
        <v/>
      </c>
      <c r="AC666" s="18">
        <f>AF666+Y666-AA666</f>
        <v/>
      </c>
      <c r="AD666" s="20">
        <f>AB666-AC666</f>
        <v/>
      </c>
      <c r="AE666" s="18">
        <f>S666-T666</f>
        <v/>
      </c>
      <c r="AF666" s="18">
        <f>S666-U666</f>
        <v/>
      </c>
      <c r="AG666" s="21">
        <f>IF(P666&lt;=0,0,LOOKUP(P666,{0,1950001,3300001,6950001,9000001,18000001,40000001},{0.05,0.1,0.2,0.23,0.33,0.4,0.45}))</f>
        <v/>
      </c>
    </row>
    <row r="667">
      <c r="A667" t="inlineStr">
        <is>
          <t>1万円刻み</t>
        </is>
      </c>
      <c r="B667" s="18">
        <f>'4_1万円刻み'!$A$218</f>
        <v/>
      </c>
      <c r="C667" s="19" t="n">
        <v>2025</v>
      </c>
      <c r="D667" s="18" t="n">
        <v>100000</v>
      </c>
      <c r="E667" s="18" t="n">
        <v>0</v>
      </c>
      <c r="F667" s="18" t="n">
        <v>100000</v>
      </c>
      <c r="G667" t="inlineStr">
        <is>
          <t>はい</t>
        </is>
      </c>
      <c r="H667" s="18">
        <f>ROUND(MIN(B667/12,650000)*12*0.0915+MIN(B667/12,1390000)*12*(0.0504+0)+B667*0.005,0)</f>
        <v/>
      </c>
      <c r="I667" s="18" t="n">
        <v>0</v>
      </c>
      <c r="J667" s="18" t="n">
        <v>0</v>
      </c>
      <c r="K667" s="18">
        <f>ROUND(IF(C667&gt;=2026,IF(B667&lt;741000,0,IF(B667&lt;2191000,B667-740000,IF(B667&lt;2193000,1451000,IF(B667&lt;2196000,1453000,IF(B667&lt;2200000,1456000,IF(B667&lt;3600000,ROUNDDOWN(B667/4,-3)*2.8-80000,IF(B667&lt;6600000,ROUNDDOWN(B667/4,-3)*3.2-440000,IF(B667&lt;8500000,ROUNDDOWN(B667*0.9,0)-1100000,B667-1950000)))))))),IF(B667&lt;651000,0,IF(B667&lt;1900000,B667-650000,IF(B667&lt;3600000,ROUNDDOWN(B667/4,-3)*2.8-80000,IF(B667&lt;6600000,ROUNDDOWN(B667/4,-3)*3.2-440000,IF(B667&lt;8500000,ROUNDDOWN(B667*0.9,0)-1100000,B667-1950000)))))),0)</f>
        <v/>
      </c>
      <c r="L667" s="18">
        <f>IF(K667&gt;23500000,NA(),IF(C667&gt;=2026,IF(K667&lt;=4890000,1040000,IF(K667&lt;=6550000,670000,620000)),IF(K667&lt;=1320000,950000,IF(K667&lt;=3360000,880000,IF(K667&lt;=4890000,680000,IF(K667&lt;=6550000,630000,580000))))))</f>
        <v/>
      </c>
      <c r="M667" s="18">
        <f>MIN(100000,ROUNDDOWN(K667*0.05,0))</f>
        <v/>
      </c>
      <c r="N667" s="18">
        <f>MIN(2000000,MAX(0,D667-E667-M667))</f>
        <v/>
      </c>
      <c r="O667" s="18">
        <f>IF(G667="はい",MIN(88000,MAX(0,F667-12000)),0)</f>
        <v/>
      </c>
      <c r="P667" s="18">
        <f>MAX(0,ROUNDDOWN(K667-H667-L667-I667-0,-3))</f>
        <v/>
      </c>
      <c r="Q667" s="18">
        <f>MAX(0,ROUNDDOWN(K667-H667-L667-I667-N667,-3))</f>
        <v/>
      </c>
      <c r="R667" s="18">
        <f>MAX(0,ROUNDDOWN(K667-H667-L667-I667-O667,-3))</f>
        <v/>
      </c>
      <c r="S667" s="18">
        <f>IF(P667&lt;=0,0,ROUNDDOWN((P667*LOOKUP(P667,{0,1950001,3300001,6950001,9000001,18000001,40000001},{0.05,0.1,0.2,0.23,0.33,0.4,0.45})-LOOKUP(P667,{0,1950001,3300001,6950001,9000001,18000001,40000001},{0,97500,427500,636000,1536000,2796000,4796000}))*1.021,-2))</f>
        <v/>
      </c>
      <c r="T667" s="18">
        <f>IF(Q667&lt;=0,0,ROUNDDOWN((Q667*LOOKUP(Q667,{0,1950001,3300001,6950001,9000001,18000001,40000001},{0.05,0.1,0.2,0.23,0.33,0.4,0.45})-LOOKUP(Q667,{0,1950001,3300001,6950001,9000001,18000001,40000001},{0,97500,427500,636000,1536000,2796000,4796000}))*1.021,-2))</f>
        <v/>
      </c>
      <c r="U667" s="18">
        <f>IF(R667&lt;=0,0,ROUNDDOWN((R667*LOOKUP(R667,{0,1950001,3300001,6950001,9000001,18000001,40000001},{0.05,0.1,0.2,0.23,0.33,0.4,0.45})-LOOKUP(R667,{0,1950001,3300001,6950001,9000001,18000001,40000001},{0,97500,427500,636000,1536000,2796000,4796000}))*1.021,-2))</f>
        <v/>
      </c>
      <c r="V667" s="18">
        <f>MAX(0,ROUNDDOWN(K667-H667-430000-J667-0,-3))</f>
        <v/>
      </c>
      <c r="W667" s="18">
        <f>MAX(0,ROUNDDOWN(K667-H667-430000-J667-N667,-3))</f>
        <v/>
      </c>
      <c r="X667" s="18">
        <f>MAX(0,ROUNDDOWN(K667-H667-430000-J667-O667,-3))</f>
        <v/>
      </c>
      <c r="Y667" s="18">
        <f>IF(K667&lt;=450000,0,MAX(0,ROUNDDOWN(V667*0.06-MIN(50000,V667)*0.03,-2))+MAX(0,ROUNDDOWN(V667*0.04-MIN(50000,V667)*0.02,-2)))</f>
        <v/>
      </c>
      <c r="Z667" s="18">
        <f>IF(K667&lt;=450000,0,MAX(0,ROUNDDOWN(W667*0.06-MIN(50000,W667)*0.03,-2))+MAX(0,ROUNDDOWN(W667*0.04-MIN(50000,W667)*0.02,-2)))</f>
        <v/>
      </c>
      <c r="AA667" s="18">
        <f>IF(K667&lt;=450000,0,MAX(0,ROUNDDOWN(X667*0.06-MIN(50000,X667)*0.03,-2))+MAX(0,ROUNDDOWN(X667*0.04-MIN(50000,X667)*0.02,-2)))</f>
        <v/>
      </c>
      <c r="AB667" s="18">
        <f>AE667+Y667-Z667</f>
        <v/>
      </c>
      <c r="AC667" s="18">
        <f>AF667+Y667-AA667</f>
        <v/>
      </c>
      <c r="AD667" s="20">
        <f>AB667-AC667</f>
        <v/>
      </c>
      <c r="AE667" s="18">
        <f>S667-T667</f>
        <v/>
      </c>
      <c r="AF667" s="18">
        <f>S667-U667</f>
        <v/>
      </c>
      <c r="AG667" s="21">
        <f>IF(P667&lt;=0,0,LOOKUP(P667,{0,1950001,3300001,6950001,9000001,18000001,40000001},{0.05,0.1,0.2,0.23,0.33,0.4,0.45}))</f>
        <v/>
      </c>
    </row>
    <row r="668">
      <c r="A668" t="inlineStr">
        <is>
          <t>1万円刻み</t>
        </is>
      </c>
      <c r="B668" s="18">
        <f>'4_1万円刻み'!$A$219</f>
        <v/>
      </c>
      <c r="C668" s="19" t="n">
        <v>2026</v>
      </c>
      <c r="D668" s="18" t="n">
        <v>100000</v>
      </c>
      <c r="E668" s="18" t="n">
        <v>0</v>
      </c>
      <c r="F668" s="18" t="n">
        <v>100000</v>
      </c>
      <c r="G668" t="inlineStr">
        <is>
          <t>はい</t>
        </is>
      </c>
      <c r="H668" s="18">
        <f>ROUND(MIN(B668/12,650000)*12*0.0915+MIN(B668/12,1390000)*12*(0.0504+0)+B668*0.005,0)</f>
        <v/>
      </c>
      <c r="I668" s="18" t="n">
        <v>0</v>
      </c>
      <c r="J668" s="18" t="n">
        <v>0</v>
      </c>
      <c r="K668" s="18">
        <f>ROUND(IF(C668&gt;=2026,IF(B668&lt;741000,0,IF(B668&lt;2191000,B668-740000,IF(B668&lt;2193000,1451000,IF(B668&lt;2196000,1453000,IF(B668&lt;2200000,1456000,IF(B668&lt;3600000,ROUNDDOWN(B668/4,-3)*2.8-80000,IF(B668&lt;6600000,ROUNDDOWN(B668/4,-3)*3.2-440000,IF(B668&lt;8500000,ROUNDDOWN(B668*0.9,0)-1100000,B668-1950000)))))))),IF(B668&lt;651000,0,IF(B668&lt;1900000,B668-650000,IF(B668&lt;3600000,ROUNDDOWN(B668/4,-3)*2.8-80000,IF(B668&lt;6600000,ROUNDDOWN(B668/4,-3)*3.2-440000,IF(B668&lt;8500000,ROUNDDOWN(B668*0.9,0)-1100000,B668-1950000)))))),0)</f>
        <v/>
      </c>
      <c r="L668" s="18">
        <f>IF(K668&gt;23500000,NA(),IF(C668&gt;=2026,IF(K668&lt;=4890000,1040000,IF(K668&lt;=6550000,670000,620000)),IF(K668&lt;=1320000,950000,IF(K668&lt;=3360000,880000,IF(K668&lt;=4890000,680000,IF(K668&lt;=6550000,630000,580000))))))</f>
        <v/>
      </c>
      <c r="M668" s="18">
        <f>MIN(100000,ROUNDDOWN(K668*0.05,0))</f>
        <v/>
      </c>
      <c r="N668" s="18">
        <f>MIN(2000000,MAX(0,D668-E668-M668))</f>
        <v/>
      </c>
      <c r="O668" s="18">
        <f>IF(G668="はい",MIN(88000,MAX(0,F668-12000)),0)</f>
        <v/>
      </c>
      <c r="P668" s="18">
        <f>MAX(0,ROUNDDOWN(K668-H668-L668-I668-0,-3))</f>
        <v/>
      </c>
      <c r="Q668" s="18">
        <f>MAX(0,ROUNDDOWN(K668-H668-L668-I668-N668,-3))</f>
        <v/>
      </c>
      <c r="R668" s="18">
        <f>MAX(0,ROUNDDOWN(K668-H668-L668-I668-O668,-3))</f>
        <v/>
      </c>
      <c r="S668" s="18">
        <f>IF(P668&lt;=0,0,ROUNDDOWN((P668*LOOKUP(P668,{0,1950001,3300001,6950001,9000001,18000001,40000001},{0.05,0.1,0.2,0.23,0.33,0.4,0.45})-LOOKUP(P668,{0,1950001,3300001,6950001,9000001,18000001,40000001},{0,97500,427500,636000,1536000,2796000,4796000}))*1.021,-2))</f>
        <v/>
      </c>
      <c r="T668" s="18">
        <f>IF(Q668&lt;=0,0,ROUNDDOWN((Q668*LOOKUP(Q668,{0,1950001,3300001,6950001,9000001,18000001,40000001},{0.05,0.1,0.2,0.23,0.33,0.4,0.45})-LOOKUP(Q668,{0,1950001,3300001,6950001,9000001,18000001,40000001},{0,97500,427500,636000,1536000,2796000,4796000}))*1.021,-2))</f>
        <v/>
      </c>
      <c r="U668" s="18">
        <f>IF(R668&lt;=0,0,ROUNDDOWN((R668*LOOKUP(R668,{0,1950001,3300001,6950001,9000001,18000001,40000001},{0.05,0.1,0.2,0.23,0.33,0.4,0.45})-LOOKUP(R668,{0,1950001,3300001,6950001,9000001,18000001,40000001},{0,97500,427500,636000,1536000,2796000,4796000}))*1.021,-2))</f>
        <v/>
      </c>
      <c r="V668" s="18">
        <f>MAX(0,ROUNDDOWN(K668-H668-430000-J668-0,-3))</f>
        <v/>
      </c>
      <c r="W668" s="18">
        <f>MAX(0,ROUNDDOWN(K668-H668-430000-J668-N668,-3))</f>
        <v/>
      </c>
      <c r="X668" s="18">
        <f>MAX(0,ROUNDDOWN(K668-H668-430000-J668-O668,-3))</f>
        <v/>
      </c>
      <c r="Y668" s="18">
        <f>IF(K668&lt;=450000,0,MAX(0,ROUNDDOWN(V668*0.06-MIN(50000,V668)*0.03,-2))+MAX(0,ROUNDDOWN(V668*0.04-MIN(50000,V668)*0.02,-2)))</f>
        <v/>
      </c>
      <c r="Z668" s="18">
        <f>IF(K668&lt;=450000,0,MAX(0,ROUNDDOWN(W668*0.06-MIN(50000,W668)*0.03,-2))+MAX(0,ROUNDDOWN(W668*0.04-MIN(50000,W668)*0.02,-2)))</f>
        <v/>
      </c>
      <c r="AA668" s="18">
        <f>IF(K668&lt;=450000,0,MAX(0,ROUNDDOWN(X668*0.06-MIN(50000,X668)*0.03,-2))+MAX(0,ROUNDDOWN(X668*0.04-MIN(50000,X668)*0.02,-2)))</f>
        <v/>
      </c>
      <c r="AB668" s="18">
        <f>AE668+Y668-Z668</f>
        <v/>
      </c>
      <c r="AC668" s="18">
        <f>AF668+Y668-AA668</f>
        <v/>
      </c>
      <c r="AD668" s="20">
        <f>AB668-AC668</f>
        <v/>
      </c>
      <c r="AE668" s="18">
        <f>S668-T668</f>
        <v/>
      </c>
      <c r="AF668" s="18">
        <f>S668-U668</f>
        <v/>
      </c>
      <c r="AG668" s="21">
        <f>IF(P668&lt;=0,0,LOOKUP(P668,{0,1950001,3300001,6950001,9000001,18000001,40000001},{0.05,0.1,0.2,0.23,0.33,0.4,0.45}))</f>
        <v/>
      </c>
    </row>
    <row r="669">
      <c r="A669" t="inlineStr">
        <is>
          <t>1万円刻み</t>
        </is>
      </c>
      <c r="B669" s="18">
        <f>'4_1万円刻み'!$A$219</f>
        <v/>
      </c>
      <c r="C669" s="19" t="n">
        <v>2025</v>
      </c>
      <c r="D669" s="18" t="n">
        <v>100000</v>
      </c>
      <c r="E669" s="18" t="n">
        <v>0</v>
      </c>
      <c r="F669" s="18" t="n">
        <v>100000</v>
      </c>
      <c r="G669" t="inlineStr">
        <is>
          <t>はい</t>
        </is>
      </c>
      <c r="H669" s="18">
        <f>ROUND(MIN(B669/12,650000)*12*0.0915+MIN(B669/12,1390000)*12*(0.0504+0)+B669*0.005,0)</f>
        <v/>
      </c>
      <c r="I669" s="18" t="n">
        <v>0</v>
      </c>
      <c r="J669" s="18" t="n">
        <v>0</v>
      </c>
      <c r="K669" s="18">
        <f>ROUND(IF(C669&gt;=2026,IF(B669&lt;741000,0,IF(B669&lt;2191000,B669-740000,IF(B669&lt;2193000,1451000,IF(B669&lt;2196000,1453000,IF(B669&lt;2200000,1456000,IF(B669&lt;3600000,ROUNDDOWN(B669/4,-3)*2.8-80000,IF(B669&lt;6600000,ROUNDDOWN(B669/4,-3)*3.2-440000,IF(B669&lt;8500000,ROUNDDOWN(B669*0.9,0)-1100000,B669-1950000)))))))),IF(B669&lt;651000,0,IF(B669&lt;1900000,B669-650000,IF(B669&lt;3600000,ROUNDDOWN(B669/4,-3)*2.8-80000,IF(B669&lt;6600000,ROUNDDOWN(B669/4,-3)*3.2-440000,IF(B669&lt;8500000,ROUNDDOWN(B669*0.9,0)-1100000,B669-1950000)))))),0)</f>
        <v/>
      </c>
      <c r="L669" s="18">
        <f>IF(K669&gt;23500000,NA(),IF(C669&gt;=2026,IF(K669&lt;=4890000,1040000,IF(K669&lt;=6550000,670000,620000)),IF(K669&lt;=1320000,950000,IF(K669&lt;=3360000,880000,IF(K669&lt;=4890000,680000,IF(K669&lt;=6550000,630000,580000))))))</f>
        <v/>
      </c>
      <c r="M669" s="18">
        <f>MIN(100000,ROUNDDOWN(K669*0.05,0))</f>
        <v/>
      </c>
      <c r="N669" s="18">
        <f>MIN(2000000,MAX(0,D669-E669-M669))</f>
        <v/>
      </c>
      <c r="O669" s="18">
        <f>IF(G669="はい",MIN(88000,MAX(0,F669-12000)),0)</f>
        <v/>
      </c>
      <c r="P669" s="18">
        <f>MAX(0,ROUNDDOWN(K669-H669-L669-I669-0,-3))</f>
        <v/>
      </c>
      <c r="Q669" s="18">
        <f>MAX(0,ROUNDDOWN(K669-H669-L669-I669-N669,-3))</f>
        <v/>
      </c>
      <c r="R669" s="18">
        <f>MAX(0,ROUNDDOWN(K669-H669-L669-I669-O669,-3))</f>
        <v/>
      </c>
      <c r="S669" s="18">
        <f>IF(P669&lt;=0,0,ROUNDDOWN((P669*LOOKUP(P669,{0,1950001,3300001,6950001,9000001,18000001,40000001},{0.05,0.1,0.2,0.23,0.33,0.4,0.45})-LOOKUP(P669,{0,1950001,3300001,6950001,9000001,18000001,40000001},{0,97500,427500,636000,1536000,2796000,4796000}))*1.021,-2))</f>
        <v/>
      </c>
      <c r="T669" s="18">
        <f>IF(Q669&lt;=0,0,ROUNDDOWN((Q669*LOOKUP(Q669,{0,1950001,3300001,6950001,9000001,18000001,40000001},{0.05,0.1,0.2,0.23,0.33,0.4,0.45})-LOOKUP(Q669,{0,1950001,3300001,6950001,9000001,18000001,40000001},{0,97500,427500,636000,1536000,2796000,4796000}))*1.021,-2))</f>
        <v/>
      </c>
      <c r="U669" s="18">
        <f>IF(R669&lt;=0,0,ROUNDDOWN((R669*LOOKUP(R669,{0,1950001,3300001,6950001,9000001,18000001,40000001},{0.05,0.1,0.2,0.23,0.33,0.4,0.45})-LOOKUP(R669,{0,1950001,3300001,6950001,9000001,18000001,40000001},{0,97500,427500,636000,1536000,2796000,4796000}))*1.021,-2))</f>
        <v/>
      </c>
      <c r="V669" s="18">
        <f>MAX(0,ROUNDDOWN(K669-H669-430000-J669-0,-3))</f>
        <v/>
      </c>
      <c r="W669" s="18">
        <f>MAX(0,ROUNDDOWN(K669-H669-430000-J669-N669,-3))</f>
        <v/>
      </c>
      <c r="X669" s="18">
        <f>MAX(0,ROUNDDOWN(K669-H669-430000-J669-O669,-3))</f>
        <v/>
      </c>
      <c r="Y669" s="18">
        <f>IF(K669&lt;=450000,0,MAX(0,ROUNDDOWN(V669*0.06-MIN(50000,V669)*0.03,-2))+MAX(0,ROUNDDOWN(V669*0.04-MIN(50000,V669)*0.02,-2)))</f>
        <v/>
      </c>
      <c r="Z669" s="18">
        <f>IF(K669&lt;=450000,0,MAX(0,ROUNDDOWN(W669*0.06-MIN(50000,W669)*0.03,-2))+MAX(0,ROUNDDOWN(W669*0.04-MIN(50000,W669)*0.02,-2)))</f>
        <v/>
      </c>
      <c r="AA669" s="18">
        <f>IF(K669&lt;=450000,0,MAX(0,ROUNDDOWN(X669*0.06-MIN(50000,X669)*0.03,-2))+MAX(0,ROUNDDOWN(X669*0.04-MIN(50000,X669)*0.02,-2)))</f>
        <v/>
      </c>
      <c r="AB669" s="18">
        <f>AE669+Y669-Z669</f>
        <v/>
      </c>
      <c r="AC669" s="18">
        <f>AF669+Y669-AA669</f>
        <v/>
      </c>
      <c r="AD669" s="20">
        <f>AB669-AC669</f>
        <v/>
      </c>
      <c r="AE669" s="18">
        <f>S669-T669</f>
        <v/>
      </c>
      <c r="AF669" s="18">
        <f>S669-U669</f>
        <v/>
      </c>
      <c r="AG669" s="21">
        <f>IF(P669&lt;=0,0,LOOKUP(P669,{0,1950001,3300001,6950001,9000001,18000001,40000001},{0.05,0.1,0.2,0.23,0.33,0.4,0.45}))</f>
        <v/>
      </c>
    </row>
    <row r="670">
      <c r="A670" t="inlineStr">
        <is>
          <t>1万円刻み</t>
        </is>
      </c>
      <c r="B670" s="18">
        <f>'4_1万円刻み'!$A$220</f>
        <v/>
      </c>
      <c r="C670" s="19" t="n">
        <v>2026</v>
      </c>
      <c r="D670" s="18" t="n">
        <v>100000</v>
      </c>
      <c r="E670" s="18" t="n">
        <v>0</v>
      </c>
      <c r="F670" s="18" t="n">
        <v>100000</v>
      </c>
      <c r="G670" t="inlineStr">
        <is>
          <t>はい</t>
        </is>
      </c>
      <c r="H670" s="18">
        <f>ROUND(MIN(B670/12,650000)*12*0.0915+MIN(B670/12,1390000)*12*(0.0504+0)+B670*0.005,0)</f>
        <v/>
      </c>
      <c r="I670" s="18" t="n">
        <v>0</v>
      </c>
      <c r="J670" s="18" t="n">
        <v>0</v>
      </c>
      <c r="K670" s="18">
        <f>ROUND(IF(C670&gt;=2026,IF(B670&lt;741000,0,IF(B670&lt;2191000,B670-740000,IF(B670&lt;2193000,1451000,IF(B670&lt;2196000,1453000,IF(B670&lt;2200000,1456000,IF(B670&lt;3600000,ROUNDDOWN(B670/4,-3)*2.8-80000,IF(B670&lt;6600000,ROUNDDOWN(B670/4,-3)*3.2-440000,IF(B670&lt;8500000,ROUNDDOWN(B670*0.9,0)-1100000,B670-1950000)))))))),IF(B670&lt;651000,0,IF(B670&lt;1900000,B670-650000,IF(B670&lt;3600000,ROUNDDOWN(B670/4,-3)*2.8-80000,IF(B670&lt;6600000,ROUNDDOWN(B670/4,-3)*3.2-440000,IF(B670&lt;8500000,ROUNDDOWN(B670*0.9,0)-1100000,B670-1950000)))))),0)</f>
        <v/>
      </c>
      <c r="L670" s="18">
        <f>IF(K670&gt;23500000,NA(),IF(C670&gt;=2026,IF(K670&lt;=4890000,1040000,IF(K670&lt;=6550000,670000,620000)),IF(K670&lt;=1320000,950000,IF(K670&lt;=3360000,880000,IF(K670&lt;=4890000,680000,IF(K670&lt;=6550000,630000,580000))))))</f>
        <v/>
      </c>
      <c r="M670" s="18">
        <f>MIN(100000,ROUNDDOWN(K670*0.05,0))</f>
        <v/>
      </c>
      <c r="N670" s="18">
        <f>MIN(2000000,MAX(0,D670-E670-M670))</f>
        <v/>
      </c>
      <c r="O670" s="18">
        <f>IF(G670="はい",MIN(88000,MAX(0,F670-12000)),0)</f>
        <v/>
      </c>
      <c r="P670" s="18">
        <f>MAX(0,ROUNDDOWN(K670-H670-L670-I670-0,-3))</f>
        <v/>
      </c>
      <c r="Q670" s="18">
        <f>MAX(0,ROUNDDOWN(K670-H670-L670-I670-N670,-3))</f>
        <v/>
      </c>
      <c r="R670" s="18">
        <f>MAX(0,ROUNDDOWN(K670-H670-L670-I670-O670,-3))</f>
        <v/>
      </c>
      <c r="S670" s="18">
        <f>IF(P670&lt;=0,0,ROUNDDOWN((P670*LOOKUP(P670,{0,1950001,3300001,6950001,9000001,18000001,40000001},{0.05,0.1,0.2,0.23,0.33,0.4,0.45})-LOOKUP(P670,{0,1950001,3300001,6950001,9000001,18000001,40000001},{0,97500,427500,636000,1536000,2796000,4796000}))*1.021,-2))</f>
        <v/>
      </c>
      <c r="T670" s="18">
        <f>IF(Q670&lt;=0,0,ROUNDDOWN((Q670*LOOKUP(Q670,{0,1950001,3300001,6950001,9000001,18000001,40000001},{0.05,0.1,0.2,0.23,0.33,0.4,0.45})-LOOKUP(Q670,{0,1950001,3300001,6950001,9000001,18000001,40000001},{0,97500,427500,636000,1536000,2796000,4796000}))*1.021,-2))</f>
        <v/>
      </c>
      <c r="U670" s="18">
        <f>IF(R670&lt;=0,0,ROUNDDOWN((R670*LOOKUP(R670,{0,1950001,3300001,6950001,9000001,18000001,40000001},{0.05,0.1,0.2,0.23,0.33,0.4,0.45})-LOOKUP(R670,{0,1950001,3300001,6950001,9000001,18000001,40000001},{0,97500,427500,636000,1536000,2796000,4796000}))*1.021,-2))</f>
        <v/>
      </c>
      <c r="V670" s="18">
        <f>MAX(0,ROUNDDOWN(K670-H670-430000-J670-0,-3))</f>
        <v/>
      </c>
      <c r="W670" s="18">
        <f>MAX(0,ROUNDDOWN(K670-H670-430000-J670-N670,-3))</f>
        <v/>
      </c>
      <c r="X670" s="18">
        <f>MAX(0,ROUNDDOWN(K670-H670-430000-J670-O670,-3))</f>
        <v/>
      </c>
      <c r="Y670" s="18">
        <f>IF(K670&lt;=450000,0,MAX(0,ROUNDDOWN(V670*0.06-MIN(50000,V670)*0.03,-2))+MAX(0,ROUNDDOWN(V670*0.04-MIN(50000,V670)*0.02,-2)))</f>
        <v/>
      </c>
      <c r="Z670" s="18">
        <f>IF(K670&lt;=450000,0,MAX(0,ROUNDDOWN(W670*0.06-MIN(50000,W670)*0.03,-2))+MAX(0,ROUNDDOWN(W670*0.04-MIN(50000,W670)*0.02,-2)))</f>
        <v/>
      </c>
      <c r="AA670" s="18">
        <f>IF(K670&lt;=450000,0,MAX(0,ROUNDDOWN(X670*0.06-MIN(50000,X670)*0.03,-2))+MAX(0,ROUNDDOWN(X670*0.04-MIN(50000,X670)*0.02,-2)))</f>
        <v/>
      </c>
      <c r="AB670" s="18">
        <f>AE670+Y670-Z670</f>
        <v/>
      </c>
      <c r="AC670" s="18">
        <f>AF670+Y670-AA670</f>
        <v/>
      </c>
      <c r="AD670" s="20">
        <f>AB670-AC670</f>
        <v/>
      </c>
      <c r="AE670" s="18">
        <f>S670-T670</f>
        <v/>
      </c>
      <c r="AF670" s="18">
        <f>S670-U670</f>
        <v/>
      </c>
      <c r="AG670" s="21">
        <f>IF(P670&lt;=0,0,LOOKUP(P670,{0,1950001,3300001,6950001,9000001,18000001,40000001},{0.05,0.1,0.2,0.23,0.33,0.4,0.45}))</f>
        <v/>
      </c>
    </row>
    <row r="671">
      <c r="A671" t="inlineStr">
        <is>
          <t>1万円刻み</t>
        </is>
      </c>
      <c r="B671" s="18">
        <f>'4_1万円刻み'!$A$220</f>
        <v/>
      </c>
      <c r="C671" s="19" t="n">
        <v>2025</v>
      </c>
      <c r="D671" s="18" t="n">
        <v>100000</v>
      </c>
      <c r="E671" s="18" t="n">
        <v>0</v>
      </c>
      <c r="F671" s="18" t="n">
        <v>100000</v>
      </c>
      <c r="G671" t="inlineStr">
        <is>
          <t>はい</t>
        </is>
      </c>
      <c r="H671" s="18">
        <f>ROUND(MIN(B671/12,650000)*12*0.0915+MIN(B671/12,1390000)*12*(0.0504+0)+B671*0.005,0)</f>
        <v/>
      </c>
      <c r="I671" s="18" t="n">
        <v>0</v>
      </c>
      <c r="J671" s="18" t="n">
        <v>0</v>
      </c>
      <c r="K671" s="18">
        <f>ROUND(IF(C671&gt;=2026,IF(B671&lt;741000,0,IF(B671&lt;2191000,B671-740000,IF(B671&lt;2193000,1451000,IF(B671&lt;2196000,1453000,IF(B671&lt;2200000,1456000,IF(B671&lt;3600000,ROUNDDOWN(B671/4,-3)*2.8-80000,IF(B671&lt;6600000,ROUNDDOWN(B671/4,-3)*3.2-440000,IF(B671&lt;8500000,ROUNDDOWN(B671*0.9,0)-1100000,B671-1950000)))))))),IF(B671&lt;651000,0,IF(B671&lt;1900000,B671-650000,IF(B671&lt;3600000,ROUNDDOWN(B671/4,-3)*2.8-80000,IF(B671&lt;6600000,ROUNDDOWN(B671/4,-3)*3.2-440000,IF(B671&lt;8500000,ROUNDDOWN(B671*0.9,0)-1100000,B671-1950000)))))),0)</f>
        <v/>
      </c>
      <c r="L671" s="18">
        <f>IF(K671&gt;23500000,NA(),IF(C671&gt;=2026,IF(K671&lt;=4890000,1040000,IF(K671&lt;=6550000,670000,620000)),IF(K671&lt;=1320000,950000,IF(K671&lt;=3360000,880000,IF(K671&lt;=4890000,680000,IF(K671&lt;=6550000,630000,580000))))))</f>
        <v/>
      </c>
      <c r="M671" s="18">
        <f>MIN(100000,ROUNDDOWN(K671*0.05,0))</f>
        <v/>
      </c>
      <c r="N671" s="18">
        <f>MIN(2000000,MAX(0,D671-E671-M671))</f>
        <v/>
      </c>
      <c r="O671" s="18">
        <f>IF(G671="はい",MIN(88000,MAX(0,F671-12000)),0)</f>
        <v/>
      </c>
      <c r="P671" s="18">
        <f>MAX(0,ROUNDDOWN(K671-H671-L671-I671-0,-3))</f>
        <v/>
      </c>
      <c r="Q671" s="18">
        <f>MAX(0,ROUNDDOWN(K671-H671-L671-I671-N671,-3))</f>
        <v/>
      </c>
      <c r="R671" s="18">
        <f>MAX(0,ROUNDDOWN(K671-H671-L671-I671-O671,-3))</f>
        <v/>
      </c>
      <c r="S671" s="18">
        <f>IF(P671&lt;=0,0,ROUNDDOWN((P671*LOOKUP(P671,{0,1950001,3300001,6950001,9000001,18000001,40000001},{0.05,0.1,0.2,0.23,0.33,0.4,0.45})-LOOKUP(P671,{0,1950001,3300001,6950001,9000001,18000001,40000001},{0,97500,427500,636000,1536000,2796000,4796000}))*1.021,-2))</f>
        <v/>
      </c>
      <c r="T671" s="18">
        <f>IF(Q671&lt;=0,0,ROUNDDOWN((Q671*LOOKUP(Q671,{0,1950001,3300001,6950001,9000001,18000001,40000001},{0.05,0.1,0.2,0.23,0.33,0.4,0.45})-LOOKUP(Q671,{0,1950001,3300001,6950001,9000001,18000001,40000001},{0,97500,427500,636000,1536000,2796000,4796000}))*1.021,-2))</f>
        <v/>
      </c>
      <c r="U671" s="18">
        <f>IF(R671&lt;=0,0,ROUNDDOWN((R671*LOOKUP(R671,{0,1950001,3300001,6950001,9000001,18000001,40000001},{0.05,0.1,0.2,0.23,0.33,0.4,0.45})-LOOKUP(R671,{0,1950001,3300001,6950001,9000001,18000001,40000001},{0,97500,427500,636000,1536000,2796000,4796000}))*1.021,-2))</f>
        <v/>
      </c>
      <c r="V671" s="18">
        <f>MAX(0,ROUNDDOWN(K671-H671-430000-J671-0,-3))</f>
        <v/>
      </c>
      <c r="W671" s="18">
        <f>MAX(0,ROUNDDOWN(K671-H671-430000-J671-N671,-3))</f>
        <v/>
      </c>
      <c r="X671" s="18">
        <f>MAX(0,ROUNDDOWN(K671-H671-430000-J671-O671,-3))</f>
        <v/>
      </c>
      <c r="Y671" s="18">
        <f>IF(K671&lt;=450000,0,MAX(0,ROUNDDOWN(V671*0.06-MIN(50000,V671)*0.03,-2))+MAX(0,ROUNDDOWN(V671*0.04-MIN(50000,V671)*0.02,-2)))</f>
        <v/>
      </c>
      <c r="Z671" s="18">
        <f>IF(K671&lt;=450000,0,MAX(0,ROUNDDOWN(W671*0.06-MIN(50000,W671)*0.03,-2))+MAX(0,ROUNDDOWN(W671*0.04-MIN(50000,W671)*0.02,-2)))</f>
        <v/>
      </c>
      <c r="AA671" s="18">
        <f>IF(K671&lt;=450000,0,MAX(0,ROUNDDOWN(X671*0.06-MIN(50000,X671)*0.03,-2))+MAX(0,ROUNDDOWN(X671*0.04-MIN(50000,X671)*0.02,-2)))</f>
        <v/>
      </c>
      <c r="AB671" s="18">
        <f>AE671+Y671-Z671</f>
        <v/>
      </c>
      <c r="AC671" s="18">
        <f>AF671+Y671-AA671</f>
        <v/>
      </c>
      <c r="AD671" s="20">
        <f>AB671-AC671</f>
        <v/>
      </c>
      <c r="AE671" s="18">
        <f>S671-T671</f>
        <v/>
      </c>
      <c r="AF671" s="18">
        <f>S671-U671</f>
        <v/>
      </c>
      <c r="AG671" s="21">
        <f>IF(P671&lt;=0,0,LOOKUP(P671,{0,1950001,3300001,6950001,9000001,18000001,40000001},{0.05,0.1,0.2,0.23,0.33,0.4,0.45}))</f>
        <v/>
      </c>
    </row>
    <row r="672">
      <c r="A672" t="inlineStr">
        <is>
          <t>1万円刻み</t>
        </is>
      </c>
      <c r="B672" s="18">
        <f>'4_1万円刻み'!$A$221</f>
        <v/>
      </c>
      <c r="C672" s="19" t="n">
        <v>2026</v>
      </c>
      <c r="D672" s="18" t="n">
        <v>100000</v>
      </c>
      <c r="E672" s="18" t="n">
        <v>0</v>
      </c>
      <c r="F672" s="18" t="n">
        <v>100000</v>
      </c>
      <c r="G672" t="inlineStr">
        <is>
          <t>はい</t>
        </is>
      </c>
      <c r="H672" s="18">
        <f>ROUND(MIN(B672/12,650000)*12*0.0915+MIN(B672/12,1390000)*12*(0.0504+0)+B672*0.005,0)</f>
        <v/>
      </c>
      <c r="I672" s="18" t="n">
        <v>0</v>
      </c>
      <c r="J672" s="18" t="n">
        <v>0</v>
      </c>
      <c r="K672" s="18">
        <f>ROUND(IF(C672&gt;=2026,IF(B672&lt;741000,0,IF(B672&lt;2191000,B672-740000,IF(B672&lt;2193000,1451000,IF(B672&lt;2196000,1453000,IF(B672&lt;2200000,1456000,IF(B672&lt;3600000,ROUNDDOWN(B672/4,-3)*2.8-80000,IF(B672&lt;6600000,ROUNDDOWN(B672/4,-3)*3.2-440000,IF(B672&lt;8500000,ROUNDDOWN(B672*0.9,0)-1100000,B672-1950000)))))))),IF(B672&lt;651000,0,IF(B672&lt;1900000,B672-650000,IF(B672&lt;3600000,ROUNDDOWN(B672/4,-3)*2.8-80000,IF(B672&lt;6600000,ROUNDDOWN(B672/4,-3)*3.2-440000,IF(B672&lt;8500000,ROUNDDOWN(B672*0.9,0)-1100000,B672-1950000)))))),0)</f>
        <v/>
      </c>
      <c r="L672" s="18">
        <f>IF(K672&gt;23500000,NA(),IF(C672&gt;=2026,IF(K672&lt;=4890000,1040000,IF(K672&lt;=6550000,670000,620000)),IF(K672&lt;=1320000,950000,IF(K672&lt;=3360000,880000,IF(K672&lt;=4890000,680000,IF(K672&lt;=6550000,630000,580000))))))</f>
        <v/>
      </c>
      <c r="M672" s="18">
        <f>MIN(100000,ROUNDDOWN(K672*0.05,0))</f>
        <v/>
      </c>
      <c r="N672" s="18">
        <f>MIN(2000000,MAX(0,D672-E672-M672))</f>
        <v/>
      </c>
      <c r="O672" s="18">
        <f>IF(G672="はい",MIN(88000,MAX(0,F672-12000)),0)</f>
        <v/>
      </c>
      <c r="P672" s="18">
        <f>MAX(0,ROUNDDOWN(K672-H672-L672-I672-0,-3))</f>
        <v/>
      </c>
      <c r="Q672" s="18">
        <f>MAX(0,ROUNDDOWN(K672-H672-L672-I672-N672,-3))</f>
        <v/>
      </c>
      <c r="R672" s="18">
        <f>MAX(0,ROUNDDOWN(K672-H672-L672-I672-O672,-3))</f>
        <v/>
      </c>
      <c r="S672" s="18">
        <f>IF(P672&lt;=0,0,ROUNDDOWN((P672*LOOKUP(P672,{0,1950001,3300001,6950001,9000001,18000001,40000001},{0.05,0.1,0.2,0.23,0.33,0.4,0.45})-LOOKUP(P672,{0,1950001,3300001,6950001,9000001,18000001,40000001},{0,97500,427500,636000,1536000,2796000,4796000}))*1.021,-2))</f>
        <v/>
      </c>
      <c r="T672" s="18">
        <f>IF(Q672&lt;=0,0,ROUNDDOWN((Q672*LOOKUP(Q672,{0,1950001,3300001,6950001,9000001,18000001,40000001},{0.05,0.1,0.2,0.23,0.33,0.4,0.45})-LOOKUP(Q672,{0,1950001,3300001,6950001,9000001,18000001,40000001},{0,97500,427500,636000,1536000,2796000,4796000}))*1.021,-2))</f>
        <v/>
      </c>
      <c r="U672" s="18">
        <f>IF(R672&lt;=0,0,ROUNDDOWN((R672*LOOKUP(R672,{0,1950001,3300001,6950001,9000001,18000001,40000001},{0.05,0.1,0.2,0.23,0.33,0.4,0.45})-LOOKUP(R672,{0,1950001,3300001,6950001,9000001,18000001,40000001},{0,97500,427500,636000,1536000,2796000,4796000}))*1.021,-2))</f>
        <v/>
      </c>
      <c r="V672" s="18">
        <f>MAX(0,ROUNDDOWN(K672-H672-430000-J672-0,-3))</f>
        <v/>
      </c>
      <c r="W672" s="18">
        <f>MAX(0,ROUNDDOWN(K672-H672-430000-J672-N672,-3))</f>
        <v/>
      </c>
      <c r="X672" s="18">
        <f>MAX(0,ROUNDDOWN(K672-H672-430000-J672-O672,-3))</f>
        <v/>
      </c>
      <c r="Y672" s="18">
        <f>IF(K672&lt;=450000,0,MAX(0,ROUNDDOWN(V672*0.06-MIN(50000,V672)*0.03,-2))+MAX(0,ROUNDDOWN(V672*0.04-MIN(50000,V672)*0.02,-2)))</f>
        <v/>
      </c>
      <c r="Z672" s="18">
        <f>IF(K672&lt;=450000,0,MAX(0,ROUNDDOWN(W672*0.06-MIN(50000,W672)*0.03,-2))+MAX(0,ROUNDDOWN(W672*0.04-MIN(50000,W672)*0.02,-2)))</f>
        <v/>
      </c>
      <c r="AA672" s="18">
        <f>IF(K672&lt;=450000,0,MAX(0,ROUNDDOWN(X672*0.06-MIN(50000,X672)*0.03,-2))+MAX(0,ROUNDDOWN(X672*0.04-MIN(50000,X672)*0.02,-2)))</f>
        <v/>
      </c>
      <c r="AB672" s="18">
        <f>AE672+Y672-Z672</f>
        <v/>
      </c>
      <c r="AC672" s="18">
        <f>AF672+Y672-AA672</f>
        <v/>
      </c>
      <c r="AD672" s="20">
        <f>AB672-AC672</f>
        <v/>
      </c>
      <c r="AE672" s="18">
        <f>S672-T672</f>
        <v/>
      </c>
      <c r="AF672" s="18">
        <f>S672-U672</f>
        <v/>
      </c>
      <c r="AG672" s="21">
        <f>IF(P672&lt;=0,0,LOOKUP(P672,{0,1950001,3300001,6950001,9000001,18000001,40000001},{0.05,0.1,0.2,0.23,0.33,0.4,0.45}))</f>
        <v/>
      </c>
    </row>
    <row r="673">
      <c r="A673" t="inlineStr">
        <is>
          <t>1万円刻み</t>
        </is>
      </c>
      <c r="B673" s="18">
        <f>'4_1万円刻み'!$A$221</f>
        <v/>
      </c>
      <c r="C673" s="19" t="n">
        <v>2025</v>
      </c>
      <c r="D673" s="18" t="n">
        <v>100000</v>
      </c>
      <c r="E673" s="18" t="n">
        <v>0</v>
      </c>
      <c r="F673" s="18" t="n">
        <v>100000</v>
      </c>
      <c r="G673" t="inlineStr">
        <is>
          <t>はい</t>
        </is>
      </c>
      <c r="H673" s="18">
        <f>ROUND(MIN(B673/12,650000)*12*0.0915+MIN(B673/12,1390000)*12*(0.0504+0)+B673*0.005,0)</f>
        <v/>
      </c>
      <c r="I673" s="18" t="n">
        <v>0</v>
      </c>
      <c r="J673" s="18" t="n">
        <v>0</v>
      </c>
      <c r="K673" s="18">
        <f>ROUND(IF(C673&gt;=2026,IF(B673&lt;741000,0,IF(B673&lt;2191000,B673-740000,IF(B673&lt;2193000,1451000,IF(B673&lt;2196000,1453000,IF(B673&lt;2200000,1456000,IF(B673&lt;3600000,ROUNDDOWN(B673/4,-3)*2.8-80000,IF(B673&lt;6600000,ROUNDDOWN(B673/4,-3)*3.2-440000,IF(B673&lt;8500000,ROUNDDOWN(B673*0.9,0)-1100000,B673-1950000)))))))),IF(B673&lt;651000,0,IF(B673&lt;1900000,B673-650000,IF(B673&lt;3600000,ROUNDDOWN(B673/4,-3)*2.8-80000,IF(B673&lt;6600000,ROUNDDOWN(B673/4,-3)*3.2-440000,IF(B673&lt;8500000,ROUNDDOWN(B673*0.9,0)-1100000,B673-1950000)))))),0)</f>
        <v/>
      </c>
      <c r="L673" s="18">
        <f>IF(K673&gt;23500000,NA(),IF(C673&gt;=2026,IF(K673&lt;=4890000,1040000,IF(K673&lt;=6550000,670000,620000)),IF(K673&lt;=1320000,950000,IF(K673&lt;=3360000,880000,IF(K673&lt;=4890000,680000,IF(K673&lt;=6550000,630000,580000))))))</f>
        <v/>
      </c>
      <c r="M673" s="18">
        <f>MIN(100000,ROUNDDOWN(K673*0.05,0))</f>
        <v/>
      </c>
      <c r="N673" s="18">
        <f>MIN(2000000,MAX(0,D673-E673-M673))</f>
        <v/>
      </c>
      <c r="O673" s="18">
        <f>IF(G673="はい",MIN(88000,MAX(0,F673-12000)),0)</f>
        <v/>
      </c>
      <c r="P673" s="18">
        <f>MAX(0,ROUNDDOWN(K673-H673-L673-I673-0,-3))</f>
        <v/>
      </c>
      <c r="Q673" s="18">
        <f>MAX(0,ROUNDDOWN(K673-H673-L673-I673-N673,-3))</f>
        <v/>
      </c>
      <c r="R673" s="18">
        <f>MAX(0,ROUNDDOWN(K673-H673-L673-I673-O673,-3))</f>
        <v/>
      </c>
      <c r="S673" s="18">
        <f>IF(P673&lt;=0,0,ROUNDDOWN((P673*LOOKUP(P673,{0,1950001,3300001,6950001,9000001,18000001,40000001},{0.05,0.1,0.2,0.23,0.33,0.4,0.45})-LOOKUP(P673,{0,1950001,3300001,6950001,9000001,18000001,40000001},{0,97500,427500,636000,1536000,2796000,4796000}))*1.021,-2))</f>
        <v/>
      </c>
      <c r="T673" s="18">
        <f>IF(Q673&lt;=0,0,ROUNDDOWN((Q673*LOOKUP(Q673,{0,1950001,3300001,6950001,9000001,18000001,40000001},{0.05,0.1,0.2,0.23,0.33,0.4,0.45})-LOOKUP(Q673,{0,1950001,3300001,6950001,9000001,18000001,40000001},{0,97500,427500,636000,1536000,2796000,4796000}))*1.021,-2))</f>
        <v/>
      </c>
      <c r="U673" s="18">
        <f>IF(R673&lt;=0,0,ROUNDDOWN((R673*LOOKUP(R673,{0,1950001,3300001,6950001,9000001,18000001,40000001},{0.05,0.1,0.2,0.23,0.33,0.4,0.45})-LOOKUP(R673,{0,1950001,3300001,6950001,9000001,18000001,40000001},{0,97500,427500,636000,1536000,2796000,4796000}))*1.021,-2))</f>
        <v/>
      </c>
      <c r="V673" s="18">
        <f>MAX(0,ROUNDDOWN(K673-H673-430000-J673-0,-3))</f>
        <v/>
      </c>
      <c r="W673" s="18">
        <f>MAX(0,ROUNDDOWN(K673-H673-430000-J673-N673,-3))</f>
        <v/>
      </c>
      <c r="X673" s="18">
        <f>MAX(0,ROUNDDOWN(K673-H673-430000-J673-O673,-3))</f>
        <v/>
      </c>
      <c r="Y673" s="18">
        <f>IF(K673&lt;=450000,0,MAX(0,ROUNDDOWN(V673*0.06-MIN(50000,V673)*0.03,-2))+MAX(0,ROUNDDOWN(V673*0.04-MIN(50000,V673)*0.02,-2)))</f>
        <v/>
      </c>
      <c r="Z673" s="18">
        <f>IF(K673&lt;=450000,0,MAX(0,ROUNDDOWN(W673*0.06-MIN(50000,W673)*0.03,-2))+MAX(0,ROUNDDOWN(W673*0.04-MIN(50000,W673)*0.02,-2)))</f>
        <v/>
      </c>
      <c r="AA673" s="18">
        <f>IF(K673&lt;=450000,0,MAX(0,ROUNDDOWN(X673*0.06-MIN(50000,X673)*0.03,-2))+MAX(0,ROUNDDOWN(X673*0.04-MIN(50000,X673)*0.02,-2)))</f>
        <v/>
      </c>
      <c r="AB673" s="18">
        <f>AE673+Y673-Z673</f>
        <v/>
      </c>
      <c r="AC673" s="18">
        <f>AF673+Y673-AA673</f>
        <v/>
      </c>
      <c r="AD673" s="20">
        <f>AB673-AC673</f>
        <v/>
      </c>
      <c r="AE673" s="18">
        <f>S673-T673</f>
        <v/>
      </c>
      <c r="AF673" s="18">
        <f>S673-U673</f>
        <v/>
      </c>
      <c r="AG673" s="21">
        <f>IF(P673&lt;=0,0,LOOKUP(P673,{0,1950001,3300001,6950001,9000001,18000001,40000001},{0.05,0.1,0.2,0.23,0.33,0.4,0.45}))</f>
        <v/>
      </c>
    </row>
    <row r="674">
      <c r="A674" t="inlineStr">
        <is>
          <t>1万円刻み</t>
        </is>
      </c>
      <c r="B674" s="18">
        <f>'4_1万円刻み'!$A$222</f>
        <v/>
      </c>
      <c r="C674" s="19" t="n">
        <v>2026</v>
      </c>
      <c r="D674" s="18" t="n">
        <v>100000</v>
      </c>
      <c r="E674" s="18" t="n">
        <v>0</v>
      </c>
      <c r="F674" s="18" t="n">
        <v>100000</v>
      </c>
      <c r="G674" t="inlineStr">
        <is>
          <t>はい</t>
        </is>
      </c>
      <c r="H674" s="18">
        <f>ROUND(MIN(B674/12,650000)*12*0.0915+MIN(B674/12,1390000)*12*(0.0504+0)+B674*0.005,0)</f>
        <v/>
      </c>
      <c r="I674" s="18" t="n">
        <v>0</v>
      </c>
      <c r="J674" s="18" t="n">
        <v>0</v>
      </c>
      <c r="K674" s="18">
        <f>ROUND(IF(C674&gt;=2026,IF(B674&lt;741000,0,IF(B674&lt;2191000,B674-740000,IF(B674&lt;2193000,1451000,IF(B674&lt;2196000,1453000,IF(B674&lt;2200000,1456000,IF(B674&lt;3600000,ROUNDDOWN(B674/4,-3)*2.8-80000,IF(B674&lt;6600000,ROUNDDOWN(B674/4,-3)*3.2-440000,IF(B674&lt;8500000,ROUNDDOWN(B674*0.9,0)-1100000,B674-1950000)))))))),IF(B674&lt;651000,0,IF(B674&lt;1900000,B674-650000,IF(B674&lt;3600000,ROUNDDOWN(B674/4,-3)*2.8-80000,IF(B674&lt;6600000,ROUNDDOWN(B674/4,-3)*3.2-440000,IF(B674&lt;8500000,ROUNDDOWN(B674*0.9,0)-1100000,B674-1950000)))))),0)</f>
        <v/>
      </c>
      <c r="L674" s="18">
        <f>IF(K674&gt;23500000,NA(),IF(C674&gt;=2026,IF(K674&lt;=4890000,1040000,IF(K674&lt;=6550000,670000,620000)),IF(K674&lt;=1320000,950000,IF(K674&lt;=3360000,880000,IF(K674&lt;=4890000,680000,IF(K674&lt;=6550000,630000,580000))))))</f>
        <v/>
      </c>
      <c r="M674" s="18">
        <f>MIN(100000,ROUNDDOWN(K674*0.05,0))</f>
        <v/>
      </c>
      <c r="N674" s="18">
        <f>MIN(2000000,MAX(0,D674-E674-M674))</f>
        <v/>
      </c>
      <c r="O674" s="18">
        <f>IF(G674="はい",MIN(88000,MAX(0,F674-12000)),0)</f>
        <v/>
      </c>
      <c r="P674" s="18">
        <f>MAX(0,ROUNDDOWN(K674-H674-L674-I674-0,-3))</f>
        <v/>
      </c>
      <c r="Q674" s="18">
        <f>MAX(0,ROUNDDOWN(K674-H674-L674-I674-N674,-3))</f>
        <v/>
      </c>
      <c r="R674" s="18">
        <f>MAX(0,ROUNDDOWN(K674-H674-L674-I674-O674,-3))</f>
        <v/>
      </c>
      <c r="S674" s="18">
        <f>IF(P674&lt;=0,0,ROUNDDOWN((P674*LOOKUP(P674,{0,1950001,3300001,6950001,9000001,18000001,40000001},{0.05,0.1,0.2,0.23,0.33,0.4,0.45})-LOOKUP(P674,{0,1950001,3300001,6950001,9000001,18000001,40000001},{0,97500,427500,636000,1536000,2796000,4796000}))*1.021,-2))</f>
        <v/>
      </c>
      <c r="T674" s="18">
        <f>IF(Q674&lt;=0,0,ROUNDDOWN((Q674*LOOKUP(Q674,{0,1950001,3300001,6950001,9000001,18000001,40000001},{0.05,0.1,0.2,0.23,0.33,0.4,0.45})-LOOKUP(Q674,{0,1950001,3300001,6950001,9000001,18000001,40000001},{0,97500,427500,636000,1536000,2796000,4796000}))*1.021,-2))</f>
        <v/>
      </c>
      <c r="U674" s="18">
        <f>IF(R674&lt;=0,0,ROUNDDOWN((R674*LOOKUP(R674,{0,1950001,3300001,6950001,9000001,18000001,40000001},{0.05,0.1,0.2,0.23,0.33,0.4,0.45})-LOOKUP(R674,{0,1950001,3300001,6950001,9000001,18000001,40000001},{0,97500,427500,636000,1536000,2796000,4796000}))*1.021,-2))</f>
        <v/>
      </c>
      <c r="V674" s="18">
        <f>MAX(0,ROUNDDOWN(K674-H674-430000-J674-0,-3))</f>
        <v/>
      </c>
      <c r="W674" s="18">
        <f>MAX(0,ROUNDDOWN(K674-H674-430000-J674-N674,-3))</f>
        <v/>
      </c>
      <c r="X674" s="18">
        <f>MAX(0,ROUNDDOWN(K674-H674-430000-J674-O674,-3))</f>
        <v/>
      </c>
      <c r="Y674" s="18">
        <f>IF(K674&lt;=450000,0,MAX(0,ROUNDDOWN(V674*0.06-MIN(50000,V674)*0.03,-2))+MAX(0,ROUNDDOWN(V674*0.04-MIN(50000,V674)*0.02,-2)))</f>
        <v/>
      </c>
      <c r="Z674" s="18">
        <f>IF(K674&lt;=450000,0,MAX(0,ROUNDDOWN(W674*0.06-MIN(50000,W674)*0.03,-2))+MAX(0,ROUNDDOWN(W674*0.04-MIN(50000,W674)*0.02,-2)))</f>
        <v/>
      </c>
      <c r="AA674" s="18">
        <f>IF(K674&lt;=450000,0,MAX(0,ROUNDDOWN(X674*0.06-MIN(50000,X674)*0.03,-2))+MAX(0,ROUNDDOWN(X674*0.04-MIN(50000,X674)*0.02,-2)))</f>
        <v/>
      </c>
      <c r="AB674" s="18">
        <f>AE674+Y674-Z674</f>
        <v/>
      </c>
      <c r="AC674" s="18">
        <f>AF674+Y674-AA674</f>
        <v/>
      </c>
      <c r="AD674" s="20">
        <f>AB674-AC674</f>
        <v/>
      </c>
      <c r="AE674" s="18">
        <f>S674-T674</f>
        <v/>
      </c>
      <c r="AF674" s="18">
        <f>S674-U674</f>
        <v/>
      </c>
      <c r="AG674" s="21">
        <f>IF(P674&lt;=0,0,LOOKUP(P674,{0,1950001,3300001,6950001,9000001,18000001,40000001},{0.05,0.1,0.2,0.23,0.33,0.4,0.45}))</f>
        <v/>
      </c>
    </row>
    <row r="675">
      <c r="A675" t="inlineStr">
        <is>
          <t>1万円刻み</t>
        </is>
      </c>
      <c r="B675" s="18">
        <f>'4_1万円刻み'!$A$222</f>
        <v/>
      </c>
      <c r="C675" s="19" t="n">
        <v>2025</v>
      </c>
      <c r="D675" s="18" t="n">
        <v>100000</v>
      </c>
      <c r="E675" s="18" t="n">
        <v>0</v>
      </c>
      <c r="F675" s="18" t="n">
        <v>100000</v>
      </c>
      <c r="G675" t="inlineStr">
        <is>
          <t>はい</t>
        </is>
      </c>
      <c r="H675" s="18">
        <f>ROUND(MIN(B675/12,650000)*12*0.0915+MIN(B675/12,1390000)*12*(0.0504+0)+B675*0.005,0)</f>
        <v/>
      </c>
      <c r="I675" s="18" t="n">
        <v>0</v>
      </c>
      <c r="J675" s="18" t="n">
        <v>0</v>
      </c>
      <c r="K675" s="18">
        <f>ROUND(IF(C675&gt;=2026,IF(B675&lt;741000,0,IF(B675&lt;2191000,B675-740000,IF(B675&lt;2193000,1451000,IF(B675&lt;2196000,1453000,IF(B675&lt;2200000,1456000,IF(B675&lt;3600000,ROUNDDOWN(B675/4,-3)*2.8-80000,IF(B675&lt;6600000,ROUNDDOWN(B675/4,-3)*3.2-440000,IF(B675&lt;8500000,ROUNDDOWN(B675*0.9,0)-1100000,B675-1950000)))))))),IF(B675&lt;651000,0,IF(B675&lt;1900000,B675-650000,IF(B675&lt;3600000,ROUNDDOWN(B675/4,-3)*2.8-80000,IF(B675&lt;6600000,ROUNDDOWN(B675/4,-3)*3.2-440000,IF(B675&lt;8500000,ROUNDDOWN(B675*0.9,0)-1100000,B675-1950000)))))),0)</f>
        <v/>
      </c>
      <c r="L675" s="18">
        <f>IF(K675&gt;23500000,NA(),IF(C675&gt;=2026,IF(K675&lt;=4890000,1040000,IF(K675&lt;=6550000,670000,620000)),IF(K675&lt;=1320000,950000,IF(K675&lt;=3360000,880000,IF(K675&lt;=4890000,680000,IF(K675&lt;=6550000,630000,580000))))))</f>
        <v/>
      </c>
      <c r="M675" s="18">
        <f>MIN(100000,ROUNDDOWN(K675*0.05,0))</f>
        <v/>
      </c>
      <c r="N675" s="18">
        <f>MIN(2000000,MAX(0,D675-E675-M675))</f>
        <v/>
      </c>
      <c r="O675" s="18">
        <f>IF(G675="はい",MIN(88000,MAX(0,F675-12000)),0)</f>
        <v/>
      </c>
      <c r="P675" s="18">
        <f>MAX(0,ROUNDDOWN(K675-H675-L675-I675-0,-3))</f>
        <v/>
      </c>
      <c r="Q675" s="18">
        <f>MAX(0,ROUNDDOWN(K675-H675-L675-I675-N675,-3))</f>
        <v/>
      </c>
      <c r="R675" s="18">
        <f>MAX(0,ROUNDDOWN(K675-H675-L675-I675-O675,-3))</f>
        <v/>
      </c>
      <c r="S675" s="18">
        <f>IF(P675&lt;=0,0,ROUNDDOWN((P675*LOOKUP(P675,{0,1950001,3300001,6950001,9000001,18000001,40000001},{0.05,0.1,0.2,0.23,0.33,0.4,0.45})-LOOKUP(P675,{0,1950001,3300001,6950001,9000001,18000001,40000001},{0,97500,427500,636000,1536000,2796000,4796000}))*1.021,-2))</f>
        <v/>
      </c>
      <c r="T675" s="18">
        <f>IF(Q675&lt;=0,0,ROUNDDOWN((Q675*LOOKUP(Q675,{0,1950001,3300001,6950001,9000001,18000001,40000001},{0.05,0.1,0.2,0.23,0.33,0.4,0.45})-LOOKUP(Q675,{0,1950001,3300001,6950001,9000001,18000001,40000001},{0,97500,427500,636000,1536000,2796000,4796000}))*1.021,-2))</f>
        <v/>
      </c>
      <c r="U675" s="18">
        <f>IF(R675&lt;=0,0,ROUNDDOWN((R675*LOOKUP(R675,{0,1950001,3300001,6950001,9000001,18000001,40000001},{0.05,0.1,0.2,0.23,0.33,0.4,0.45})-LOOKUP(R675,{0,1950001,3300001,6950001,9000001,18000001,40000001},{0,97500,427500,636000,1536000,2796000,4796000}))*1.021,-2))</f>
        <v/>
      </c>
      <c r="V675" s="18">
        <f>MAX(0,ROUNDDOWN(K675-H675-430000-J675-0,-3))</f>
        <v/>
      </c>
      <c r="W675" s="18">
        <f>MAX(0,ROUNDDOWN(K675-H675-430000-J675-N675,-3))</f>
        <v/>
      </c>
      <c r="X675" s="18">
        <f>MAX(0,ROUNDDOWN(K675-H675-430000-J675-O675,-3))</f>
        <v/>
      </c>
      <c r="Y675" s="18">
        <f>IF(K675&lt;=450000,0,MAX(0,ROUNDDOWN(V675*0.06-MIN(50000,V675)*0.03,-2))+MAX(0,ROUNDDOWN(V675*0.04-MIN(50000,V675)*0.02,-2)))</f>
        <v/>
      </c>
      <c r="Z675" s="18">
        <f>IF(K675&lt;=450000,0,MAX(0,ROUNDDOWN(W675*0.06-MIN(50000,W675)*0.03,-2))+MAX(0,ROUNDDOWN(W675*0.04-MIN(50000,W675)*0.02,-2)))</f>
        <v/>
      </c>
      <c r="AA675" s="18">
        <f>IF(K675&lt;=450000,0,MAX(0,ROUNDDOWN(X675*0.06-MIN(50000,X675)*0.03,-2))+MAX(0,ROUNDDOWN(X675*0.04-MIN(50000,X675)*0.02,-2)))</f>
        <v/>
      </c>
      <c r="AB675" s="18">
        <f>AE675+Y675-Z675</f>
        <v/>
      </c>
      <c r="AC675" s="18">
        <f>AF675+Y675-AA675</f>
        <v/>
      </c>
      <c r="AD675" s="20">
        <f>AB675-AC675</f>
        <v/>
      </c>
      <c r="AE675" s="18">
        <f>S675-T675</f>
        <v/>
      </c>
      <c r="AF675" s="18">
        <f>S675-U675</f>
        <v/>
      </c>
      <c r="AG675" s="21">
        <f>IF(P675&lt;=0,0,LOOKUP(P675,{0,1950001,3300001,6950001,9000001,18000001,40000001},{0.05,0.1,0.2,0.23,0.33,0.4,0.45}))</f>
        <v/>
      </c>
    </row>
    <row r="676">
      <c r="A676" t="inlineStr">
        <is>
          <t>1万円刻み</t>
        </is>
      </c>
      <c r="B676" s="18">
        <f>'4_1万円刻み'!$A$223</f>
        <v/>
      </c>
      <c r="C676" s="19" t="n">
        <v>2026</v>
      </c>
      <c r="D676" s="18" t="n">
        <v>100000</v>
      </c>
      <c r="E676" s="18" t="n">
        <v>0</v>
      </c>
      <c r="F676" s="18" t="n">
        <v>100000</v>
      </c>
      <c r="G676" t="inlineStr">
        <is>
          <t>はい</t>
        </is>
      </c>
      <c r="H676" s="18">
        <f>ROUND(MIN(B676/12,650000)*12*0.0915+MIN(B676/12,1390000)*12*(0.0504+0)+B676*0.005,0)</f>
        <v/>
      </c>
      <c r="I676" s="18" t="n">
        <v>0</v>
      </c>
      <c r="J676" s="18" t="n">
        <v>0</v>
      </c>
      <c r="K676" s="18">
        <f>ROUND(IF(C676&gt;=2026,IF(B676&lt;741000,0,IF(B676&lt;2191000,B676-740000,IF(B676&lt;2193000,1451000,IF(B676&lt;2196000,1453000,IF(B676&lt;2200000,1456000,IF(B676&lt;3600000,ROUNDDOWN(B676/4,-3)*2.8-80000,IF(B676&lt;6600000,ROUNDDOWN(B676/4,-3)*3.2-440000,IF(B676&lt;8500000,ROUNDDOWN(B676*0.9,0)-1100000,B676-1950000)))))))),IF(B676&lt;651000,0,IF(B676&lt;1900000,B676-650000,IF(B676&lt;3600000,ROUNDDOWN(B676/4,-3)*2.8-80000,IF(B676&lt;6600000,ROUNDDOWN(B676/4,-3)*3.2-440000,IF(B676&lt;8500000,ROUNDDOWN(B676*0.9,0)-1100000,B676-1950000)))))),0)</f>
        <v/>
      </c>
      <c r="L676" s="18">
        <f>IF(K676&gt;23500000,NA(),IF(C676&gt;=2026,IF(K676&lt;=4890000,1040000,IF(K676&lt;=6550000,670000,620000)),IF(K676&lt;=1320000,950000,IF(K676&lt;=3360000,880000,IF(K676&lt;=4890000,680000,IF(K676&lt;=6550000,630000,580000))))))</f>
        <v/>
      </c>
      <c r="M676" s="18">
        <f>MIN(100000,ROUNDDOWN(K676*0.05,0))</f>
        <v/>
      </c>
      <c r="N676" s="18">
        <f>MIN(2000000,MAX(0,D676-E676-M676))</f>
        <v/>
      </c>
      <c r="O676" s="18">
        <f>IF(G676="はい",MIN(88000,MAX(0,F676-12000)),0)</f>
        <v/>
      </c>
      <c r="P676" s="18">
        <f>MAX(0,ROUNDDOWN(K676-H676-L676-I676-0,-3))</f>
        <v/>
      </c>
      <c r="Q676" s="18">
        <f>MAX(0,ROUNDDOWN(K676-H676-L676-I676-N676,-3))</f>
        <v/>
      </c>
      <c r="R676" s="18">
        <f>MAX(0,ROUNDDOWN(K676-H676-L676-I676-O676,-3))</f>
        <v/>
      </c>
      <c r="S676" s="18">
        <f>IF(P676&lt;=0,0,ROUNDDOWN((P676*LOOKUP(P676,{0,1950001,3300001,6950001,9000001,18000001,40000001},{0.05,0.1,0.2,0.23,0.33,0.4,0.45})-LOOKUP(P676,{0,1950001,3300001,6950001,9000001,18000001,40000001},{0,97500,427500,636000,1536000,2796000,4796000}))*1.021,-2))</f>
        <v/>
      </c>
      <c r="T676" s="18">
        <f>IF(Q676&lt;=0,0,ROUNDDOWN((Q676*LOOKUP(Q676,{0,1950001,3300001,6950001,9000001,18000001,40000001},{0.05,0.1,0.2,0.23,0.33,0.4,0.45})-LOOKUP(Q676,{0,1950001,3300001,6950001,9000001,18000001,40000001},{0,97500,427500,636000,1536000,2796000,4796000}))*1.021,-2))</f>
        <v/>
      </c>
      <c r="U676" s="18">
        <f>IF(R676&lt;=0,0,ROUNDDOWN((R676*LOOKUP(R676,{0,1950001,3300001,6950001,9000001,18000001,40000001},{0.05,0.1,0.2,0.23,0.33,0.4,0.45})-LOOKUP(R676,{0,1950001,3300001,6950001,9000001,18000001,40000001},{0,97500,427500,636000,1536000,2796000,4796000}))*1.021,-2))</f>
        <v/>
      </c>
      <c r="V676" s="18">
        <f>MAX(0,ROUNDDOWN(K676-H676-430000-J676-0,-3))</f>
        <v/>
      </c>
      <c r="W676" s="18">
        <f>MAX(0,ROUNDDOWN(K676-H676-430000-J676-N676,-3))</f>
        <v/>
      </c>
      <c r="X676" s="18">
        <f>MAX(0,ROUNDDOWN(K676-H676-430000-J676-O676,-3))</f>
        <v/>
      </c>
      <c r="Y676" s="18">
        <f>IF(K676&lt;=450000,0,MAX(0,ROUNDDOWN(V676*0.06-MIN(50000,V676)*0.03,-2))+MAX(0,ROUNDDOWN(V676*0.04-MIN(50000,V676)*0.02,-2)))</f>
        <v/>
      </c>
      <c r="Z676" s="18">
        <f>IF(K676&lt;=450000,0,MAX(0,ROUNDDOWN(W676*0.06-MIN(50000,W676)*0.03,-2))+MAX(0,ROUNDDOWN(W676*0.04-MIN(50000,W676)*0.02,-2)))</f>
        <v/>
      </c>
      <c r="AA676" s="18">
        <f>IF(K676&lt;=450000,0,MAX(0,ROUNDDOWN(X676*0.06-MIN(50000,X676)*0.03,-2))+MAX(0,ROUNDDOWN(X676*0.04-MIN(50000,X676)*0.02,-2)))</f>
        <v/>
      </c>
      <c r="AB676" s="18">
        <f>AE676+Y676-Z676</f>
        <v/>
      </c>
      <c r="AC676" s="18">
        <f>AF676+Y676-AA676</f>
        <v/>
      </c>
      <c r="AD676" s="20">
        <f>AB676-AC676</f>
        <v/>
      </c>
      <c r="AE676" s="18">
        <f>S676-T676</f>
        <v/>
      </c>
      <c r="AF676" s="18">
        <f>S676-U676</f>
        <v/>
      </c>
      <c r="AG676" s="21">
        <f>IF(P676&lt;=0,0,LOOKUP(P676,{0,1950001,3300001,6950001,9000001,18000001,40000001},{0.05,0.1,0.2,0.23,0.33,0.4,0.45}))</f>
        <v/>
      </c>
    </row>
    <row r="677">
      <c r="A677" t="inlineStr">
        <is>
          <t>1万円刻み</t>
        </is>
      </c>
      <c r="B677" s="18">
        <f>'4_1万円刻み'!$A$223</f>
        <v/>
      </c>
      <c r="C677" s="19" t="n">
        <v>2025</v>
      </c>
      <c r="D677" s="18" t="n">
        <v>100000</v>
      </c>
      <c r="E677" s="18" t="n">
        <v>0</v>
      </c>
      <c r="F677" s="18" t="n">
        <v>100000</v>
      </c>
      <c r="G677" t="inlineStr">
        <is>
          <t>はい</t>
        </is>
      </c>
      <c r="H677" s="18">
        <f>ROUND(MIN(B677/12,650000)*12*0.0915+MIN(B677/12,1390000)*12*(0.0504+0)+B677*0.005,0)</f>
        <v/>
      </c>
      <c r="I677" s="18" t="n">
        <v>0</v>
      </c>
      <c r="J677" s="18" t="n">
        <v>0</v>
      </c>
      <c r="K677" s="18">
        <f>ROUND(IF(C677&gt;=2026,IF(B677&lt;741000,0,IF(B677&lt;2191000,B677-740000,IF(B677&lt;2193000,1451000,IF(B677&lt;2196000,1453000,IF(B677&lt;2200000,1456000,IF(B677&lt;3600000,ROUNDDOWN(B677/4,-3)*2.8-80000,IF(B677&lt;6600000,ROUNDDOWN(B677/4,-3)*3.2-440000,IF(B677&lt;8500000,ROUNDDOWN(B677*0.9,0)-1100000,B677-1950000)))))))),IF(B677&lt;651000,0,IF(B677&lt;1900000,B677-650000,IF(B677&lt;3600000,ROUNDDOWN(B677/4,-3)*2.8-80000,IF(B677&lt;6600000,ROUNDDOWN(B677/4,-3)*3.2-440000,IF(B677&lt;8500000,ROUNDDOWN(B677*0.9,0)-1100000,B677-1950000)))))),0)</f>
        <v/>
      </c>
      <c r="L677" s="18">
        <f>IF(K677&gt;23500000,NA(),IF(C677&gt;=2026,IF(K677&lt;=4890000,1040000,IF(K677&lt;=6550000,670000,620000)),IF(K677&lt;=1320000,950000,IF(K677&lt;=3360000,880000,IF(K677&lt;=4890000,680000,IF(K677&lt;=6550000,630000,580000))))))</f>
        <v/>
      </c>
      <c r="M677" s="18">
        <f>MIN(100000,ROUNDDOWN(K677*0.05,0))</f>
        <v/>
      </c>
      <c r="N677" s="18">
        <f>MIN(2000000,MAX(0,D677-E677-M677))</f>
        <v/>
      </c>
      <c r="O677" s="18">
        <f>IF(G677="はい",MIN(88000,MAX(0,F677-12000)),0)</f>
        <v/>
      </c>
      <c r="P677" s="18">
        <f>MAX(0,ROUNDDOWN(K677-H677-L677-I677-0,-3))</f>
        <v/>
      </c>
      <c r="Q677" s="18">
        <f>MAX(0,ROUNDDOWN(K677-H677-L677-I677-N677,-3))</f>
        <v/>
      </c>
      <c r="R677" s="18">
        <f>MAX(0,ROUNDDOWN(K677-H677-L677-I677-O677,-3))</f>
        <v/>
      </c>
      <c r="S677" s="18">
        <f>IF(P677&lt;=0,0,ROUNDDOWN((P677*LOOKUP(P677,{0,1950001,3300001,6950001,9000001,18000001,40000001},{0.05,0.1,0.2,0.23,0.33,0.4,0.45})-LOOKUP(P677,{0,1950001,3300001,6950001,9000001,18000001,40000001},{0,97500,427500,636000,1536000,2796000,4796000}))*1.021,-2))</f>
        <v/>
      </c>
      <c r="T677" s="18">
        <f>IF(Q677&lt;=0,0,ROUNDDOWN((Q677*LOOKUP(Q677,{0,1950001,3300001,6950001,9000001,18000001,40000001},{0.05,0.1,0.2,0.23,0.33,0.4,0.45})-LOOKUP(Q677,{0,1950001,3300001,6950001,9000001,18000001,40000001},{0,97500,427500,636000,1536000,2796000,4796000}))*1.021,-2))</f>
        <v/>
      </c>
      <c r="U677" s="18">
        <f>IF(R677&lt;=0,0,ROUNDDOWN((R677*LOOKUP(R677,{0,1950001,3300001,6950001,9000001,18000001,40000001},{0.05,0.1,0.2,0.23,0.33,0.4,0.45})-LOOKUP(R677,{0,1950001,3300001,6950001,9000001,18000001,40000001},{0,97500,427500,636000,1536000,2796000,4796000}))*1.021,-2))</f>
        <v/>
      </c>
      <c r="V677" s="18">
        <f>MAX(0,ROUNDDOWN(K677-H677-430000-J677-0,-3))</f>
        <v/>
      </c>
      <c r="W677" s="18">
        <f>MAX(0,ROUNDDOWN(K677-H677-430000-J677-N677,-3))</f>
        <v/>
      </c>
      <c r="X677" s="18">
        <f>MAX(0,ROUNDDOWN(K677-H677-430000-J677-O677,-3))</f>
        <v/>
      </c>
      <c r="Y677" s="18">
        <f>IF(K677&lt;=450000,0,MAX(0,ROUNDDOWN(V677*0.06-MIN(50000,V677)*0.03,-2))+MAX(0,ROUNDDOWN(V677*0.04-MIN(50000,V677)*0.02,-2)))</f>
        <v/>
      </c>
      <c r="Z677" s="18">
        <f>IF(K677&lt;=450000,0,MAX(0,ROUNDDOWN(W677*0.06-MIN(50000,W677)*0.03,-2))+MAX(0,ROUNDDOWN(W677*0.04-MIN(50000,W677)*0.02,-2)))</f>
        <v/>
      </c>
      <c r="AA677" s="18">
        <f>IF(K677&lt;=450000,0,MAX(0,ROUNDDOWN(X677*0.06-MIN(50000,X677)*0.03,-2))+MAX(0,ROUNDDOWN(X677*0.04-MIN(50000,X677)*0.02,-2)))</f>
        <v/>
      </c>
      <c r="AB677" s="18">
        <f>AE677+Y677-Z677</f>
        <v/>
      </c>
      <c r="AC677" s="18">
        <f>AF677+Y677-AA677</f>
        <v/>
      </c>
      <c r="AD677" s="20">
        <f>AB677-AC677</f>
        <v/>
      </c>
      <c r="AE677" s="18">
        <f>S677-T677</f>
        <v/>
      </c>
      <c r="AF677" s="18">
        <f>S677-U677</f>
        <v/>
      </c>
      <c r="AG677" s="21">
        <f>IF(P677&lt;=0,0,LOOKUP(P677,{0,1950001,3300001,6950001,9000001,18000001,40000001},{0.05,0.1,0.2,0.23,0.33,0.4,0.45}))</f>
        <v/>
      </c>
    </row>
    <row r="678">
      <c r="A678" t="inlineStr">
        <is>
          <t>1万円刻み</t>
        </is>
      </c>
      <c r="B678" s="18">
        <f>'4_1万円刻み'!$A$224</f>
        <v/>
      </c>
      <c r="C678" s="19" t="n">
        <v>2026</v>
      </c>
      <c r="D678" s="18" t="n">
        <v>100000</v>
      </c>
      <c r="E678" s="18" t="n">
        <v>0</v>
      </c>
      <c r="F678" s="18" t="n">
        <v>100000</v>
      </c>
      <c r="G678" t="inlineStr">
        <is>
          <t>はい</t>
        </is>
      </c>
      <c r="H678" s="18">
        <f>ROUND(MIN(B678/12,650000)*12*0.0915+MIN(B678/12,1390000)*12*(0.0504+0)+B678*0.005,0)</f>
        <v/>
      </c>
      <c r="I678" s="18" t="n">
        <v>0</v>
      </c>
      <c r="J678" s="18" t="n">
        <v>0</v>
      </c>
      <c r="K678" s="18">
        <f>ROUND(IF(C678&gt;=2026,IF(B678&lt;741000,0,IF(B678&lt;2191000,B678-740000,IF(B678&lt;2193000,1451000,IF(B678&lt;2196000,1453000,IF(B678&lt;2200000,1456000,IF(B678&lt;3600000,ROUNDDOWN(B678/4,-3)*2.8-80000,IF(B678&lt;6600000,ROUNDDOWN(B678/4,-3)*3.2-440000,IF(B678&lt;8500000,ROUNDDOWN(B678*0.9,0)-1100000,B678-1950000)))))))),IF(B678&lt;651000,0,IF(B678&lt;1900000,B678-650000,IF(B678&lt;3600000,ROUNDDOWN(B678/4,-3)*2.8-80000,IF(B678&lt;6600000,ROUNDDOWN(B678/4,-3)*3.2-440000,IF(B678&lt;8500000,ROUNDDOWN(B678*0.9,0)-1100000,B678-1950000)))))),0)</f>
        <v/>
      </c>
      <c r="L678" s="18">
        <f>IF(K678&gt;23500000,NA(),IF(C678&gt;=2026,IF(K678&lt;=4890000,1040000,IF(K678&lt;=6550000,670000,620000)),IF(K678&lt;=1320000,950000,IF(K678&lt;=3360000,880000,IF(K678&lt;=4890000,680000,IF(K678&lt;=6550000,630000,580000))))))</f>
        <v/>
      </c>
      <c r="M678" s="18">
        <f>MIN(100000,ROUNDDOWN(K678*0.05,0))</f>
        <v/>
      </c>
      <c r="N678" s="18">
        <f>MIN(2000000,MAX(0,D678-E678-M678))</f>
        <v/>
      </c>
      <c r="O678" s="18">
        <f>IF(G678="はい",MIN(88000,MAX(0,F678-12000)),0)</f>
        <v/>
      </c>
      <c r="P678" s="18">
        <f>MAX(0,ROUNDDOWN(K678-H678-L678-I678-0,-3))</f>
        <v/>
      </c>
      <c r="Q678" s="18">
        <f>MAX(0,ROUNDDOWN(K678-H678-L678-I678-N678,-3))</f>
        <v/>
      </c>
      <c r="R678" s="18">
        <f>MAX(0,ROUNDDOWN(K678-H678-L678-I678-O678,-3))</f>
        <v/>
      </c>
      <c r="S678" s="18">
        <f>IF(P678&lt;=0,0,ROUNDDOWN((P678*LOOKUP(P678,{0,1950001,3300001,6950001,9000001,18000001,40000001},{0.05,0.1,0.2,0.23,0.33,0.4,0.45})-LOOKUP(P678,{0,1950001,3300001,6950001,9000001,18000001,40000001},{0,97500,427500,636000,1536000,2796000,4796000}))*1.021,-2))</f>
        <v/>
      </c>
      <c r="T678" s="18">
        <f>IF(Q678&lt;=0,0,ROUNDDOWN((Q678*LOOKUP(Q678,{0,1950001,3300001,6950001,9000001,18000001,40000001},{0.05,0.1,0.2,0.23,0.33,0.4,0.45})-LOOKUP(Q678,{0,1950001,3300001,6950001,9000001,18000001,40000001},{0,97500,427500,636000,1536000,2796000,4796000}))*1.021,-2))</f>
        <v/>
      </c>
      <c r="U678" s="18">
        <f>IF(R678&lt;=0,0,ROUNDDOWN((R678*LOOKUP(R678,{0,1950001,3300001,6950001,9000001,18000001,40000001},{0.05,0.1,0.2,0.23,0.33,0.4,0.45})-LOOKUP(R678,{0,1950001,3300001,6950001,9000001,18000001,40000001},{0,97500,427500,636000,1536000,2796000,4796000}))*1.021,-2))</f>
        <v/>
      </c>
      <c r="V678" s="18">
        <f>MAX(0,ROUNDDOWN(K678-H678-430000-J678-0,-3))</f>
        <v/>
      </c>
      <c r="W678" s="18">
        <f>MAX(0,ROUNDDOWN(K678-H678-430000-J678-N678,-3))</f>
        <v/>
      </c>
      <c r="X678" s="18">
        <f>MAX(0,ROUNDDOWN(K678-H678-430000-J678-O678,-3))</f>
        <v/>
      </c>
      <c r="Y678" s="18">
        <f>IF(K678&lt;=450000,0,MAX(0,ROUNDDOWN(V678*0.06-MIN(50000,V678)*0.03,-2))+MAX(0,ROUNDDOWN(V678*0.04-MIN(50000,V678)*0.02,-2)))</f>
        <v/>
      </c>
      <c r="Z678" s="18">
        <f>IF(K678&lt;=450000,0,MAX(0,ROUNDDOWN(W678*0.06-MIN(50000,W678)*0.03,-2))+MAX(0,ROUNDDOWN(W678*0.04-MIN(50000,W678)*0.02,-2)))</f>
        <v/>
      </c>
      <c r="AA678" s="18">
        <f>IF(K678&lt;=450000,0,MAX(0,ROUNDDOWN(X678*0.06-MIN(50000,X678)*0.03,-2))+MAX(0,ROUNDDOWN(X678*0.04-MIN(50000,X678)*0.02,-2)))</f>
        <v/>
      </c>
      <c r="AB678" s="18">
        <f>AE678+Y678-Z678</f>
        <v/>
      </c>
      <c r="AC678" s="18">
        <f>AF678+Y678-AA678</f>
        <v/>
      </c>
      <c r="AD678" s="20">
        <f>AB678-AC678</f>
        <v/>
      </c>
      <c r="AE678" s="18">
        <f>S678-T678</f>
        <v/>
      </c>
      <c r="AF678" s="18">
        <f>S678-U678</f>
        <v/>
      </c>
      <c r="AG678" s="21">
        <f>IF(P678&lt;=0,0,LOOKUP(P678,{0,1950001,3300001,6950001,9000001,18000001,40000001},{0.05,0.1,0.2,0.23,0.33,0.4,0.45}))</f>
        <v/>
      </c>
    </row>
    <row r="679">
      <c r="A679" t="inlineStr">
        <is>
          <t>1万円刻み</t>
        </is>
      </c>
      <c r="B679" s="18">
        <f>'4_1万円刻み'!$A$224</f>
        <v/>
      </c>
      <c r="C679" s="19" t="n">
        <v>2025</v>
      </c>
      <c r="D679" s="18" t="n">
        <v>100000</v>
      </c>
      <c r="E679" s="18" t="n">
        <v>0</v>
      </c>
      <c r="F679" s="18" t="n">
        <v>100000</v>
      </c>
      <c r="G679" t="inlineStr">
        <is>
          <t>はい</t>
        </is>
      </c>
      <c r="H679" s="18">
        <f>ROUND(MIN(B679/12,650000)*12*0.0915+MIN(B679/12,1390000)*12*(0.0504+0)+B679*0.005,0)</f>
        <v/>
      </c>
      <c r="I679" s="18" t="n">
        <v>0</v>
      </c>
      <c r="J679" s="18" t="n">
        <v>0</v>
      </c>
      <c r="K679" s="18">
        <f>ROUND(IF(C679&gt;=2026,IF(B679&lt;741000,0,IF(B679&lt;2191000,B679-740000,IF(B679&lt;2193000,1451000,IF(B679&lt;2196000,1453000,IF(B679&lt;2200000,1456000,IF(B679&lt;3600000,ROUNDDOWN(B679/4,-3)*2.8-80000,IF(B679&lt;6600000,ROUNDDOWN(B679/4,-3)*3.2-440000,IF(B679&lt;8500000,ROUNDDOWN(B679*0.9,0)-1100000,B679-1950000)))))))),IF(B679&lt;651000,0,IF(B679&lt;1900000,B679-650000,IF(B679&lt;3600000,ROUNDDOWN(B679/4,-3)*2.8-80000,IF(B679&lt;6600000,ROUNDDOWN(B679/4,-3)*3.2-440000,IF(B679&lt;8500000,ROUNDDOWN(B679*0.9,0)-1100000,B679-1950000)))))),0)</f>
        <v/>
      </c>
      <c r="L679" s="18">
        <f>IF(K679&gt;23500000,NA(),IF(C679&gt;=2026,IF(K679&lt;=4890000,1040000,IF(K679&lt;=6550000,670000,620000)),IF(K679&lt;=1320000,950000,IF(K679&lt;=3360000,880000,IF(K679&lt;=4890000,680000,IF(K679&lt;=6550000,630000,580000))))))</f>
        <v/>
      </c>
      <c r="M679" s="18">
        <f>MIN(100000,ROUNDDOWN(K679*0.05,0))</f>
        <v/>
      </c>
      <c r="N679" s="18">
        <f>MIN(2000000,MAX(0,D679-E679-M679))</f>
        <v/>
      </c>
      <c r="O679" s="18">
        <f>IF(G679="はい",MIN(88000,MAX(0,F679-12000)),0)</f>
        <v/>
      </c>
      <c r="P679" s="18">
        <f>MAX(0,ROUNDDOWN(K679-H679-L679-I679-0,-3))</f>
        <v/>
      </c>
      <c r="Q679" s="18">
        <f>MAX(0,ROUNDDOWN(K679-H679-L679-I679-N679,-3))</f>
        <v/>
      </c>
      <c r="R679" s="18">
        <f>MAX(0,ROUNDDOWN(K679-H679-L679-I679-O679,-3))</f>
        <v/>
      </c>
      <c r="S679" s="18">
        <f>IF(P679&lt;=0,0,ROUNDDOWN((P679*LOOKUP(P679,{0,1950001,3300001,6950001,9000001,18000001,40000001},{0.05,0.1,0.2,0.23,0.33,0.4,0.45})-LOOKUP(P679,{0,1950001,3300001,6950001,9000001,18000001,40000001},{0,97500,427500,636000,1536000,2796000,4796000}))*1.021,-2))</f>
        <v/>
      </c>
      <c r="T679" s="18">
        <f>IF(Q679&lt;=0,0,ROUNDDOWN((Q679*LOOKUP(Q679,{0,1950001,3300001,6950001,9000001,18000001,40000001},{0.05,0.1,0.2,0.23,0.33,0.4,0.45})-LOOKUP(Q679,{0,1950001,3300001,6950001,9000001,18000001,40000001},{0,97500,427500,636000,1536000,2796000,4796000}))*1.021,-2))</f>
        <v/>
      </c>
      <c r="U679" s="18">
        <f>IF(R679&lt;=0,0,ROUNDDOWN((R679*LOOKUP(R679,{0,1950001,3300001,6950001,9000001,18000001,40000001},{0.05,0.1,0.2,0.23,0.33,0.4,0.45})-LOOKUP(R679,{0,1950001,3300001,6950001,9000001,18000001,40000001},{0,97500,427500,636000,1536000,2796000,4796000}))*1.021,-2))</f>
        <v/>
      </c>
      <c r="V679" s="18">
        <f>MAX(0,ROUNDDOWN(K679-H679-430000-J679-0,-3))</f>
        <v/>
      </c>
      <c r="W679" s="18">
        <f>MAX(0,ROUNDDOWN(K679-H679-430000-J679-N679,-3))</f>
        <v/>
      </c>
      <c r="X679" s="18">
        <f>MAX(0,ROUNDDOWN(K679-H679-430000-J679-O679,-3))</f>
        <v/>
      </c>
      <c r="Y679" s="18">
        <f>IF(K679&lt;=450000,0,MAX(0,ROUNDDOWN(V679*0.06-MIN(50000,V679)*0.03,-2))+MAX(0,ROUNDDOWN(V679*0.04-MIN(50000,V679)*0.02,-2)))</f>
        <v/>
      </c>
      <c r="Z679" s="18">
        <f>IF(K679&lt;=450000,0,MAX(0,ROUNDDOWN(W679*0.06-MIN(50000,W679)*0.03,-2))+MAX(0,ROUNDDOWN(W679*0.04-MIN(50000,W679)*0.02,-2)))</f>
        <v/>
      </c>
      <c r="AA679" s="18">
        <f>IF(K679&lt;=450000,0,MAX(0,ROUNDDOWN(X679*0.06-MIN(50000,X679)*0.03,-2))+MAX(0,ROUNDDOWN(X679*0.04-MIN(50000,X679)*0.02,-2)))</f>
        <v/>
      </c>
      <c r="AB679" s="18">
        <f>AE679+Y679-Z679</f>
        <v/>
      </c>
      <c r="AC679" s="18">
        <f>AF679+Y679-AA679</f>
        <v/>
      </c>
      <c r="AD679" s="20">
        <f>AB679-AC679</f>
        <v/>
      </c>
      <c r="AE679" s="18">
        <f>S679-T679</f>
        <v/>
      </c>
      <c r="AF679" s="18">
        <f>S679-U679</f>
        <v/>
      </c>
      <c r="AG679" s="21">
        <f>IF(P679&lt;=0,0,LOOKUP(P679,{0,1950001,3300001,6950001,9000001,18000001,40000001},{0.05,0.1,0.2,0.23,0.33,0.4,0.45}))</f>
        <v/>
      </c>
    </row>
    <row r="680">
      <c r="A680" t="inlineStr">
        <is>
          <t>1万円刻み</t>
        </is>
      </c>
      <c r="B680" s="18">
        <f>'4_1万円刻み'!$A$225</f>
        <v/>
      </c>
      <c r="C680" s="19" t="n">
        <v>2026</v>
      </c>
      <c r="D680" s="18" t="n">
        <v>100000</v>
      </c>
      <c r="E680" s="18" t="n">
        <v>0</v>
      </c>
      <c r="F680" s="18" t="n">
        <v>100000</v>
      </c>
      <c r="G680" t="inlineStr">
        <is>
          <t>はい</t>
        </is>
      </c>
      <c r="H680" s="18">
        <f>ROUND(MIN(B680/12,650000)*12*0.0915+MIN(B680/12,1390000)*12*(0.0504+0)+B680*0.005,0)</f>
        <v/>
      </c>
      <c r="I680" s="18" t="n">
        <v>0</v>
      </c>
      <c r="J680" s="18" t="n">
        <v>0</v>
      </c>
      <c r="K680" s="18">
        <f>ROUND(IF(C680&gt;=2026,IF(B680&lt;741000,0,IF(B680&lt;2191000,B680-740000,IF(B680&lt;2193000,1451000,IF(B680&lt;2196000,1453000,IF(B680&lt;2200000,1456000,IF(B680&lt;3600000,ROUNDDOWN(B680/4,-3)*2.8-80000,IF(B680&lt;6600000,ROUNDDOWN(B680/4,-3)*3.2-440000,IF(B680&lt;8500000,ROUNDDOWN(B680*0.9,0)-1100000,B680-1950000)))))))),IF(B680&lt;651000,0,IF(B680&lt;1900000,B680-650000,IF(B680&lt;3600000,ROUNDDOWN(B680/4,-3)*2.8-80000,IF(B680&lt;6600000,ROUNDDOWN(B680/4,-3)*3.2-440000,IF(B680&lt;8500000,ROUNDDOWN(B680*0.9,0)-1100000,B680-1950000)))))),0)</f>
        <v/>
      </c>
      <c r="L680" s="18">
        <f>IF(K680&gt;23500000,NA(),IF(C680&gt;=2026,IF(K680&lt;=4890000,1040000,IF(K680&lt;=6550000,670000,620000)),IF(K680&lt;=1320000,950000,IF(K680&lt;=3360000,880000,IF(K680&lt;=4890000,680000,IF(K680&lt;=6550000,630000,580000))))))</f>
        <v/>
      </c>
      <c r="M680" s="18">
        <f>MIN(100000,ROUNDDOWN(K680*0.05,0))</f>
        <v/>
      </c>
      <c r="N680" s="18">
        <f>MIN(2000000,MAX(0,D680-E680-M680))</f>
        <v/>
      </c>
      <c r="O680" s="18">
        <f>IF(G680="はい",MIN(88000,MAX(0,F680-12000)),0)</f>
        <v/>
      </c>
      <c r="P680" s="18">
        <f>MAX(0,ROUNDDOWN(K680-H680-L680-I680-0,-3))</f>
        <v/>
      </c>
      <c r="Q680" s="18">
        <f>MAX(0,ROUNDDOWN(K680-H680-L680-I680-N680,-3))</f>
        <v/>
      </c>
      <c r="R680" s="18">
        <f>MAX(0,ROUNDDOWN(K680-H680-L680-I680-O680,-3))</f>
        <v/>
      </c>
      <c r="S680" s="18">
        <f>IF(P680&lt;=0,0,ROUNDDOWN((P680*LOOKUP(P680,{0,1950001,3300001,6950001,9000001,18000001,40000001},{0.05,0.1,0.2,0.23,0.33,0.4,0.45})-LOOKUP(P680,{0,1950001,3300001,6950001,9000001,18000001,40000001},{0,97500,427500,636000,1536000,2796000,4796000}))*1.021,-2))</f>
        <v/>
      </c>
      <c r="T680" s="18">
        <f>IF(Q680&lt;=0,0,ROUNDDOWN((Q680*LOOKUP(Q680,{0,1950001,3300001,6950001,9000001,18000001,40000001},{0.05,0.1,0.2,0.23,0.33,0.4,0.45})-LOOKUP(Q680,{0,1950001,3300001,6950001,9000001,18000001,40000001},{0,97500,427500,636000,1536000,2796000,4796000}))*1.021,-2))</f>
        <v/>
      </c>
      <c r="U680" s="18">
        <f>IF(R680&lt;=0,0,ROUNDDOWN((R680*LOOKUP(R680,{0,1950001,3300001,6950001,9000001,18000001,40000001},{0.05,0.1,0.2,0.23,0.33,0.4,0.45})-LOOKUP(R680,{0,1950001,3300001,6950001,9000001,18000001,40000001},{0,97500,427500,636000,1536000,2796000,4796000}))*1.021,-2))</f>
        <v/>
      </c>
      <c r="V680" s="18">
        <f>MAX(0,ROUNDDOWN(K680-H680-430000-J680-0,-3))</f>
        <v/>
      </c>
      <c r="W680" s="18">
        <f>MAX(0,ROUNDDOWN(K680-H680-430000-J680-N680,-3))</f>
        <v/>
      </c>
      <c r="X680" s="18">
        <f>MAX(0,ROUNDDOWN(K680-H680-430000-J680-O680,-3))</f>
        <v/>
      </c>
      <c r="Y680" s="18">
        <f>IF(K680&lt;=450000,0,MAX(0,ROUNDDOWN(V680*0.06-MIN(50000,V680)*0.03,-2))+MAX(0,ROUNDDOWN(V680*0.04-MIN(50000,V680)*0.02,-2)))</f>
        <v/>
      </c>
      <c r="Z680" s="18">
        <f>IF(K680&lt;=450000,0,MAX(0,ROUNDDOWN(W680*0.06-MIN(50000,W680)*0.03,-2))+MAX(0,ROUNDDOWN(W680*0.04-MIN(50000,W680)*0.02,-2)))</f>
        <v/>
      </c>
      <c r="AA680" s="18">
        <f>IF(K680&lt;=450000,0,MAX(0,ROUNDDOWN(X680*0.06-MIN(50000,X680)*0.03,-2))+MAX(0,ROUNDDOWN(X680*0.04-MIN(50000,X680)*0.02,-2)))</f>
        <v/>
      </c>
      <c r="AB680" s="18">
        <f>AE680+Y680-Z680</f>
        <v/>
      </c>
      <c r="AC680" s="18">
        <f>AF680+Y680-AA680</f>
        <v/>
      </c>
      <c r="AD680" s="20">
        <f>AB680-AC680</f>
        <v/>
      </c>
      <c r="AE680" s="18">
        <f>S680-T680</f>
        <v/>
      </c>
      <c r="AF680" s="18">
        <f>S680-U680</f>
        <v/>
      </c>
      <c r="AG680" s="21">
        <f>IF(P680&lt;=0,0,LOOKUP(P680,{0,1950001,3300001,6950001,9000001,18000001,40000001},{0.05,0.1,0.2,0.23,0.33,0.4,0.45}))</f>
        <v/>
      </c>
    </row>
    <row r="681">
      <c r="A681" t="inlineStr">
        <is>
          <t>1万円刻み</t>
        </is>
      </c>
      <c r="B681" s="18">
        <f>'4_1万円刻み'!$A$225</f>
        <v/>
      </c>
      <c r="C681" s="19" t="n">
        <v>2025</v>
      </c>
      <c r="D681" s="18" t="n">
        <v>100000</v>
      </c>
      <c r="E681" s="18" t="n">
        <v>0</v>
      </c>
      <c r="F681" s="18" t="n">
        <v>100000</v>
      </c>
      <c r="G681" t="inlineStr">
        <is>
          <t>はい</t>
        </is>
      </c>
      <c r="H681" s="18">
        <f>ROUND(MIN(B681/12,650000)*12*0.0915+MIN(B681/12,1390000)*12*(0.0504+0)+B681*0.005,0)</f>
        <v/>
      </c>
      <c r="I681" s="18" t="n">
        <v>0</v>
      </c>
      <c r="J681" s="18" t="n">
        <v>0</v>
      </c>
      <c r="K681" s="18">
        <f>ROUND(IF(C681&gt;=2026,IF(B681&lt;741000,0,IF(B681&lt;2191000,B681-740000,IF(B681&lt;2193000,1451000,IF(B681&lt;2196000,1453000,IF(B681&lt;2200000,1456000,IF(B681&lt;3600000,ROUNDDOWN(B681/4,-3)*2.8-80000,IF(B681&lt;6600000,ROUNDDOWN(B681/4,-3)*3.2-440000,IF(B681&lt;8500000,ROUNDDOWN(B681*0.9,0)-1100000,B681-1950000)))))))),IF(B681&lt;651000,0,IF(B681&lt;1900000,B681-650000,IF(B681&lt;3600000,ROUNDDOWN(B681/4,-3)*2.8-80000,IF(B681&lt;6600000,ROUNDDOWN(B681/4,-3)*3.2-440000,IF(B681&lt;8500000,ROUNDDOWN(B681*0.9,0)-1100000,B681-1950000)))))),0)</f>
        <v/>
      </c>
      <c r="L681" s="18">
        <f>IF(K681&gt;23500000,NA(),IF(C681&gt;=2026,IF(K681&lt;=4890000,1040000,IF(K681&lt;=6550000,670000,620000)),IF(K681&lt;=1320000,950000,IF(K681&lt;=3360000,880000,IF(K681&lt;=4890000,680000,IF(K681&lt;=6550000,630000,580000))))))</f>
        <v/>
      </c>
      <c r="M681" s="18">
        <f>MIN(100000,ROUNDDOWN(K681*0.05,0))</f>
        <v/>
      </c>
      <c r="N681" s="18">
        <f>MIN(2000000,MAX(0,D681-E681-M681))</f>
        <v/>
      </c>
      <c r="O681" s="18">
        <f>IF(G681="はい",MIN(88000,MAX(0,F681-12000)),0)</f>
        <v/>
      </c>
      <c r="P681" s="18">
        <f>MAX(0,ROUNDDOWN(K681-H681-L681-I681-0,-3))</f>
        <v/>
      </c>
      <c r="Q681" s="18">
        <f>MAX(0,ROUNDDOWN(K681-H681-L681-I681-N681,-3))</f>
        <v/>
      </c>
      <c r="R681" s="18">
        <f>MAX(0,ROUNDDOWN(K681-H681-L681-I681-O681,-3))</f>
        <v/>
      </c>
      <c r="S681" s="18">
        <f>IF(P681&lt;=0,0,ROUNDDOWN((P681*LOOKUP(P681,{0,1950001,3300001,6950001,9000001,18000001,40000001},{0.05,0.1,0.2,0.23,0.33,0.4,0.45})-LOOKUP(P681,{0,1950001,3300001,6950001,9000001,18000001,40000001},{0,97500,427500,636000,1536000,2796000,4796000}))*1.021,-2))</f>
        <v/>
      </c>
      <c r="T681" s="18">
        <f>IF(Q681&lt;=0,0,ROUNDDOWN((Q681*LOOKUP(Q681,{0,1950001,3300001,6950001,9000001,18000001,40000001},{0.05,0.1,0.2,0.23,0.33,0.4,0.45})-LOOKUP(Q681,{0,1950001,3300001,6950001,9000001,18000001,40000001},{0,97500,427500,636000,1536000,2796000,4796000}))*1.021,-2))</f>
        <v/>
      </c>
      <c r="U681" s="18">
        <f>IF(R681&lt;=0,0,ROUNDDOWN((R681*LOOKUP(R681,{0,1950001,3300001,6950001,9000001,18000001,40000001},{0.05,0.1,0.2,0.23,0.33,0.4,0.45})-LOOKUP(R681,{0,1950001,3300001,6950001,9000001,18000001,40000001},{0,97500,427500,636000,1536000,2796000,4796000}))*1.021,-2))</f>
        <v/>
      </c>
      <c r="V681" s="18">
        <f>MAX(0,ROUNDDOWN(K681-H681-430000-J681-0,-3))</f>
        <v/>
      </c>
      <c r="W681" s="18">
        <f>MAX(0,ROUNDDOWN(K681-H681-430000-J681-N681,-3))</f>
        <v/>
      </c>
      <c r="X681" s="18">
        <f>MAX(0,ROUNDDOWN(K681-H681-430000-J681-O681,-3))</f>
        <v/>
      </c>
      <c r="Y681" s="18">
        <f>IF(K681&lt;=450000,0,MAX(0,ROUNDDOWN(V681*0.06-MIN(50000,V681)*0.03,-2))+MAX(0,ROUNDDOWN(V681*0.04-MIN(50000,V681)*0.02,-2)))</f>
        <v/>
      </c>
      <c r="Z681" s="18">
        <f>IF(K681&lt;=450000,0,MAX(0,ROUNDDOWN(W681*0.06-MIN(50000,W681)*0.03,-2))+MAX(0,ROUNDDOWN(W681*0.04-MIN(50000,W681)*0.02,-2)))</f>
        <v/>
      </c>
      <c r="AA681" s="18">
        <f>IF(K681&lt;=450000,0,MAX(0,ROUNDDOWN(X681*0.06-MIN(50000,X681)*0.03,-2))+MAX(0,ROUNDDOWN(X681*0.04-MIN(50000,X681)*0.02,-2)))</f>
        <v/>
      </c>
      <c r="AB681" s="18">
        <f>AE681+Y681-Z681</f>
        <v/>
      </c>
      <c r="AC681" s="18">
        <f>AF681+Y681-AA681</f>
        <v/>
      </c>
      <c r="AD681" s="20">
        <f>AB681-AC681</f>
        <v/>
      </c>
      <c r="AE681" s="18">
        <f>S681-T681</f>
        <v/>
      </c>
      <c r="AF681" s="18">
        <f>S681-U681</f>
        <v/>
      </c>
      <c r="AG681" s="21">
        <f>IF(P681&lt;=0,0,LOOKUP(P681,{0,1950001,3300001,6950001,9000001,18000001,40000001},{0.05,0.1,0.2,0.23,0.33,0.4,0.45}))</f>
        <v/>
      </c>
    </row>
    <row r="682">
      <c r="A682" t="inlineStr">
        <is>
          <t>1万円刻み</t>
        </is>
      </c>
      <c r="B682" s="18">
        <f>'4_1万円刻み'!$A$226</f>
        <v/>
      </c>
      <c r="C682" s="19" t="n">
        <v>2026</v>
      </c>
      <c r="D682" s="18" t="n">
        <v>100000</v>
      </c>
      <c r="E682" s="18" t="n">
        <v>0</v>
      </c>
      <c r="F682" s="18" t="n">
        <v>100000</v>
      </c>
      <c r="G682" t="inlineStr">
        <is>
          <t>はい</t>
        </is>
      </c>
      <c r="H682" s="18">
        <f>ROUND(MIN(B682/12,650000)*12*0.0915+MIN(B682/12,1390000)*12*(0.0504+0)+B682*0.005,0)</f>
        <v/>
      </c>
      <c r="I682" s="18" t="n">
        <v>0</v>
      </c>
      <c r="J682" s="18" t="n">
        <v>0</v>
      </c>
      <c r="K682" s="18">
        <f>ROUND(IF(C682&gt;=2026,IF(B682&lt;741000,0,IF(B682&lt;2191000,B682-740000,IF(B682&lt;2193000,1451000,IF(B682&lt;2196000,1453000,IF(B682&lt;2200000,1456000,IF(B682&lt;3600000,ROUNDDOWN(B682/4,-3)*2.8-80000,IF(B682&lt;6600000,ROUNDDOWN(B682/4,-3)*3.2-440000,IF(B682&lt;8500000,ROUNDDOWN(B682*0.9,0)-1100000,B682-1950000)))))))),IF(B682&lt;651000,0,IF(B682&lt;1900000,B682-650000,IF(B682&lt;3600000,ROUNDDOWN(B682/4,-3)*2.8-80000,IF(B682&lt;6600000,ROUNDDOWN(B682/4,-3)*3.2-440000,IF(B682&lt;8500000,ROUNDDOWN(B682*0.9,0)-1100000,B682-1950000)))))),0)</f>
        <v/>
      </c>
      <c r="L682" s="18">
        <f>IF(K682&gt;23500000,NA(),IF(C682&gt;=2026,IF(K682&lt;=4890000,1040000,IF(K682&lt;=6550000,670000,620000)),IF(K682&lt;=1320000,950000,IF(K682&lt;=3360000,880000,IF(K682&lt;=4890000,680000,IF(K682&lt;=6550000,630000,580000))))))</f>
        <v/>
      </c>
      <c r="M682" s="18">
        <f>MIN(100000,ROUNDDOWN(K682*0.05,0))</f>
        <v/>
      </c>
      <c r="N682" s="18">
        <f>MIN(2000000,MAX(0,D682-E682-M682))</f>
        <v/>
      </c>
      <c r="O682" s="18">
        <f>IF(G682="はい",MIN(88000,MAX(0,F682-12000)),0)</f>
        <v/>
      </c>
      <c r="P682" s="18">
        <f>MAX(0,ROUNDDOWN(K682-H682-L682-I682-0,-3))</f>
        <v/>
      </c>
      <c r="Q682" s="18">
        <f>MAX(0,ROUNDDOWN(K682-H682-L682-I682-N682,-3))</f>
        <v/>
      </c>
      <c r="R682" s="18">
        <f>MAX(0,ROUNDDOWN(K682-H682-L682-I682-O682,-3))</f>
        <v/>
      </c>
      <c r="S682" s="18">
        <f>IF(P682&lt;=0,0,ROUNDDOWN((P682*LOOKUP(P682,{0,1950001,3300001,6950001,9000001,18000001,40000001},{0.05,0.1,0.2,0.23,0.33,0.4,0.45})-LOOKUP(P682,{0,1950001,3300001,6950001,9000001,18000001,40000001},{0,97500,427500,636000,1536000,2796000,4796000}))*1.021,-2))</f>
        <v/>
      </c>
      <c r="T682" s="18">
        <f>IF(Q682&lt;=0,0,ROUNDDOWN((Q682*LOOKUP(Q682,{0,1950001,3300001,6950001,9000001,18000001,40000001},{0.05,0.1,0.2,0.23,0.33,0.4,0.45})-LOOKUP(Q682,{0,1950001,3300001,6950001,9000001,18000001,40000001},{0,97500,427500,636000,1536000,2796000,4796000}))*1.021,-2))</f>
        <v/>
      </c>
      <c r="U682" s="18">
        <f>IF(R682&lt;=0,0,ROUNDDOWN((R682*LOOKUP(R682,{0,1950001,3300001,6950001,9000001,18000001,40000001},{0.05,0.1,0.2,0.23,0.33,0.4,0.45})-LOOKUP(R682,{0,1950001,3300001,6950001,9000001,18000001,40000001},{0,97500,427500,636000,1536000,2796000,4796000}))*1.021,-2))</f>
        <v/>
      </c>
      <c r="V682" s="18">
        <f>MAX(0,ROUNDDOWN(K682-H682-430000-J682-0,-3))</f>
        <v/>
      </c>
      <c r="W682" s="18">
        <f>MAX(0,ROUNDDOWN(K682-H682-430000-J682-N682,-3))</f>
        <v/>
      </c>
      <c r="X682" s="18">
        <f>MAX(0,ROUNDDOWN(K682-H682-430000-J682-O682,-3))</f>
        <v/>
      </c>
      <c r="Y682" s="18">
        <f>IF(K682&lt;=450000,0,MAX(0,ROUNDDOWN(V682*0.06-MIN(50000,V682)*0.03,-2))+MAX(0,ROUNDDOWN(V682*0.04-MIN(50000,V682)*0.02,-2)))</f>
        <v/>
      </c>
      <c r="Z682" s="18">
        <f>IF(K682&lt;=450000,0,MAX(0,ROUNDDOWN(W682*0.06-MIN(50000,W682)*0.03,-2))+MAX(0,ROUNDDOWN(W682*0.04-MIN(50000,W682)*0.02,-2)))</f>
        <v/>
      </c>
      <c r="AA682" s="18">
        <f>IF(K682&lt;=450000,0,MAX(0,ROUNDDOWN(X682*0.06-MIN(50000,X682)*0.03,-2))+MAX(0,ROUNDDOWN(X682*0.04-MIN(50000,X682)*0.02,-2)))</f>
        <v/>
      </c>
      <c r="AB682" s="18">
        <f>AE682+Y682-Z682</f>
        <v/>
      </c>
      <c r="AC682" s="18">
        <f>AF682+Y682-AA682</f>
        <v/>
      </c>
      <c r="AD682" s="20">
        <f>AB682-AC682</f>
        <v/>
      </c>
      <c r="AE682" s="18">
        <f>S682-T682</f>
        <v/>
      </c>
      <c r="AF682" s="18">
        <f>S682-U682</f>
        <v/>
      </c>
      <c r="AG682" s="21">
        <f>IF(P682&lt;=0,0,LOOKUP(P682,{0,1950001,3300001,6950001,9000001,18000001,40000001},{0.05,0.1,0.2,0.23,0.33,0.4,0.45}))</f>
        <v/>
      </c>
    </row>
    <row r="683">
      <c r="A683" t="inlineStr">
        <is>
          <t>1万円刻み</t>
        </is>
      </c>
      <c r="B683" s="18">
        <f>'4_1万円刻み'!$A$226</f>
        <v/>
      </c>
      <c r="C683" s="19" t="n">
        <v>2025</v>
      </c>
      <c r="D683" s="18" t="n">
        <v>100000</v>
      </c>
      <c r="E683" s="18" t="n">
        <v>0</v>
      </c>
      <c r="F683" s="18" t="n">
        <v>100000</v>
      </c>
      <c r="G683" t="inlineStr">
        <is>
          <t>はい</t>
        </is>
      </c>
      <c r="H683" s="18">
        <f>ROUND(MIN(B683/12,650000)*12*0.0915+MIN(B683/12,1390000)*12*(0.0504+0)+B683*0.005,0)</f>
        <v/>
      </c>
      <c r="I683" s="18" t="n">
        <v>0</v>
      </c>
      <c r="J683" s="18" t="n">
        <v>0</v>
      </c>
      <c r="K683" s="18">
        <f>ROUND(IF(C683&gt;=2026,IF(B683&lt;741000,0,IF(B683&lt;2191000,B683-740000,IF(B683&lt;2193000,1451000,IF(B683&lt;2196000,1453000,IF(B683&lt;2200000,1456000,IF(B683&lt;3600000,ROUNDDOWN(B683/4,-3)*2.8-80000,IF(B683&lt;6600000,ROUNDDOWN(B683/4,-3)*3.2-440000,IF(B683&lt;8500000,ROUNDDOWN(B683*0.9,0)-1100000,B683-1950000)))))))),IF(B683&lt;651000,0,IF(B683&lt;1900000,B683-650000,IF(B683&lt;3600000,ROUNDDOWN(B683/4,-3)*2.8-80000,IF(B683&lt;6600000,ROUNDDOWN(B683/4,-3)*3.2-440000,IF(B683&lt;8500000,ROUNDDOWN(B683*0.9,0)-1100000,B683-1950000)))))),0)</f>
        <v/>
      </c>
      <c r="L683" s="18">
        <f>IF(K683&gt;23500000,NA(),IF(C683&gt;=2026,IF(K683&lt;=4890000,1040000,IF(K683&lt;=6550000,670000,620000)),IF(K683&lt;=1320000,950000,IF(K683&lt;=3360000,880000,IF(K683&lt;=4890000,680000,IF(K683&lt;=6550000,630000,580000))))))</f>
        <v/>
      </c>
      <c r="M683" s="18">
        <f>MIN(100000,ROUNDDOWN(K683*0.05,0))</f>
        <v/>
      </c>
      <c r="N683" s="18">
        <f>MIN(2000000,MAX(0,D683-E683-M683))</f>
        <v/>
      </c>
      <c r="O683" s="18">
        <f>IF(G683="はい",MIN(88000,MAX(0,F683-12000)),0)</f>
        <v/>
      </c>
      <c r="P683" s="18">
        <f>MAX(0,ROUNDDOWN(K683-H683-L683-I683-0,-3))</f>
        <v/>
      </c>
      <c r="Q683" s="18">
        <f>MAX(0,ROUNDDOWN(K683-H683-L683-I683-N683,-3))</f>
        <v/>
      </c>
      <c r="R683" s="18">
        <f>MAX(0,ROUNDDOWN(K683-H683-L683-I683-O683,-3))</f>
        <v/>
      </c>
      <c r="S683" s="18">
        <f>IF(P683&lt;=0,0,ROUNDDOWN((P683*LOOKUP(P683,{0,1950001,3300001,6950001,9000001,18000001,40000001},{0.05,0.1,0.2,0.23,0.33,0.4,0.45})-LOOKUP(P683,{0,1950001,3300001,6950001,9000001,18000001,40000001},{0,97500,427500,636000,1536000,2796000,4796000}))*1.021,-2))</f>
        <v/>
      </c>
      <c r="T683" s="18">
        <f>IF(Q683&lt;=0,0,ROUNDDOWN((Q683*LOOKUP(Q683,{0,1950001,3300001,6950001,9000001,18000001,40000001},{0.05,0.1,0.2,0.23,0.33,0.4,0.45})-LOOKUP(Q683,{0,1950001,3300001,6950001,9000001,18000001,40000001},{0,97500,427500,636000,1536000,2796000,4796000}))*1.021,-2))</f>
        <v/>
      </c>
      <c r="U683" s="18">
        <f>IF(R683&lt;=0,0,ROUNDDOWN((R683*LOOKUP(R683,{0,1950001,3300001,6950001,9000001,18000001,40000001},{0.05,0.1,0.2,0.23,0.33,0.4,0.45})-LOOKUP(R683,{0,1950001,3300001,6950001,9000001,18000001,40000001},{0,97500,427500,636000,1536000,2796000,4796000}))*1.021,-2))</f>
        <v/>
      </c>
      <c r="V683" s="18">
        <f>MAX(0,ROUNDDOWN(K683-H683-430000-J683-0,-3))</f>
        <v/>
      </c>
      <c r="W683" s="18">
        <f>MAX(0,ROUNDDOWN(K683-H683-430000-J683-N683,-3))</f>
        <v/>
      </c>
      <c r="X683" s="18">
        <f>MAX(0,ROUNDDOWN(K683-H683-430000-J683-O683,-3))</f>
        <v/>
      </c>
      <c r="Y683" s="18">
        <f>IF(K683&lt;=450000,0,MAX(0,ROUNDDOWN(V683*0.06-MIN(50000,V683)*0.03,-2))+MAX(0,ROUNDDOWN(V683*0.04-MIN(50000,V683)*0.02,-2)))</f>
        <v/>
      </c>
      <c r="Z683" s="18">
        <f>IF(K683&lt;=450000,0,MAX(0,ROUNDDOWN(W683*0.06-MIN(50000,W683)*0.03,-2))+MAX(0,ROUNDDOWN(W683*0.04-MIN(50000,W683)*0.02,-2)))</f>
        <v/>
      </c>
      <c r="AA683" s="18">
        <f>IF(K683&lt;=450000,0,MAX(0,ROUNDDOWN(X683*0.06-MIN(50000,X683)*0.03,-2))+MAX(0,ROUNDDOWN(X683*0.04-MIN(50000,X683)*0.02,-2)))</f>
        <v/>
      </c>
      <c r="AB683" s="18">
        <f>AE683+Y683-Z683</f>
        <v/>
      </c>
      <c r="AC683" s="18">
        <f>AF683+Y683-AA683</f>
        <v/>
      </c>
      <c r="AD683" s="20">
        <f>AB683-AC683</f>
        <v/>
      </c>
      <c r="AE683" s="18">
        <f>S683-T683</f>
        <v/>
      </c>
      <c r="AF683" s="18">
        <f>S683-U683</f>
        <v/>
      </c>
      <c r="AG683" s="21">
        <f>IF(P683&lt;=0,0,LOOKUP(P683,{0,1950001,3300001,6950001,9000001,18000001,40000001},{0.05,0.1,0.2,0.23,0.33,0.4,0.45}))</f>
        <v/>
      </c>
    </row>
    <row r="684">
      <c r="A684" t="inlineStr">
        <is>
          <t>1万円刻み</t>
        </is>
      </c>
      <c r="B684" s="18">
        <f>'4_1万円刻み'!$A$227</f>
        <v/>
      </c>
      <c r="C684" s="19" t="n">
        <v>2026</v>
      </c>
      <c r="D684" s="18" t="n">
        <v>100000</v>
      </c>
      <c r="E684" s="18" t="n">
        <v>0</v>
      </c>
      <c r="F684" s="18" t="n">
        <v>100000</v>
      </c>
      <c r="G684" t="inlineStr">
        <is>
          <t>はい</t>
        </is>
      </c>
      <c r="H684" s="18">
        <f>ROUND(MIN(B684/12,650000)*12*0.0915+MIN(B684/12,1390000)*12*(0.0504+0)+B684*0.005,0)</f>
        <v/>
      </c>
      <c r="I684" s="18" t="n">
        <v>0</v>
      </c>
      <c r="J684" s="18" t="n">
        <v>0</v>
      </c>
      <c r="K684" s="18">
        <f>ROUND(IF(C684&gt;=2026,IF(B684&lt;741000,0,IF(B684&lt;2191000,B684-740000,IF(B684&lt;2193000,1451000,IF(B684&lt;2196000,1453000,IF(B684&lt;2200000,1456000,IF(B684&lt;3600000,ROUNDDOWN(B684/4,-3)*2.8-80000,IF(B684&lt;6600000,ROUNDDOWN(B684/4,-3)*3.2-440000,IF(B684&lt;8500000,ROUNDDOWN(B684*0.9,0)-1100000,B684-1950000)))))))),IF(B684&lt;651000,0,IF(B684&lt;1900000,B684-650000,IF(B684&lt;3600000,ROUNDDOWN(B684/4,-3)*2.8-80000,IF(B684&lt;6600000,ROUNDDOWN(B684/4,-3)*3.2-440000,IF(B684&lt;8500000,ROUNDDOWN(B684*0.9,0)-1100000,B684-1950000)))))),0)</f>
        <v/>
      </c>
      <c r="L684" s="18">
        <f>IF(K684&gt;23500000,NA(),IF(C684&gt;=2026,IF(K684&lt;=4890000,1040000,IF(K684&lt;=6550000,670000,620000)),IF(K684&lt;=1320000,950000,IF(K684&lt;=3360000,880000,IF(K684&lt;=4890000,680000,IF(K684&lt;=6550000,630000,580000))))))</f>
        <v/>
      </c>
      <c r="M684" s="18">
        <f>MIN(100000,ROUNDDOWN(K684*0.05,0))</f>
        <v/>
      </c>
      <c r="N684" s="18">
        <f>MIN(2000000,MAX(0,D684-E684-M684))</f>
        <v/>
      </c>
      <c r="O684" s="18">
        <f>IF(G684="はい",MIN(88000,MAX(0,F684-12000)),0)</f>
        <v/>
      </c>
      <c r="P684" s="18">
        <f>MAX(0,ROUNDDOWN(K684-H684-L684-I684-0,-3))</f>
        <v/>
      </c>
      <c r="Q684" s="18">
        <f>MAX(0,ROUNDDOWN(K684-H684-L684-I684-N684,-3))</f>
        <v/>
      </c>
      <c r="R684" s="18">
        <f>MAX(0,ROUNDDOWN(K684-H684-L684-I684-O684,-3))</f>
        <v/>
      </c>
      <c r="S684" s="18">
        <f>IF(P684&lt;=0,0,ROUNDDOWN((P684*LOOKUP(P684,{0,1950001,3300001,6950001,9000001,18000001,40000001},{0.05,0.1,0.2,0.23,0.33,0.4,0.45})-LOOKUP(P684,{0,1950001,3300001,6950001,9000001,18000001,40000001},{0,97500,427500,636000,1536000,2796000,4796000}))*1.021,-2))</f>
        <v/>
      </c>
      <c r="T684" s="18">
        <f>IF(Q684&lt;=0,0,ROUNDDOWN((Q684*LOOKUP(Q684,{0,1950001,3300001,6950001,9000001,18000001,40000001},{0.05,0.1,0.2,0.23,0.33,0.4,0.45})-LOOKUP(Q684,{0,1950001,3300001,6950001,9000001,18000001,40000001},{0,97500,427500,636000,1536000,2796000,4796000}))*1.021,-2))</f>
        <v/>
      </c>
      <c r="U684" s="18">
        <f>IF(R684&lt;=0,0,ROUNDDOWN((R684*LOOKUP(R684,{0,1950001,3300001,6950001,9000001,18000001,40000001},{0.05,0.1,0.2,0.23,0.33,0.4,0.45})-LOOKUP(R684,{0,1950001,3300001,6950001,9000001,18000001,40000001},{0,97500,427500,636000,1536000,2796000,4796000}))*1.021,-2))</f>
        <v/>
      </c>
      <c r="V684" s="18">
        <f>MAX(0,ROUNDDOWN(K684-H684-430000-J684-0,-3))</f>
        <v/>
      </c>
      <c r="W684" s="18">
        <f>MAX(0,ROUNDDOWN(K684-H684-430000-J684-N684,-3))</f>
        <v/>
      </c>
      <c r="X684" s="18">
        <f>MAX(0,ROUNDDOWN(K684-H684-430000-J684-O684,-3))</f>
        <v/>
      </c>
      <c r="Y684" s="18">
        <f>IF(K684&lt;=450000,0,MAX(0,ROUNDDOWN(V684*0.06-MIN(50000,V684)*0.03,-2))+MAX(0,ROUNDDOWN(V684*0.04-MIN(50000,V684)*0.02,-2)))</f>
        <v/>
      </c>
      <c r="Z684" s="18">
        <f>IF(K684&lt;=450000,0,MAX(0,ROUNDDOWN(W684*0.06-MIN(50000,W684)*0.03,-2))+MAX(0,ROUNDDOWN(W684*0.04-MIN(50000,W684)*0.02,-2)))</f>
        <v/>
      </c>
      <c r="AA684" s="18">
        <f>IF(K684&lt;=450000,0,MAX(0,ROUNDDOWN(X684*0.06-MIN(50000,X684)*0.03,-2))+MAX(0,ROUNDDOWN(X684*0.04-MIN(50000,X684)*0.02,-2)))</f>
        <v/>
      </c>
      <c r="AB684" s="18">
        <f>AE684+Y684-Z684</f>
        <v/>
      </c>
      <c r="AC684" s="18">
        <f>AF684+Y684-AA684</f>
        <v/>
      </c>
      <c r="AD684" s="20">
        <f>AB684-AC684</f>
        <v/>
      </c>
      <c r="AE684" s="18">
        <f>S684-T684</f>
        <v/>
      </c>
      <c r="AF684" s="18">
        <f>S684-U684</f>
        <v/>
      </c>
      <c r="AG684" s="21">
        <f>IF(P684&lt;=0,0,LOOKUP(P684,{0,1950001,3300001,6950001,9000001,18000001,40000001},{0.05,0.1,0.2,0.23,0.33,0.4,0.45}))</f>
        <v/>
      </c>
    </row>
    <row r="685">
      <c r="A685" t="inlineStr">
        <is>
          <t>1万円刻み</t>
        </is>
      </c>
      <c r="B685" s="18">
        <f>'4_1万円刻み'!$A$227</f>
        <v/>
      </c>
      <c r="C685" s="19" t="n">
        <v>2025</v>
      </c>
      <c r="D685" s="18" t="n">
        <v>100000</v>
      </c>
      <c r="E685" s="18" t="n">
        <v>0</v>
      </c>
      <c r="F685" s="18" t="n">
        <v>100000</v>
      </c>
      <c r="G685" t="inlineStr">
        <is>
          <t>はい</t>
        </is>
      </c>
      <c r="H685" s="18">
        <f>ROUND(MIN(B685/12,650000)*12*0.0915+MIN(B685/12,1390000)*12*(0.0504+0)+B685*0.005,0)</f>
        <v/>
      </c>
      <c r="I685" s="18" t="n">
        <v>0</v>
      </c>
      <c r="J685" s="18" t="n">
        <v>0</v>
      </c>
      <c r="K685" s="18">
        <f>ROUND(IF(C685&gt;=2026,IF(B685&lt;741000,0,IF(B685&lt;2191000,B685-740000,IF(B685&lt;2193000,1451000,IF(B685&lt;2196000,1453000,IF(B685&lt;2200000,1456000,IF(B685&lt;3600000,ROUNDDOWN(B685/4,-3)*2.8-80000,IF(B685&lt;6600000,ROUNDDOWN(B685/4,-3)*3.2-440000,IF(B685&lt;8500000,ROUNDDOWN(B685*0.9,0)-1100000,B685-1950000)))))))),IF(B685&lt;651000,0,IF(B685&lt;1900000,B685-650000,IF(B685&lt;3600000,ROUNDDOWN(B685/4,-3)*2.8-80000,IF(B685&lt;6600000,ROUNDDOWN(B685/4,-3)*3.2-440000,IF(B685&lt;8500000,ROUNDDOWN(B685*0.9,0)-1100000,B685-1950000)))))),0)</f>
        <v/>
      </c>
      <c r="L685" s="18">
        <f>IF(K685&gt;23500000,NA(),IF(C685&gt;=2026,IF(K685&lt;=4890000,1040000,IF(K685&lt;=6550000,670000,620000)),IF(K685&lt;=1320000,950000,IF(K685&lt;=3360000,880000,IF(K685&lt;=4890000,680000,IF(K685&lt;=6550000,630000,580000))))))</f>
        <v/>
      </c>
      <c r="M685" s="18">
        <f>MIN(100000,ROUNDDOWN(K685*0.05,0))</f>
        <v/>
      </c>
      <c r="N685" s="18">
        <f>MIN(2000000,MAX(0,D685-E685-M685))</f>
        <v/>
      </c>
      <c r="O685" s="18">
        <f>IF(G685="はい",MIN(88000,MAX(0,F685-12000)),0)</f>
        <v/>
      </c>
      <c r="P685" s="18">
        <f>MAX(0,ROUNDDOWN(K685-H685-L685-I685-0,-3))</f>
        <v/>
      </c>
      <c r="Q685" s="18">
        <f>MAX(0,ROUNDDOWN(K685-H685-L685-I685-N685,-3))</f>
        <v/>
      </c>
      <c r="R685" s="18">
        <f>MAX(0,ROUNDDOWN(K685-H685-L685-I685-O685,-3))</f>
        <v/>
      </c>
      <c r="S685" s="18">
        <f>IF(P685&lt;=0,0,ROUNDDOWN((P685*LOOKUP(P685,{0,1950001,3300001,6950001,9000001,18000001,40000001},{0.05,0.1,0.2,0.23,0.33,0.4,0.45})-LOOKUP(P685,{0,1950001,3300001,6950001,9000001,18000001,40000001},{0,97500,427500,636000,1536000,2796000,4796000}))*1.021,-2))</f>
        <v/>
      </c>
      <c r="T685" s="18">
        <f>IF(Q685&lt;=0,0,ROUNDDOWN((Q685*LOOKUP(Q685,{0,1950001,3300001,6950001,9000001,18000001,40000001},{0.05,0.1,0.2,0.23,0.33,0.4,0.45})-LOOKUP(Q685,{0,1950001,3300001,6950001,9000001,18000001,40000001},{0,97500,427500,636000,1536000,2796000,4796000}))*1.021,-2))</f>
        <v/>
      </c>
      <c r="U685" s="18">
        <f>IF(R685&lt;=0,0,ROUNDDOWN((R685*LOOKUP(R685,{0,1950001,3300001,6950001,9000001,18000001,40000001},{0.05,0.1,0.2,0.23,0.33,0.4,0.45})-LOOKUP(R685,{0,1950001,3300001,6950001,9000001,18000001,40000001},{0,97500,427500,636000,1536000,2796000,4796000}))*1.021,-2))</f>
        <v/>
      </c>
      <c r="V685" s="18">
        <f>MAX(0,ROUNDDOWN(K685-H685-430000-J685-0,-3))</f>
        <v/>
      </c>
      <c r="W685" s="18">
        <f>MAX(0,ROUNDDOWN(K685-H685-430000-J685-N685,-3))</f>
        <v/>
      </c>
      <c r="X685" s="18">
        <f>MAX(0,ROUNDDOWN(K685-H685-430000-J685-O685,-3))</f>
        <v/>
      </c>
      <c r="Y685" s="18">
        <f>IF(K685&lt;=450000,0,MAX(0,ROUNDDOWN(V685*0.06-MIN(50000,V685)*0.03,-2))+MAX(0,ROUNDDOWN(V685*0.04-MIN(50000,V685)*0.02,-2)))</f>
        <v/>
      </c>
      <c r="Z685" s="18">
        <f>IF(K685&lt;=450000,0,MAX(0,ROUNDDOWN(W685*0.06-MIN(50000,W685)*0.03,-2))+MAX(0,ROUNDDOWN(W685*0.04-MIN(50000,W685)*0.02,-2)))</f>
        <v/>
      </c>
      <c r="AA685" s="18">
        <f>IF(K685&lt;=450000,0,MAX(0,ROUNDDOWN(X685*0.06-MIN(50000,X685)*0.03,-2))+MAX(0,ROUNDDOWN(X685*0.04-MIN(50000,X685)*0.02,-2)))</f>
        <v/>
      </c>
      <c r="AB685" s="18">
        <f>AE685+Y685-Z685</f>
        <v/>
      </c>
      <c r="AC685" s="18">
        <f>AF685+Y685-AA685</f>
        <v/>
      </c>
      <c r="AD685" s="20">
        <f>AB685-AC685</f>
        <v/>
      </c>
      <c r="AE685" s="18">
        <f>S685-T685</f>
        <v/>
      </c>
      <c r="AF685" s="18">
        <f>S685-U685</f>
        <v/>
      </c>
      <c r="AG685" s="21">
        <f>IF(P685&lt;=0,0,LOOKUP(P685,{0,1950001,3300001,6950001,9000001,18000001,40000001},{0.05,0.1,0.2,0.23,0.33,0.4,0.45}))</f>
        <v/>
      </c>
    </row>
    <row r="686">
      <c r="A686" t="inlineStr">
        <is>
          <t>1万円刻み</t>
        </is>
      </c>
      <c r="B686" s="18">
        <f>'4_1万円刻み'!$A$228</f>
        <v/>
      </c>
      <c r="C686" s="19" t="n">
        <v>2026</v>
      </c>
      <c r="D686" s="18" t="n">
        <v>100000</v>
      </c>
      <c r="E686" s="18" t="n">
        <v>0</v>
      </c>
      <c r="F686" s="18" t="n">
        <v>100000</v>
      </c>
      <c r="G686" t="inlineStr">
        <is>
          <t>はい</t>
        </is>
      </c>
      <c r="H686" s="18">
        <f>ROUND(MIN(B686/12,650000)*12*0.0915+MIN(B686/12,1390000)*12*(0.0504+0)+B686*0.005,0)</f>
        <v/>
      </c>
      <c r="I686" s="18" t="n">
        <v>0</v>
      </c>
      <c r="J686" s="18" t="n">
        <v>0</v>
      </c>
      <c r="K686" s="18">
        <f>ROUND(IF(C686&gt;=2026,IF(B686&lt;741000,0,IF(B686&lt;2191000,B686-740000,IF(B686&lt;2193000,1451000,IF(B686&lt;2196000,1453000,IF(B686&lt;2200000,1456000,IF(B686&lt;3600000,ROUNDDOWN(B686/4,-3)*2.8-80000,IF(B686&lt;6600000,ROUNDDOWN(B686/4,-3)*3.2-440000,IF(B686&lt;8500000,ROUNDDOWN(B686*0.9,0)-1100000,B686-1950000)))))))),IF(B686&lt;651000,0,IF(B686&lt;1900000,B686-650000,IF(B686&lt;3600000,ROUNDDOWN(B686/4,-3)*2.8-80000,IF(B686&lt;6600000,ROUNDDOWN(B686/4,-3)*3.2-440000,IF(B686&lt;8500000,ROUNDDOWN(B686*0.9,0)-1100000,B686-1950000)))))),0)</f>
        <v/>
      </c>
      <c r="L686" s="18">
        <f>IF(K686&gt;23500000,NA(),IF(C686&gt;=2026,IF(K686&lt;=4890000,1040000,IF(K686&lt;=6550000,670000,620000)),IF(K686&lt;=1320000,950000,IF(K686&lt;=3360000,880000,IF(K686&lt;=4890000,680000,IF(K686&lt;=6550000,630000,580000))))))</f>
        <v/>
      </c>
      <c r="M686" s="18">
        <f>MIN(100000,ROUNDDOWN(K686*0.05,0))</f>
        <v/>
      </c>
      <c r="N686" s="18">
        <f>MIN(2000000,MAX(0,D686-E686-M686))</f>
        <v/>
      </c>
      <c r="O686" s="18">
        <f>IF(G686="はい",MIN(88000,MAX(0,F686-12000)),0)</f>
        <v/>
      </c>
      <c r="P686" s="18">
        <f>MAX(0,ROUNDDOWN(K686-H686-L686-I686-0,-3))</f>
        <v/>
      </c>
      <c r="Q686" s="18">
        <f>MAX(0,ROUNDDOWN(K686-H686-L686-I686-N686,-3))</f>
        <v/>
      </c>
      <c r="R686" s="18">
        <f>MAX(0,ROUNDDOWN(K686-H686-L686-I686-O686,-3))</f>
        <v/>
      </c>
      <c r="S686" s="18">
        <f>IF(P686&lt;=0,0,ROUNDDOWN((P686*LOOKUP(P686,{0,1950001,3300001,6950001,9000001,18000001,40000001},{0.05,0.1,0.2,0.23,0.33,0.4,0.45})-LOOKUP(P686,{0,1950001,3300001,6950001,9000001,18000001,40000001},{0,97500,427500,636000,1536000,2796000,4796000}))*1.021,-2))</f>
        <v/>
      </c>
      <c r="T686" s="18">
        <f>IF(Q686&lt;=0,0,ROUNDDOWN((Q686*LOOKUP(Q686,{0,1950001,3300001,6950001,9000001,18000001,40000001},{0.05,0.1,0.2,0.23,0.33,0.4,0.45})-LOOKUP(Q686,{0,1950001,3300001,6950001,9000001,18000001,40000001},{0,97500,427500,636000,1536000,2796000,4796000}))*1.021,-2))</f>
        <v/>
      </c>
      <c r="U686" s="18">
        <f>IF(R686&lt;=0,0,ROUNDDOWN((R686*LOOKUP(R686,{0,1950001,3300001,6950001,9000001,18000001,40000001},{0.05,0.1,0.2,0.23,0.33,0.4,0.45})-LOOKUP(R686,{0,1950001,3300001,6950001,9000001,18000001,40000001},{0,97500,427500,636000,1536000,2796000,4796000}))*1.021,-2))</f>
        <v/>
      </c>
      <c r="V686" s="18">
        <f>MAX(0,ROUNDDOWN(K686-H686-430000-J686-0,-3))</f>
        <v/>
      </c>
      <c r="W686" s="18">
        <f>MAX(0,ROUNDDOWN(K686-H686-430000-J686-N686,-3))</f>
        <v/>
      </c>
      <c r="X686" s="18">
        <f>MAX(0,ROUNDDOWN(K686-H686-430000-J686-O686,-3))</f>
        <v/>
      </c>
      <c r="Y686" s="18">
        <f>IF(K686&lt;=450000,0,MAX(0,ROUNDDOWN(V686*0.06-MIN(50000,V686)*0.03,-2))+MAX(0,ROUNDDOWN(V686*0.04-MIN(50000,V686)*0.02,-2)))</f>
        <v/>
      </c>
      <c r="Z686" s="18">
        <f>IF(K686&lt;=450000,0,MAX(0,ROUNDDOWN(W686*0.06-MIN(50000,W686)*0.03,-2))+MAX(0,ROUNDDOWN(W686*0.04-MIN(50000,W686)*0.02,-2)))</f>
        <v/>
      </c>
      <c r="AA686" s="18">
        <f>IF(K686&lt;=450000,0,MAX(0,ROUNDDOWN(X686*0.06-MIN(50000,X686)*0.03,-2))+MAX(0,ROUNDDOWN(X686*0.04-MIN(50000,X686)*0.02,-2)))</f>
        <v/>
      </c>
      <c r="AB686" s="18">
        <f>AE686+Y686-Z686</f>
        <v/>
      </c>
      <c r="AC686" s="18">
        <f>AF686+Y686-AA686</f>
        <v/>
      </c>
      <c r="AD686" s="20">
        <f>AB686-AC686</f>
        <v/>
      </c>
      <c r="AE686" s="18">
        <f>S686-T686</f>
        <v/>
      </c>
      <c r="AF686" s="18">
        <f>S686-U686</f>
        <v/>
      </c>
      <c r="AG686" s="21">
        <f>IF(P686&lt;=0,0,LOOKUP(P686,{0,1950001,3300001,6950001,9000001,18000001,40000001},{0.05,0.1,0.2,0.23,0.33,0.4,0.45}))</f>
        <v/>
      </c>
    </row>
    <row r="687">
      <c r="A687" t="inlineStr">
        <is>
          <t>1万円刻み</t>
        </is>
      </c>
      <c r="B687" s="18">
        <f>'4_1万円刻み'!$A$228</f>
        <v/>
      </c>
      <c r="C687" s="19" t="n">
        <v>2025</v>
      </c>
      <c r="D687" s="18" t="n">
        <v>100000</v>
      </c>
      <c r="E687" s="18" t="n">
        <v>0</v>
      </c>
      <c r="F687" s="18" t="n">
        <v>100000</v>
      </c>
      <c r="G687" t="inlineStr">
        <is>
          <t>はい</t>
        </is>
      </c>
      <c r="H687" s="18">
        <f>ROUND(MIN(B687/12,650000)*12*0.0915+MIN(B687/12,1390000)*12*(0.0504+0)+B687*0.005,0)</f>
        <v/>
      </c>
      <c r="I687" s="18" t="n">
        <v>0</v>
      </c>
      <c r="J687" s="18" t="n">
        <v>0</v>
      </c>
      <c r="K687" s="18">
        <f>ROUND(IF(C687&gt;=2026,IF(B687&lt;741000,0,IF(B687&lt;2191000,B687-740000,IF(B687&lt;2193000,1451000,IF(B687&lt;2196000,1453000,IF(B687&lt;2200000,1456000,IF(B687&lt;3600000,ROUNDDOWN(B687/4,-3)*2.8-80000,IF(B687&lt;6600000,ROUNDDOWN(B687/4,-3)*3.2-440000,IF(B687&lt;8500000,ROUNDDOWN(B687*0.9,0)-1100000,B687-1950000)))))))),IF(B687&lt;651000,0,IF(B687&lt;1900000,B687-650000,IF(B687&lt;3600000,ROUNDDOWN(B687/4,-3)*2.8-80000,IF(B687&lt;6600000,ROUNDDOWN(B687/4,-3)*3.2-440000,IF(B687&lt;8500000,ROUNDDOWN(B687*0.9,0)-1100000,B687-1950000)))))),0)</f>
        <v/>
      </c>
      <c r="L687" s="18">
        <f>IF(K687&gt;23500000,NA(),IF(C687&gt;=2026,IF(K687&lt;=4890000,1040000,IF(K687&lt;=6550000,670000,620000)),IF(K687&lt;=1320000,950000,IF(K687&lt;=3360000,880000,IF(K687&lt;=4890000,680000,IF(K687&lt;=6550000,630000,580000))))))</f>
        <v/>
      </c>
      <c r="M687" s="18">
        <f>MIN(100000,ROUNDDOWN(K687*0.05,0))</f>
        <v/>
      </c>
      <c r="N687" s="18">
        <f>MIN(2000000,MAX(0,D687-E687-M687))</f>
        <v/>
      </c>
      <c r="O687" s="18">
        <f>IF(G687="はい",MIN(88000,MAX(0,F687-12000)),0)</f>
        <v/>
      </c>
      <c r="P687" s="18">
        <f>MAX(0,ROUNDDOWN(K687-H687-L687-I687-0,-3))</f>
        <v/>
      </c>
      <c r="Q687" s="18">
        <f>MAX(0,ROUNDDOWN(K687-H687-L687-I687-N687,-3))</f>
        <v/>
      </c>
      <c r="R687" s="18">
        <f>MAX(0,ROUNDDOWN(K687-H687-L687-I687-O687,-3))</f>
        <v/>
      </c>
      <c r="S687" s="18">
        <f>IF(P687&lt;=0,0,ROUNDDOWN((P687*LOOKUP(P687,{0,1950001,3300001,6950001,9000001,18000001,40000001},{0.05,0.1,0.2,0.23,0.33,0.4,0.45})-LOOKUP(P687,{0,1950001,3300001,6950001,9000001,18000001,40000001},{0,97500,427500,636000,1536000,2796000,4796000}))*1.021,-2))</f>
        <v/>
      </c>
      <c r="T687" s="18">
        <f>IF(Q687&lt;=0,0,ROUNDDOWN((Q687*LOOKUP(Q687,{0,1950001,3300001,6950001,9000001,18000001,40000001},{0.05,0.1,0.2,0.23,0.33,0.4,0.45})-LOOKUP(Q687,{0,1950001,3300001,6950001,9000001,18000001,40000001},{0,97500,427500,636000,1536000,2796000,4796000}))*1.021,-2))</f>
        <v/>
      </c>
      <c r="U687" s="18">
        <f>IF(R687&lt;=0,0,ROUNDDOWN((R687*LOOKUP(R687,{0,1950001,3300001,6950001,9000001,18000001,40000001},{0.05,0.1,0.2,0.23,0.33,0.4,0.45})-LOOKUP(R687,{0,1950001,3300001,6950001,9000001,18000001,40000001},{0,97500,427500,636000,1536000,2796000,4796000}))*1.021,-2))</f>
        <v/>
      </c>
      <c r="V687" s="18">
        <f>MAX(0,ROUNDDOWN(K687-H687-430000-J687-0,-3))</f>
        <v/>
      </c>
      <c r="W687" s="18">
        <f>MAX(0,ROUNDDOWN(K687-H687-430000-J687-N687,-3))</f>
        <v/>
      </c>
      <c r="X687" s="18">
        <f>MAX(0,ROUNDDOWN(K687-H687-430000-J687-O687,-3))</f>
        <v/>
      </c>
      <c r="Y687" s="18">
        <f>IF(K687&lt;=450000,0,MAX(0,ROUNDDOWN(V687*0.06-MIN(50000,V687)*0.03,-2))+MAX(0,ROUNDDOWN(V687*0.04-MIN(50000,V687)*0.02,-2)))</f>
        <v/>
      </c>
      <c r="Z687" s="18">
        <f>IF(K687&lt;=450000,0,MAX(0,ROUNDDOWN(W687*0.06-MIN(50000,W687)*0.03,-2))+MAX(0,ROUNDDOWN(W687*0.04-MIN(50000,W687)*0.02,-2)))</f>
        <v/>
      </c>
      <c r="AA687" s="18">
        <f>IF(K687&lt;=450000,0,MAX(0,ROUNDDOWN(X687*0.06-MIN(50000,X687)*0.03,-2))+MAX(0,ROUNDDOWN(X687*0.04-MIN(50000,X687)*0.02,-2)))</f>
        <v/>
      </c>
      <c r="AB687" s="18">
        <f>AE687+Y687-Z687</f>
        <v/>
      </c>
      <c r="AC687" s="18">
        <f>AF687+Y687-AA687</f>
        <v/>
      </c>
      <c r="AD687" s="20">
        <f>AB687-AC687</f>
        <v/>
      </c>
      <c r="AE687" s="18">
        <f>S687-T687</f>
        <v/>
      </c>
      <c r="AF687" s="18">
        <f>S687-U687</f>
        <v/>
      </c>
      <c r="AG687" s="21">
        <f>IF(P687&lt;=0,0,LOOKUP(P687,{0,1950001,3300001,6950001,9000001,18000001,40000001},{0.05,0.1,0.2,0.23,0.33,0.4,0.45}))</f>
        <v/>
      </c>
    </row>
    <row r="688">
      <c r="A688" t="inlineStr">
        <is>
          <t>1万円刻み</t>
        </is>
      </c>
      <c r="B688" s="18">
        <f>'4_1万円刻み'!$A$229</f>
        <v/>
      </c>
      <c r="C688" s="19" t="n">
        <v>2026</v>
      </c>
      <c r="D688" s="18" t="n">
        <v>100000</v>
      </c>
      <c r="E688" s="18" t="n">
        <v>0</v>
      </c>
      <c r="F688" s="18" t="n">
        <v>100000</v>
      </c>
      <c r="G688" t="inlineStr">
        <is>
          <t>はい</t>
        </is>
      </c>
      <c r="H688" s="18">
        <f>ROUND(MIN(B688/12,650000)*12*0.0915+MIN(B688/12,1390000)*12*(0.0504+0)+B688*0.005,0)</f>
        <v/>
      </c>
      <c r="I688" s="18" t="n">
        <v>0</v>
      </c>
      <c r="J688" s="18" t="n">
        <v>0</v>
      </c>
      <c r="K688" s="18">
        <f>ROUND(IF(C688&gt;=2026,IF(B688&lt;741000,0,IF(B688&lt;2191000,B688-740000,IF(B688&lt;2193000,1451000,IF(B688&lt;2196000,1453000,IF(B688&lt;2200000,1456000,IF(B688&lt;3600000,ROUNDDOWN(B688/4,-3)*2.8-80000,IF(B688&lt;6600000,ROUNDDOWN(B688/4,-3)*3.2-440000,IF(B688&lt;8500000,ROUNDDOWN(B688*0.9,0)-1100000,B688-1950000)))))))),IF(B688&lt;651000,0,IF(B688&lt;1900000,B688-650000,IF(B688&lt;3600000,ROUNDDOWN(B688/4,-3)*2.8-80000,IF(B688&lt;6600000,ROUNDDOWN(B688/4,-3)*3.2-440000,IF(B688&lt;8500000,ROUNDDOWN(B688*0.9,0)-1100000,B688-1950000)))))),0)</f>
        <v/>
      </c>
      <c r="L688" s="18">
        <f>IF(K688&gt;23500000,NA(),IF(C688&gt;=2026,IF(K688&lt;=4890000,1040000,IF(K688&lt;=6550000,670000,620000)),IF(K688&lt;=1320000,950000,IF(K688&lt;=3360000,880000,IF(K688&lt;=4890000,680000,IF(K688&lt;=6550000,630000,580000))))))</f>
        <v/>
      </c>
      <c r="M688" s="18">
        <f>MIN(100000,ROUNDDOWN(K688*0.05,0))</f>
        <v/>
      </c>
      <c r="N688" s="18">
        <f>MIN(2000000,MAX(0,D688-E688-M688))</f>
        <v/>
      </c>
      <c r="O688" s="18">
        <f>IF(G688="はい",MIN(88000,MAX(0,F688-12000)),0)</f>
        <v/>
      </c>
      <c r="P688" s="18">
        <f>MAX(0,ROUNDDOWN(K688-H688-L688-I688-0,-3))</f>
        <v/>
      </c>
      <c r="Q688" s="18">
        <f>MAX(0,ROUNDDOWN(K688-H688-L688-I688-N688,-3))</f>
        <v/>
      </c>
      <c r="R688" s="18">
        <f>MAX(0,ROUNDDOWN(K688-H688-L688-I688-O688,-3))</f>
        <v/>
      </c>
      <c r="S688" s="18">
        <f>IF(P688&lt;=0,0,ROUNDDOWN((P688*LOOKUP(P688,{0,1950001,3300001,6950001,9000001,18000001,40000001},{0.05,0.1,0.2,0.23,0.33,0.4,0.45})-LOOKUP(P688,{0,1950001,3300001,6950001,9000001,18000001,40000001},{0,97500,427500,636000,1536000,2796000,4796000}))*1.021,-2))</f>
        <v/>
      </c>
      <c r="T688" s="18">
        <f>IF(Q688&lt;=0,0,ROUNDDOWN((Q688*LOOKUP(Q688,{0,1950001,3300001,6950001,9000001,18000001,40000001},{0.05,0.1,0.2,0.23,0.33,0.4,0.45})-LOOKUP(Q688,{0,1950001,3300001,6950001,9000001,18000001,40000001},{0,97500,427500,636000,1536000,2796000,4796000}))*1.021,-2))</f>
        <v/>
      </c>
      <c r="U688" s="18">
        <f>IF(R688&lt;=0,0,ROUNDDOWN((R688*LOOKUP(R688,{0,1950001,3300001,6950001,9000001,18000001,40000001},{0.05,0.1,0.2,0.23,0.33,0.4,0.45})-LOOKUP(R688,{0,1950001,3300001,6950001,9000001,18000001,40000001},{0,97500,427500,636000,1536000,2796000,4796000}))*1.021,-2))</f>
        <v/>
      </c>
      <c r="V688" s="18">
        <f>MAX(0,ROUNDDOWN(K688-H688-430000-J688-0,-3))</f>
        <v/>
      </c>
      <c r="W688" s="18">
        <f>MAX(0,ROUNDDOWN(K688-H688-430000-J688-N688,-3))</f>
        <v/>
      </c>
      <c r="X688" s="18">
        <f>MAX(0,ROUNDDOWN(K688-H688-430000-J688-O688,-3))</f>
        <v/>
      </c>
      <c r="Y688" s="18">
        <f>IF(K688&lt;=450000,0,MAX(0,ROUNDDOWN(V688*0.06-MIN(50000,V688)*0.03,-2))+MAX(0,ROUNDDOWN(V688*0.04-MIN(50000,V688)*0.02,-2)))</f>
        <v/>
      </c>
      <c r="Z688" s="18">
        <f>IF(K688&lt;=450000,0,MAX(0,ROUNDDOWN(W688*0.06-MIN(50000,W688)*0.03,-2))+MAX(0,ROUNDDOWN(W688*0.04-MIN(50000,W688)*0.02,-2)))</f>
        <v/>
      </c>
      <c r="AA688" s="18">
        <f>IF(K688&lt;=450000,0,MAX(0,ROUNDDOWN(X688*0.06-MIN(50000,X688)*0.03,-2))+MAX(0,ROUNDDOWN(X688*0.04-MIN(50000,X688)*0.02,-2)))</f>
        <v/>
      </c>
      <c r="AB688" s="18">
        <f>AE688+Y688-Z688</f>
        <v/>
      </c>
      <c r="AC688" s="18">
        <f>AF688+Y688-AA688</f>
        <v/>
      </c>
      <c r="AD688" s="20">
        <f>AB688-AC688</f>
        <v/>
      </c>
      <c r="AE688" s="18">
        <f>S688-T688</f>
        <v/>
      </c>
      <c r="AF688" s="18">
        <f>S688-U688</f>
        <v/>
      </c>
      <c r="AG688" s="21">
        <f>IF(P688&lt;=0,0,LOOKUP(P688,{0,1950001,3300001,6950001,9000001,18000001,40000001},{0.05,0.1,0.2,0.23,0.33,0.4,0.45}))</f>
        <v/>
      </c>
    </row>
    <row r="689">
      <c r="A689" t="inlineStr">
        <is>
          <t>1万円刻み</t>
        </is>
      </c>
      <c r="B689" s="18">
        <f>'4_1万円刻み'!$A$229</f>
        <v/>
      </c>
      <c r="C689" s="19" t="n">
        <v>2025</v>
      </c>
      <c r="D689" s="18" t="n">
        <v>100000</v>
      </c>
      <c r="E689" s="18" t="n">
        <v>0</v>
      </c>
      <c r="F689" s="18" t="n">
        <v>100000</v>
      </c>
      <c r="G689" t="inlineStr">
        <is>
          <t>はい</t>
        </is>
      </c>
      <c r="H689" s="18">
        <f>ROUND(MIN(B689/12,650000)*12*0.0915+MIN(B689/12,1390000)*12*(0.0504+0)+B689*0.005,0)</f>
        <v/>
      </c>
      <c r="I689" s="18" t="n">
        <v>0</v>
      </c>
      <c r="J689" s="18" t="n">
        <v>0</v>
      </c>
      <c r="K689" s="18">
        <f>ROUND(IF(C689&gt;=2026,IF(B689&lt;741000,0,IF(B689&lt;2191000,B689-740000,IF(B689&lt;2193000,1451000,IF(B689&lt;2196000,1453000,IF(B689&lt;2200000,1456000,IF(B689&lt;3600000,ROUNDDOWN(B689/4,-3)*2.8-80000,IF(B689&lt;6600000,ROUNDDOWN(B689/4,-3)*3.2-440000,IF(B689&lt;8500000,ROUNDDOWN(B689*0.9,0)-1100000,B689-1950000)))))))),IF(B689&lt;651000,0,IF(B689&lt;1900000,B689-650000,IF(B689&lt;3600000,ROUNDDOWN(B689/4,-3)*2.8-80000,IF(B689&lt;6600000,ROUNDDOWN(B689/4,-3)*3.2-440000,IF(B689&lt;8500000,ROUNDDOWN(B689*0.9,0)-1100000,B689-1950000)))))),0)</f>
        <v/>
      </c>
      <c r="L689" s="18">
        <f>IF(K689&gt;23500000,NA(),IF(C689&gt;=2026,IF(K689&lt;=4890000,1040000,IF(K689&lt;=6550000,670000,620000)),IF(K689&lt;=1320000,950000,IF(K689&lt;=3360000,880000,IF(K689&lt;=4890000,680000,IF(K689&lt;=6550000,630000,580000))))))</f>
        <v/>
      </c>
      <c r="M689" s="18">
        <f>MIN(100000,ROUNDDOWN(K689*0.05,0))</f>
        <v/>
      </c>
      <c r="N689" s="18">
        <f>MIN(2000000,MAX(0,D689-E689-M689))</f>
        <v/>
      </c>
      <c r="O689" s="18">
        <f>IF(G689="はい",MIN(88000,MAX(0,F689-12000)),0)</f>
        <v/>
      </c>
      <c r="P689" s="18">
        <f>MAX(0,ROUNDDOWN(K689-H689-L689-I689-0,-3))</f>
        <v/>
      </c>
      <c r="Q689" s="18">
        <f>MAX(0,ROUNDDOWN(K689-H689-L689-I689-N689,-3))</f>
        <v/>
      </c>
      <c r="R689" s="18">
        <f>MAX(0,ROUNDDOWN(K689-H689-L689-I689-O689,-3))</f>
        <v/>
      </c>
      <c r="S689" s="18">
        <f>IF(P689&lt;=0,0,ROUNDDOWN((P689*LOOKUP(P689,{0,1950001,3300001,6950001,9000001,18000001,40000001},{0.05,0.1,0.2,0.23,0.33,0.4,0.45})-LOOKUP(P689,{0,1950001,3300001,6950001,9000001,18000001,40000001},{0,97500,427500,636000,1536000,2796000,4796000}))*1.021,-2))</f>
        <v/>
      </c>
      <c r="T689" s="18">
        <f>IF(Q689&lt;=0,0,ROUNDDOWN((Q689*LOOKUP(Q689,{0,1950001,3300001,6950001,9000001,18000001,40000001},{0.05,0.1,0.2,0.23,0.33,0.4,0.45})-LOOKUP(Q689,{0,1950001,3300001,6950001,9000001,18000001,40000001},{0,97500,427500,636000,1536000,2796000,4796000}))*1.021,-2))</f>
        <v/>
      </c>
      <c r="U689" s="18">
        <f>IF(R689&lt;=0,0,ROUNDDOWN((R689*LOOKUP(R689,{0,1950001,3300001,6950001,9000001,18000001,40000001},{0.05,0.1,0.2,0.23,0.33,0.4,0.45})-LOOKUP(R689,{0,1950001,3300001,6950001,9000001,18000001,40000001},{0,97500,427500,636000,1536000,2796000,4796000}))*1.021,-2))</f>
        <v/>
      </c>
      <c r="V689" s="18">
        <f>MAX(0,ROUNDDOWN(K689-H689-430000-J689-0,-3))</f>
        <v/>
      </c>
      <c r="W689" s="18">
        <f>MAX(0,ROUNDDOWN(K689-H689-430000-J689-N689,-3))</f>
        <v/>
      </c>
      <c r="X689" s="18">
        <f>MAX(0,ROUNDDOWN(K689-H689-430000-J689-O689,-3))</f>
        <v/>
      </c>
      <c r="Y689" s="18">
        <f>IF(K689&lt;=450000,0,MAX(0,ROUNDDOWN(V689*0.06-MIN(50000,V689)*0.03,-2))+MAX(0,ROUNDDOWN(V689*0.04-MIN(50000,V689)*0.02,-2)))</f>
        <v/>
      </c>
      <c r="Z689" s="18">
        <f>IF(K689&lt;=450000,0,MAX(0,ROUNDDOWN(W689*0.06-MIN(50000,W689)*0.03,-2))+MAX(0,ROUNDDOWN(W689*0.04-MIN(50000,W689)*0.02,-2)))</f>
        <v/>
      </c>
      <c r="AA689" s="18">
        <f>IF(K689&lt;=450000,0,MAX(0,ROUNDDOWN(X689*0.06-MIN(50000,X689)*0.03,-2))+MAX(0,ROUNDDOWN(X689*0.04-MIN(50000,X689)*0.02,-2)))</f>
        <v/>
      </c>
      <c r="AB689" s="18">
        <f>AE689+Y689-Z689</f>
        <v/>
      </c>
      <c r="AC689" s="18">
        <f>AF689+Y689-AA689</f>
        <v/>
      </c>
      <c r="AD689" s="20">
        <f>AB689-AC689</f>
        <v/>
      </c>
      <c r="AE689" s="18">
        <f>S689-T689</f>
        <v/>
      </c>
      <c r="AF689" s="18">
        <f>S689-U689</f>
        <v/>
      </c>
      <c r="AG689" s="21">
        <f>IF(P689&lt;=0,0,LOOKUP(P689,{0,1950001,3300001,6950001,9000001,18000001,40000001},{0.05,0.1,0.2,0.23,0.33,0.4,0.45}))</f>
        <v/>
      </c>
    </row>
    <row r="690">
      <c r="A690" t="inlineStr">
        <is>
          <t>1万円刻み</t>
        </is>
      </c>
      <c r="B690" s="18">
        <f>'4_1万円刻み'!$A$230</f>
        <v/>
      </c>
      <c r="C690" s="19" t="n">
        <v>2026</v>
      </c>
      <c r="D690" s="18" t="n">
        <v>100000</v>
      </c>
      <c r="E690" s="18" t="n">
        <v>0</v>
      </c>
      <c r="F690" s="18" t="n">
        <v>100000</v>
      </c>
      <c r="G690" t="inlineStr">
        <is>
          <t>はい</t>
        </is>
      </c>
      <c r="H690" s="18">
        <f>ROUND(MIN(B690/12,650000)*12*0.0915+MIN(B690/12,1390000)*12*(0.0504+0)+B690*0.005,0)</f>
        <v/>
      </c>
      <c r="I690" s="18" t="n">
        <v>0</v>
      </c>
      <c r="J690" s="18" t="n">
        <v>0</v>
      </c>
      <c r="K690" s="18">
        <f>ROUND(IF(C690&gt;=2026,IF(B690&lt;741000,0,IF(B690&lt;2191000,B690-740000,IF(B690&lt;2193000,1451000,IF(B690&lt;2196000,1453000,IF(B690&lt;2200000,1456000,IF(B690&lt;3600000,ROUNDDOWN(B690/4,-3)*2.8-80000,IF(B690&lt;6600000,ROUNDDOWN(B690/4,-3)*3.2-440000,IF(B690&lt;8500000,ROUNDDOWN(B690*0.9,0)-1100000,B690-1950000)))))))),IF(B690&lt;651000,0,IF(B690&lt;1900000,B690-650000,IF(B690&lt;3600000,ROUNDDOWN(B690/4,-3)*2.8-80000,IF(B690&lt;6600000,ROUNDDOWN(B690/4,-3)*3.2-440000,IF(B690&lt;8500000,ROUNDDOWN(B690*0.9,0)-1100000,B690-1950000)))))),0)</f>
        <v/>
      </c>
      <c r="L690" s="18">
        <f>IF(K690&gt;23500000,NA(),IF(C690&gt;=2026,IF(K690&lt;=4890000,1040000,IF(K690&lt;=6550000,670000,620000)),IF(K690&lt;=1320000,950000,IF(K690&lt;=3360000,880000,IF(K690&lt;=4890000,680000,IF(K690&lt;=6550000,630000,580000))))))</f>
        <v/>
      </c>
      <c r="M690" s="18">
        <f>MIN(100000,ROUNDDOWN(K690*0.05,0))</f>
        <v/>
      </c>
      <c r="N690" s="18">
        <f>MIN(2000000,MAX(0,D690-E690-M690))</f>
        <v/>
      </c>
      <c r="O690" s="18">
        <f>IF(G690="はい",MIN(88000,MAX(0,F690-12000)),0)</f>
        <v/>
      </c>
      <c r="P690" s="18">
        <f>MAX(0,ROUNDDOWN(K690-H690-L690-I690-0,-3))</f>
        <v/>
      </c>
      <c r="Q690" s="18">
        <f>MAX(0,ROUNDDOWN(K690-H690-L690-I690-N690,-3))</f>
        <v/>
      </c>
      <c r="R690" s="18">
        <f>MAX(0,ROUNDDOWN(K690-H690-L690-I690-O690,-3))</f>
        <v/>
      </c>
      <c r="S690" s="18">
        <f>IF(P690&lt;=0,0,ROUNDDOWN((P690*LOOKUP(P690,{0,1950001,3300001,6950001,9000001,18000001,40000001},{0.05,0.1,0.2,0.23,0.33,0.4,0.45})-LOOKUP(P690,{0,1950001,3300001,6950001,9000001,18000001,40000001},{0,97500,427500,636000,1536000,2796000,4796000}))*1.021,-2))</f>
        <v/>
      </c>
      <c r="T690" s="18">
        <f>IF(Q690&lt;=0,0,ROUNDDOWN((Q690*LOOKUP(Q690,{0,1950001,3300001,6950001,9000001,18000001,40000001},{0.05,0.1,0.2,0.23,0.33,0.4,0.45})-LOOKUP(Q690,{0,1950001,3300001,6950001,9000001,18000001,40000001},{0,97500,427500,636000,1536000,2796000,4796000}))*1.021,-2))</f>
        <v/>
      </c>
      <c r="U690" s="18">
        <f>IF(R690&lt;=0,0,ROUNDDOWN((R690*LOOKUP(R690,{0,1950001,3300001,6950001,9000001,18000001,40000001},{0.05,0.1,0.2,0.23,0.33,0.4,0.45})-LOOKUP(R690,{0,1950001,3300001,6950001,9000001,18000001,40000001},{0,97500,427500,636000,1536000,2796000,4796000}))*1.021,-2))</f>
        <v/>
      </c>
      <c r="V690" s="18">
        <f>MAX(0,ROUNDDOWN(K690-H690-430000-J690-0,-3))</f>
        <v/>
      </c>
      <c r="W690" s="18">
        <f>MAX(0,ROUNDDOWN(K690-H690-430000-J690-N690,-3))</f>
        <v/>
      </c>
      <c r="X690" s="18">
        <f>MAX(0,ROUNDDOWN(K690-H690-430000-J690-O690,-3))</f>
        <v/>
      </c>
      <c r="Y690" s="18">
        <f>IF(K690&lt;=450000,0,MAX(0,ROUNDDOWN(V690*0.06-MIN(50000,V690)*0.03,-2))+MAX(0,ROUNDDOWN(V690*0.04-MIN(50000,V690)*0.02,-2)))</f>
        <v/>
      </c>
      <c r="Z690" s="18">
        <f>IF(K690&lt;=450000,0,MAX(0,ROUNDDOWN(W690*0.06-MIN(50000,W690)*0.03,-2))+MAX(0,ROUNDDOWN(W690*0.04-MIN(50000,W690)*0.02,-2)))</f>
        <v/>
      </c>
      <c r="AA690" s="18">
        <f>IF(K690&lt;=450000,0,MAX(0,ROUNDDOWN(X690*0.06-MIN(50000,X690)*0.03,-2))+MAX(0,ROUNDDOWN(X690*0.04-MIN(50000,X690)*0.02,-2)))</f>
        <v/>
      </c>
      <c r="AB690" s="18">
        <f>AE690+Y690-Z690</f>
        <v/>
      </c>
      <c r="AC690" s="18">
        <f>AF690+Y690-AA690</f>
        <v/>
      </c>
      <c r="AD690" s="20">
        <f>AB690-AC690</f>
        <v/>
      </c>
      <c r="AE690" s="18">
        <f>S690-T690</f>
        <v/>
      </c>
      <c r="AF690" s="18">
        <f>S690-U690</f>
        <v/>
      </c>
      <c r="AG690" s="21">
        <f>IF(P690&lt;=0,0,LOOKUP(P690,{0,1950001,3300001,6950001,9000001,18000001,40000001},{0.05,0.1,0.2,0.23,0.33,0.4,0.45}))</f>
        <v/>
      </c>
    </row>
    <row r="691">
      <c r="A691" t="inlineStr">
        <is>
          <t>1万円刻み</t>
        </is>
      </c>
      <c r="B691" s="18">
        <f>'4_1万円刻み'!$A$230</f>
        <v/>
      </c>
      <c r="C691" s="19" t="n">
        <v>2025</v>
      </c>
      <c r="D691" s="18" t="n">
        <v>100000</v>
      </c>
      <c r="E691" s="18" t="n">
        <v>0</v>
      </c>
      <c r="F691" s="18" t="n">
        <v>100000</v>
      </c>
      <c r="G691" t="inlineStr">
        <is>
          <t>はい</t>
        </is>
      </c>
      <c r="H691" s="18">
        <f>ROUND(MIN(B691/12,650000)*12*0.0915+MIN(B691/12,1390000)*12*(0.0504+0)+B691*0.005,0)</f>
        <v/>
      </c>
      <c r="I691" s="18" t="n">
        <v>0</v>
      </c>
      <c r="J691" s="18" t="n">
        <v>0</v>
      </c>
      <c r="K691" s="18">
        <f>ROUND(IF(C691&gt;=2026,IF(B691&lt;741000,0,IF(B691&lt;2191000,B691-740000,IF(B691&lt;2193000,1451000,IF(B691&lt;2196000,1453000,IF(B691&lt;2200000,1456000,IF(B691&lt;3600000,ROUNDDOWN(B691/4,-3)*2.8-80000,IF(B691&lt;6600000,ROUNDDOWN(B691/4,-3)*3.2-440000,IF(B691&lt;8500000,ROUNDDOWN(B691*0.9,0)-1100000,B691-1950000)))))))),IF(B691&lt;651000,0,IF(B691&lt;1900000,B691-650000,IF(B691&lt;3600000,ROUNDDOWN(B691/4,-3)*2.8-80000,IF(B691&lt;6600000,ROUNDDOWN(B691/4,-3)*3.2-440000,IF(B691&lt;8500000,ROUNDDOWN(B691*0.9,0)-1100000,B691-1950000)))))),0)</f>
        <v/>
      </c>
      <c r="L691" s="18">
        <f>IF(K691&gt;23500000,NA(),IF(C691&gt;=2026,IF(K691&lt;=4890000,1040000,IF(K691&lt;=6550000,670000,620000)),IF(K691&lt;=1320000,950000,IF(K691&lt;=3360000,880000,IF(K691&lt;=4890000,680000,IF(K691&lt;=6550000,630000,580000))))))</f>
        <v/>
      </c>
      <c r="M691" s="18">
        <f>MIN(100000,ROUNDDOWN(K691*0.05,0))</f>
        <v/>
      </c>
      <c r="N691" s="18">
        <f>MIN(2000000,MAX(0,D691-E691-M691))</f>
        <v/>
      </c>
      <c r="O691" s="18">
        <f>IF(G691="はい",MIN(88000,MAX(0,F691-12000)),0)</f>
        <v/>
      </c>
      <c r="P691" s="18">
        <f>MAX(0,ROUNDDOWN(K691-H691-L691-I691-0,-3))</f>
        <v/>
      </c>
      <c r="Q691" s="18">
        <f>MAX(0,ROUNDDOWN(K691-H691-L691-I691-N691,-3))</f>
        <v/>
      </c>
      <c r="R691" s="18">
        <f>MAX(0,ROUNDDOWN(K691-H691-L691-I691-O691,-3))</f>
        <v/>
      </c>
      <c r="S691" s="18">
        <f>IF(P691&lt;=0,0,ROUNDDOWN((P691*LOOKUP(P691,{0,1950001,3300001,6950001,9000001,18000001,40000001},{0.05,0.1,0.2,0.23,0.33,0.4,0.45})-LOOKUP(P691,{0,1950001,3300001,6950001,9000001,18000001,40000001},{0,97500,427500,636000,1536000,2796000,4796000}))*1.021,-2))</f>
        <v/>
      </c>
      <c r="T691" s="18">
        <f>IF(Q691&lt;=0,0,ROUNDDOWN((Q691*LOOKUP(Q691,{0,1950001,3300001,6950001,9000001,18000001,40000001},{0.05,0.1,0.2,0.23,0.33,0.4,0.45})-LOOKUP(Q691,{0,1950001,3300001,6950001,9000001,18000001,40000001},{0,97500,427500,636000,1536000,2796000,4796000}))*1.021,-2))</f>
        <v/>
      </c>
      <c r="U691" s="18">
        <f>IF(R691&lt;=0,0,ROUNDDOWN((R691*LOOKUP(R691,{0,1950001,3300001,6950001,9000001,18000001,40000001},{0.05,0.1,0.2,0.23,0.33,0.4,0.45})-LOOKUP(R691,{0,1950001,3300001,6950001,9000001,18000001,40000001},{0,97500,427500,636000,1536000,2796000,4796000}))*1.021,-2))</f>
        <v/>
      </c>
      <c r="V691" s="18">
        <f>MAX(0,ROUNDDOWN(K691-H691-430000-J691-0,-3))</f>
        <v/>
      </c>
      <c r="W691" s="18">
        <f>MAX(0,ROUNDDOWN(K691-H691-430000-J691-N691,-3))</f>
        <v/>
      </c>
      <c r="X691" s="18">
        <f>MAX(0,ROUNDDOWN(K691-H691-430000-J691-O691,-3))</f>
        <v/>
      </c>
      <c r="Y691" s="18">
        <f>IF(K691&lt;=450000,0,MAX(0,ROUNDDOWN(V691*0.06-MIN(50000,V691)*0.03,-2))+MAX(0,ROUNDDOWN(V691*0.04-MIN(50000,V691)*0.02,-2)))</f>
        <v/>
      </c>
      <c r="Z691" s="18">
        <f>IF(K691&lt;=450000,0,MAX(0,ROUNDDOWN(W691*0.06-MIN(50000,W691)*0.03,-2))+MAX(0,ROUNDDOWN(W691*0.04-MIN(50000,W691)*0.02,-2)))</f>
        <v/>
      </c>
      <c r="AA691" s="18">
        <f>IF(K691&lt;=450000,0,MAX(0,ROUNDDOWN(X691*0.06-MIN(50000,X691)*0.03,-2))+MAX(0,ROUNDDOWN(X691*0.04-MIN(50000,X691)*0.02,-2)))</f>
        <v/>
      </c>
      <c r="AB691" s="18">
        <f>AE691+Y691-Z691</f>
        <v/>
      </c>
      <c r="AC691" s="18">
        <f>AF691+Y691-AA691</f>
        <v/>
      </c>
      <c r="AD691" s="20">
        <f>AB691-AC691</f>
        <v/>
      </c>
      <c r="AE691" s="18">
        <f>S691-T691</f>
        <v/>
      </c>
      <c r="AF691" s="18">
        <f>S691-U691</f>
        <v/>
      </c>
      <c r="AG691" s="21">
        <f>IF(P691&lt;=0,0,LOOKUP(P691,{0,1950001,3300001,6950001,9000001,18000001,40000001},{0.05,0.1,0.2,0.23,0.33,0.4,0.45}))</f>
        <v/>
      </c>
    </row>
    <row r="692">
      <c r="A692" t="inlineStr">
        <is>
          <t>1万円刻み</t>
        </is>
      </c>
      <c r="B692" s="18">
        <f>'4_1万円刻み'!$A$231</f>
        <v/>
      </c>
      <c r="C692" s="19" t="n">
        <v>2026</v>
      </c>
      <c r="D692" s="18" t="n">
        <v>100000</v>
      </c>
      <c r="E692" s="18" t="n">
        <v>0</v>
      </c>
      <c r="F692" s="18" t="n">
        <v>100000</v>
      </c>
      <c r="G692" t="inlineStr">
        <is>
          <t>はい</t>
        </is>
      </c>
      <c r="H692" s="18">
        <f>ROUND(MIN(B692/12,650000)*12*0.0915+MIN(B692/12,1390000)*12*(0.0504+0)+B692*0.005,0)</f>
        <v/>
      </c>
      <c r="I692" s="18" t="n">
        <v>0</v>
      </c>
      <c r="J692" s="18" t="n">
        <v>0</v>
      </c>
      <c r="K692" s="18">
        <f>ROUND(IF(C692&gt;=2026,IF(B692&lt;741000,0,IF(B692&lt;2191000,B692-740000,IF(B692&lt;2193000,1451000,IF(B692&lt;2196000,1453000,IF(B692&lt;2200000,1456000,IF(B692&lt;3600000,ROUNDDOWN(B692/4,-3)*2.8-80000,IF(B692&lt;6600000,ROUNDDOWN(B692/4,-3)*3.2-440000,IF(B692&lt;8500000,ROUNDDOWN(B692*0.9,0)-1100000,B692-1950000)))))))),IF(B692&lt;651000,0,IF(B692&lt;1900000,B692-650000,IF(B692&lt;3600000,ROUNDDOWN(B692/4,-3)*2.8-80000,IF(B692&lt;6600000,ROUNDDOWN(B692/4,-3)*3.2-440000,IF(B692&lt;8500000,ROUNDDOWN(B692*0.9,0)-1100000,B692-1950000)))))),0)</f>
        <v/>
      </c>
      <c r="L692" s="18">
        <f>IF(K692&gt;23500000,NA(),IF(C692&gt;=2026,IF(K692&lt;=4890000,1040000,IF(K692&lt;=6550000,670000,620000)),IF(K692&lt;=1320000,950000,IF(K692&lt;=3360000,880000,IF(K692&lt;=4890000,680000,IF(K692&lt;=6550000,630000,580000))))))</f>
        <v/>
      </c>
      <c r="M692" s="18">
        <f>MIN(100000,ROUNDDOWN(K692*0.05,0))</f>
        <v/>
      </c>
      <c r="N692" s="18">
        <f>MIN(2000000,MAX(0,D692-E692-M692))</f>
        <v/>
      </c>
      <c r="O692" s="18">
        <f>IF(G692="はい",MIN(88000,MAX(0,F692-12000)),0)</f>
        <v/>
      </c>
      <c r="P692" s="18">
        <f>MAX(0,ROUNDDOWN(K692-H692-L692-I692-0,-3))</f>
        <v/>
      </c>
      <c r="Q692" s="18">
        <f>MAX(0,ROUNDDOWN(K692-H692-L692-I692-N692,-3))</f>
        <v/>
      </c>
      <c r="R692" s="18">
        <f>MAX(0,ROUNDDOWN(K692-H692-L692-I692-O692,-3))</f>
        <v/>
      </c>
      <c r="S692" s="18">
        <f>IF(P692&lt;=0,0,ROUNDDOWN((P692*LOOKUP(P692,{0,1950001,3300001,6950001,9000001,18000001,40000001},{0.05,0.1,0.2,0.23,0.33,0.4,0.45})-LOOKUP(P692,{0,1950001,3300001,6950001,9000001,18000001,40000001},{0,97500,427500,636000,1536000,2796000,4796000}))*1.021,-2))</f>
        <v/>
      </c>
      <c r="T692" s="18">
        <f>IF(Q692&lt;=0,0,ROUNDDOWN((Q692*LOOKUP(Q692,{0,1950001,3300001,6950001,9000001,18000001,40000001},{0.05,0.1,0.2,0.23,0.33,0.4,0.45})-LOOKUP(Q692,{0,1950001,3300001,6950001,9000001,18000001,40000001},{0,97500,427500,636000,1536000,2796000,4796000}))*1.021,-2))</f>
        <v/>
      </c>
      <c r="U692" s="18">
        <f>IF(R692&lt;=0,0,ROUNDDOWN((R692*LOOKUP(R692,{0,1950001,3300001,6950001,9000001,18000001,40000001},{0.05,0.1,0.2,0.23,0.33,0.4,0.45})-LOOKUP(R692,{0,1950001,3300001,6950001,9000001,18000001,40000001},{0,97500,427500,636000,1536000,2796000,4796000}))*1.021,-2))</f>
        <v/>
      </c>
      <c r="V692" s="18">
        <f>MAX(0,ROUNDDOWN(K692-H692-430000-J692-0,-3))</f>
        <v/>
      </c>
      <c r="W692" s="18">
        <f>MAX(0,ROUNDDOWN(K692-H692-430000-J692-N692,-3))</f>
        <v/>
      </c>
      <c r="X692" s="18">
        <f>MAX(0,ROUNDDOWN(K692-H692-430000-J692-O692,-3))</f>
        <v/>
      </c>
      <c r="Y692" s="18">
        <f>IF(K692&lt;=450000,0,MAX(0,ROUNDDOWN(V692*0.06-MIN(50000,V692)*0.03,-2))+MAX(0,ROUNDDOWN(V692*0.04-MIN(50000,V692)*0.02,-2)))</f>
        <v/>
      </c>
      <c r="Z692" s="18">
        <f>IF(K692&lt;=450000,0,MAX(0,ROUNDDOWN(W692*0.06-MIN(50000,W692)*0.03,-2))+MAX(0,ROUNDDOWN(W692*0.04-MIN(50000,W692)*0.02,-2)))</f>
        <v/>
      </c>
      <c r="AA692" s="18">
        <f>IF(K692&lt;=450000,0,MAX(0,ROUNDDOWN(X692*0.06-MIN(50000,X692)*0.03,-2))+MAX(0,ROUNDDOWN(X692*0.04-MIN(50000,X692)*0.02,-2)))</f>
        <v/>
      </c>
      <c r="AB692" s="18">
        <f>AE692+Y692-Z692</f>
        <v/>
      </c>
      <c r="AC692" s="18">
        <f>AF692+Y692-AA692</f>
        <v/>
      </c>
      <c r="AD692" s="20">
        <f>AB692-AC692</f>
        <v/>
      </c>
      <c r="AE692" s="18">
        <f>S692-T692</f>
        <v/>
      </c>
      <c r="AF692" s="18">
        <f>S692-U692</f>
        <v/>
      </c>
      <c r="AG692" s="21">
        <f>IF(P692&lt;=0,0,LOOKUP(P692,{0,1950001,3300001,6950001,9000001,18000001,40000001},{0.05,0.1,0.2,0.23,0.33,0.4,0.45}))</f>
        <v/>
      </c>
    </row>
    <row r="693">
      <c r="A693" t="inlineStr">
        <is>
          <t>1万円刻み</t>
        </is>
      </c>
      <c r="B693" s="18">
        <f>'4_1万円刻み'!$A$231</f>
        <v/>
      </c>
      <c r="C693" s="19" t="n">
        <v>2025</v>
      </c>
      <c r="D693" s="18" t="n">
        <v>100000</v>
      </c>
      <c r="E693" s="18" t="n">
        <v>0</v>
      </c>
      <c r="F693" s="18" t="n">
        <v>100000</v>
      </c>
      <c r="G693" t="inlineStr">
        <is>
          <t>はい</t>
        </is>
      </c>
      <c r="H693" s="18">
        <f>ROUND(MIN(B693/12,650000)*12*0.0915+MIN(B693/12,1390000)*12*(0.0504+0)+B693*0.005,0)</f>
        <v/>
      </c>
      <c r="I693" s="18" t="n">
        <v>0</v>
      </c>
      <c r="J693" s="18" t="n">
        <v>0</v>
      </c>
      <c r="K693" s="18">
        <f>ROUND(IF(C693&gt;=2026,IF(B693&lt;741000,0,IF(B693&lt;2191000,B693-740000,IF(B693&lt;2193000,1451000,IF(B693&lt;2196000,1453000,IF(B693&lt;2200000,1456000,IF(B693&lt;3600000,ROUNDDOWN(B693/4,-3)*2.8-80000,IF(B693&lt;6600000,ROUNDDOWN(B693/4,-3)*3.2-440000,IF(B693&lt;8500000,ROUNDDOWN(B693*0.9,0)-1100000,B693-1950000)))))))),IF(B693&lt;651000,0,IF(B693&lt;1900000,B693-650000,IF(B693&lt;3600000,ROUNDDOWN(B693/4,-3)*2.8-80000,IF(B693&lt;6600000,ROUNDDOWN(B693/4,-3)*3.2-440000,IF(B693&lt;8500000,ROUNDDOWN(B693*0.9,0)-1100000,B693-1950000)))))),0)</f>
        <v/>
      </c>
      <c r="L693" s="18">
        <f>IF(K693&gt;23500000,NA(),IF(C693&gt;=2026,IF(K693&lt;=4890000,1040000,IF(K693&lt;=6550000,670000,620000)),IF(K693&lt;=1320000,950000,IF(K693&lt;=3360000,880000,IF(K693&lt;=4890000,680000,IF(K693&lt;=6550000,630000,580000))))))</f>
        <v/>
      </c>
      <c r="M693" s="18">
        <f>MIN(100000,ROUNDDOWN(K693*0.05,0))</f>
        <v/>
      </c>
      <c r="N693" s="18">
        <f>MIN(2000000,MAX(0,D693-E693-M693))</f>
        <v/>
      </c>
      <c r="O693" s="18">
        <f>IF(G693="はい",MIN(88000,MAX(0,F693-12000)),0)</f>
        <v/>
      </c>
      <c r="P693" s="18">
        <f>MAX(0,ROUNDDOWN(K693-H693-L693-I693-0,-3))</f>
        <v/>
      </c>
      <c r="Q693" s="18">
        <f>MAX(0,ROUNDDOWN(K693-H693-L693-I693-N693,-3))</f>
        <v/>
      </c>
      <c r="R693" s="18">
        <f>MAX(0,ROUNDDOWN(K693-H693-L693-I693-O693,-3))</f>
        <v/>
      </c>
      <c r="S693" s="18">
        <f>IF(P693&lt;=0,0,ROUNDDOWN((P693*LOOKUP(P693,{0,1950001,3300001,6950001,9000001,18000001,40000001},{0.05,0.1,0.2,0.23,0.33,0.4,0.45})-LOOKUP(P693,{0,1950001,3300001,6950001,9000001,18000001,40000001},{0,97500,427500,636000,1536000,2796000,4796000}))*1.021,-2))</f>
        <v/>
      </c>
      <c r="T693" s="18">
        <f>IF(Q693&lt;=0,0,ROUNDDOWN((Q693*LOOKUP(Q693,{0,1950001,3300001,6950001,9000001,18000001,40000001},{0.05,0.1,0.2,0.23,0.33,0.4,0.45})-LOOKUP(Q693,{0,1950001,3300001,6950001,9000001,18000001,40000001},{0,97500,427500,636000,1536000,2796000,4796000}))*1.021,-2))</f>
        <v/>
      </c>
      <c r="U693" s="18">
        <f>IF(R693&lt;=0,0,ROUNDDOWN((R693*LOOKUP(R693,{0,1950001,3300001,6950001,9000001,18000001,40000001},{0.05,0.1,0.2,0.23,0.33,0.4,0.45})-LOOKUP(R693,{0,1950001,3300001,6950001,9000001,18000001,40000001},{0,97500,427500,636000,1536000,2796000,4796000}))*1.021,-2))</f>
        <v/>
      </c>
      <c r="V693" s="18">
        <f>MAX(0,ROUNDDOWN(K693-H693-430000-J693-0,-3))</f>
        <v/>
      </c>
      <c r="W693" s="18">
        <f>MAX(0,ROUNDDOWN(K693-H693-430000-J693-N693,-3))</f>
        <v/>
      </c>
      <c r="X693" s="18">
        <f>MAX(0,ROUNDDOWN(K693-H693-430000-J693-O693,-3))</f>
        <v/>
      </c>
      <c r="Y693" s="18">
        <f>IF(K693&lt;=450000,0,MAX(0,ROUNDDOWN(V693*0.06-MIN(50000,V693)*0.03,-2))+MAX(0,ROUNDDOWN(V693*0.04-MIN(50000,V693)*0.02,-2)))</f>
        <v/>
      </c>
      <c r="Z693" s="18">
        <f>IF(K693&lt;=450000,0,MAX(0,ROUNDDOWN(W693*0.06-MIN(50000,W693)*0.03,-2))+MAX(0,ROUNDDOWN(W693*0.04-MIN(50000,W693)*0.02,-2)))</f>
        <v/>
      </c>
      <c r="AA693" s="18">
        <f>IF(K693&lt;=450000,0,MAX(0,ROUNDDOWN(X693*0.06-MIN(50000,X693)*0.03,-2))+MAX(0,ROUNDDOWN(X693*0.04-MIN(50000,X693)*0.02,-2)))</f>
        <v/>
      </c>
      <c r="AB693" s="18">
        <f>AE693+Y693-Z693</f>
        <v/>
      </c>
      <c r="AC693" s="18">
        <f>AF693+Y693-AA693</f>
        <v/>
      </c>
      <c r="AD693" s="20">
        <f>AB693-AC693</f>
        <v/>
      </c>
      <c r="AE693" s="18">
        <f>S693-T693</f>
        <v/>
      </c>
      <c r="AF693" s="18">
        <f>S693-U693</f>
        <v/>
      </c>
      <c r="AG693" s="21">
        <f>IF(P693&lt;=0,0,LOOKUP(P693,{0,1950001,3300001,6950001,9000001,18000001,40000001},{0.05,0.1,0.2,0.23,0.33,0.4,0.45}))</f>
        <v/>
      </c>
    </row>
    <row r="694">
      <c r="A694" t="inlineStr">
        <is>
          <t>1万円刻み</t>
        </is>
      </c>
      <c r="B694" s="18">
        <f>'4_1万円刻み'!$A$232</f>
        <v/>
      </c>
      <c r="C694" s="19" t="n">
        <v>2026</v>
      </c>
      <c r="D694" s="18" t="n">
        <v>100000</v>
      </c>
      <c r="E694" s="18" t="n">
        <v>0</v>
      </c>
      <c r="F694" s="18" t="n">
        <v>100000</v>
      </c>
      <c r="G694" t="inlineStr">
        <is>
          <t>はい</t>
        </is>
      </c>
      <c r="H694" s="18">
        <f>ROUND(MIN(B694/12,650000)*12*0.0915+MIN(B694/12,1390000)*12*(0.0504+0)+B694*0.005,0)</f>
        <v/>
      </c>
      <c r="I694" s="18" t="n">
        <v>0</v>
      </c>
      <c r="J694" s="18" t="n">
        <v>0</v>
      </c>
      <c r="K694" s="18">
        <f>ROUND(IF(C694&gt;=2026,IF(B694&lt;741000,0,IF(B694&lt;2191000,B694-740000,IF(B694&lt;2193000,1451000,IF(B694&lt;2196000,1453000,IF(B694&lt;2200000,1456000,IF(B694&lt;3600000,ROUNDDOWN(B694/4,-3)*2.8-80000,IF(B694&lt;6600000,ROUNDDOWN(B694/4,-3)*3.2-440000,IF(B694&lt;8500000,ROUNDDOWN(B694*0.9,0)-1100000,B694-1950000)))))))),IF(B694&lt;651000,0,IF(B694&lt;1900000,B694-650000,IF(B694&lt;3600000,ROUNDDOWN(B694/4,-3)*2.8-80000,IF(B694&lt;6600000,ROUNDDOWN(B694/4,-3)*3.2-440000,IF(B694&lt;8500000,ROUNDDOWN(B694*0.9,0)-1100000,B694-1950000)))))),0)</f>
        <v/>
      </c>
      <c r="L694" s="18">
        <f>IF(K694&gt;23500000,NA(),IF(C694&gt;=2026,IF(K694&lt;=4890000,1040000,IF(K694&lt;=6550000,670000,620000)),IF(K694&lt;=1320000,950000,IF(K694&lt;=3360000,880000,IF(K694&lt;=4890000,680000,IF(K694&lt;=6550000,630000,580000))))))</f>
        <v/>
      </c>
      <c r="M694" s="18">
        <f>MIN(100000,ROUNDDOWN(K694*0.05,0))</f>
        <v/>
      </c>
      <c r="N694" s="18">
        <f>MIN(2000000,MAX(0,D694-E694-M694))</f>
        <v/>
      </c>
      <c r="O694" s="18">
        <f>IF(G694="はい",MIN(88000,MAX(0,F694-12000)),0)</f>
        <v/>
      </c>
      <c r="P694" s="18">
        <f>MAX(0,ROUNDDOWN(K694-H694-L694-I694-0,-3))</f>
        <v/>
      </c>
      <c r="Q694" s="18">
        <f>MAX(0,ROUNDDOWN(K694-H694-L694-I694-N694,-3))</f>
        <v/>
      </c>
      <c r="R694" s="18">
        <f>MAX(0,ROUNDDOWN(K694-H694-L694-I694-O694,-3))</f>
        <v/>
      </c>
      <c r="S694" s="18">
        <f>IF(P694&lt;=0,0,ROUNDDOWN((P694*LOOKUP(P694,{0,1950001,3300001,6950001,9000001,18000001,40000001},{0.05,0.1,0.2,0.23,0.33,0.4,0.45})-LOOKUP(P694,{0,1950001,3300001,6950001,9000001,18000001,40000001},{0,97500,427500,636000,1536000,2796000,4796000}))*1.021,-2))</f>
        <v/>
      </c>
      <c r="T694" s="18">
        <f>IF(Q694&lt;=0,0,ROUNDDOWN((Q694*LOOKUP(Q694,{0,1950001,3300001,6950001,9000001,18000001,40000001},{0.05,0.1,0.2,0.23,0.33,0.4,0.45})-LOOKUP(Q694,{0,1950001,3300001,6950001,9000001,18000001,40000001},{0,97500,427500,636000,1536000,2796000,4796000}))*1.021,-2))</f>
        <v/>
      </c>
      <c r="U694" s="18">
        <f>IF(R694&lt;=0,0,ROUNDDOWN((R694*LOOKUP(R694,{0,1950001,3300001,6950001,9000001,18000001,40000001},{0.05,0.1,0.2,0.23,0.33,0.4,0.45})-LOOKUP(R694,{0,1950001,3300001,6950001,9000001,18000001,40000001},{0,97500,427500,636000,1536000,2796000,4796000}))*1.021,-2))</f>
        <v/>
      </c>
      <c r="V694" s="18">
        <f>MAX(0,ROUNDDOWN(K694-H694-430000-J694-0,-3))</f>
        <v/>
      </c>
      <c r="W694" s="18">
        <f>MAX(0,ROUNDDOWN(K694-H694-430000-J694-N694,-3))</f>
        <v/>
      </c>
      <c r="X694" s="18">
        <f>MAX(0,ROUNDDOWN(K694-H694-430000-J694-O694,-3))</f>
        <v/>
      </c>
      <c r="Y694" s="18">
        <f>IF(K694&lt;=450000,0,MAX(0,ROUNDDOWN(V694*0.06-MIN(50000,V694)*0.03,-2))+MAX(0,ROUNDDOWN(V694*0.04-MIN(50000,V694)*0.02,-2)))</f>
        <v/>
      </c>
      <c r="Z694" s="18">
        <f>IF(K694&lt;=450000,0,MAX(0,ROUNDDOWN(W694*0.06-MIN(50000,W694)*0.03,-2))+MAX(0,ROUNDDOWN(W694*0.04-MIN(50000,W694)*0.02,-2)))</f>
        <v/>
      </c>
      <c r="AA694" s="18">
        <f>IF(K694&lt;=450000,0,MAX(0,ROUNDDOWN(X694*0.06-MIN(50000,X694)*0.03,-2))+MAX(0,ROUNDDOWN(X694*0.04-MIN(50000,X694)*0.02,-2)))</f>
        <v/>
      </c>
      <c r="AB694" s="18">
        <f>AE694+Y694-Z694</f>
        <v/>
      </c>
      <c r="AC694" s="18">
        <f>AF694+Y694-AA694</f>
        <v/>
      </c>
      <c r="AD694" s="20">
        <f>AB694-AC694</f>
        <v/>
      </c>
      <c r="AE694" s="18">
        <f>S694-T694</f>
        <v/>
      </c>
      <c r="AF694" s="18">
        <f>S694-U694</f>
        <v/>
      </c>
      <c r="AG694" s="21">
        <f>IF(P694&lt;=0,0,LOOKUP(P694,{0,1950001,3300001,6950001,9000001,18000001,40000001},{0.05,0.1,0.2,0.23,0.33,0.4,0.45}))</f>
        <v/>
      </c>
    </row>
    <row r="695">
      <c r="A695" t="inlineStr">
        <is>
          <t>1万円刻み</t>
        </is>
      </c>
      <c r="B695" s="18">
        <f>'4_1万円刻み'!$A$232</f>
        <v/>
      </c>
      <c r="C695" s="19" t="n">
        <v>2025</v>
      </c>
      <c r="D695" s="18" t="n">
        <v>100000</v>
      </c>
      <c r="E695" s="18" t="n">
        <v>0</v>
      </c>
      <c r="F695" s="18" t="n">
        <v>100000</v>
      </c>
      <c r="G695" t="inlineStr">
        <is>
          <t>はい</t>
        </is>
      </c>
      <c r="H695" s="18">
        <f>ROUND(MIN(B695/12,650000)*12*0.0915+MIN(B695/12,1390000)*12*(0.0504+0)+B695*0.005,0)</f>
        <v/>
      </c>
      <c r="I695" s="18" t="n">
        <v>0</v>
      </c>
      <c r="J695" s="18" t="n">
        <v>0</v>
      </c>
      <c r="K695" s="18">
        <f>ROUND(IF(C695&gt;=2026,IF(B695&lt;741000,0,IF(B695&lt;2191000,B695-740000,IF(B695&lt;2193000,1451000,IF(B695&lt;2196000,1453000,IF(B695&lt;2200000,1456000,IF(B695&lt;3600000,ROUNDDOWN(B695/4,-3)*2.8-80000,IF(B695&lt;6600000,ROUNDDOWN(B695/4,-3)*3.2-440000,IF(B695&lt;8500000,ROUNDDOWN(B695*0.9,0)-1100000,B695-1950000)))))))),IF(B695&lt;651000,0,IF(B695&lt;1900000,B695-650000,IF(B695&lt;3600000,ROUNDDOWN(B695/4,-3)*2.8-80000,IF(B695&lt;6600000,ROUNDDOWN(B695/4,-3)*3.2-440000,IF(B695&lt;8500000,ROUNDDOWN(B695*0.9,0)-1100000,B695-1950000)))))),0)</f>
        <v/>
      </c>
      <c r="L695" s="18">
        <f>IF(K695&gt;23500000,NA(),IF(C695&gt;=2026,IF(K695&lt;=4890000,1040000,IF(K695&lt;=6550000,670000,620000)),IF(K695&lt;=1320000,950000,IF(K695&lt;=3360000,880000,IF(K695&lt;=4890000,680000,IF(K695&lt;=6550000,630000,580000))))))</f>
        <v/>
      </c>
      <c r="M695" s="18">
        <f>MIN(100000,ROUNDDOWN(K695*0.05,0))</f>
        <v/>
      </c>
      <c r="N695" s="18">
        <f>MIN(2000000,MAX(0,D695-E695-M695))</f>
        <v/>
      </c>
      <c r="O695" s="18">
        <f>IF(G695="はい",MIN(88000,MAX(0,F695-12000)),0)</f>
        <v/>
      </c>
      <c r="P695" s="18">
        <f>MAX(0,ROUNDDOWN(K695-H695-L695-I695-0,-3))</f>
        <v/>
      </c>
      <c r="Q695" s="18">
        <f>MAX(0,ROUNDDOWN(K695-H695-L695-I695-N695,-3))</f>
        <v/>
      </c>
      <c r="R695" s="18">
        <f>MAX(0,ROUNDDOWN(K695-H695-L695-I695-O695,-3))</f>
        <v/>
      </c>
      <c r="S695" s="18">
        <f>IF(P695&lt;=0,0,ROUNDDOWN((P695*LOOKUP(P695,{0,1950001,3300001,6950001,9000001,18000001,40000001},{0.05,0.1,0.2,0.23,0.33,0.4,0.45})-LOOKUP(P695,{0,1950001,3300001,6950001,9000001,18000001,40000001},{0,97500,427500,636000,1536000,2796000,4796000}))*1.021,-2))</f>
        <v/>
      </c>
      <c r="T695" s="18">
        <f>IF(Q695&lt;=0,0,ROUNDDOWN((Q695*LOOKUP(Q695,{0,1950001,3300001,6950001,9000001,18000001,40000001},{0.05,0.1,0.2,0.23,0.33,0.4,0.45})-LOOKUP(Q695,{0,1950001,3300001,6950001,9000001,18000001,40000001},{0,97500,427500,636000,1536000,2796000,4796000}))*1.021,-2))</f>
        <v/>
      </c>
      <c r="U695" s="18">
        <f>IF(R695&lt;=0,0,ROUNDDOWN((R695*LOOKUP(R695,{0,1950001,3300001,6950001,9000001,18000001,40000001},{0.05,0.1,0.2,0.23,0.33,0.4,0.45})-LOOKUP(R695,{0,1950001,3300001,6950001,9000001,18000001,40000001},{0,97500,427500,636000,1536000,2796000,4796000}))*1.021,-2))</f>
        <v/>
      </c>
      <c r="V695" s="18">
        <f>MAX(0,ROUNDDOWN(K695-H695-430000-J695-0,-3))</f>
        <v/>
      </c>
      <c r="W695" s="18">
        <f>MAX(0,ROUNDDOWN(K695-H695-430000-J695-N695,-3))</f>
        <v/>
      </c>
      <c r="X695" s="18">
        <f>MAX(0,ROUNDDOWN(K695-H695-430000-J695-O695,-3))</f>
        <v/>
      </c>
      <c r="Y695" s="18">
        <f>IF(K695&lt;=450000,0,MAX(0,ROUNDDOWN(V695*0.06-MIN(50000,V695)*0.03,-2))+MAX(0,ROUNDDOWN(V695*0.04-MIN(50000,V695)*0.02,-2)))</f>
        <v/>
      </c>
      <c r="Z695" s="18">
        <f>IF(K695&lt;=450000,0,MAX(0,ROUNDDOWN(W695*0.06-MIN(50000,W695)*0.03,-2))+MAX(0,ROUNDDOWN(W695*0.04-MIN(50000,W695)*0.02,-2)))</f>
        <v/>
      </c>
      <c r="AA695" s="18">
        <f>IF(K695&lt;=450000,0,MAX(0,ROUNDDOWN(X695*0.06-MIN(50000,X695)*0.03,-2))+MAX(0,ROUNDDOWN(X695*0.04-MIN(50000,X695)*0.02,-2)))</f>
        <v/>
      </c>
      <c r="AB695" s="18">
        <f>AE695+Y695-Z695</f>
        <v/>
      </c>
      <c r="AC695" s="18">
        <f>AF695+Y695-AA695</f>
        <v/>
      </c>
      <c r="AD695" s="20">
        <f>AB695-AC695</f>
        <v/>
      </c>
      <c r="AE695" s="18">
        <f>S695-T695</f>
        <v/>
      </c>
      <c r="AF695" s="18">
        <f>S695-U695</f>
        <v/>
      </c>
      <c r="AG695" s="21">
        <f>IF(P695&lt;=0,0,LOOKUP(P695,{0,1950001,3300001,6950001,9000001,18000001,40000001},{0.05,0.1,0.2,0.23,0.33,0.4,0.45}))</f>
        <v/>
      </c>
    </row>
    <row r="696">
      <c r="A696" t="inlineStr">
        <is>
          <t>1万円刻み</t>
        </is>
      </c>
      <c r="B696" s="18">
        <f>'4_1万円刻み'!$A$233</f>
        <v/>
      </c>
      <c r="C696" s="19" t="n">
        <v>2026</v>
      </c>
      <c r="D696" s="18" t="n">
        <v>100000</v>
      </c>
      <c r="E696" s="18" t="n">
        <v>0</v>
      </c>
      <c r="F696" s="18" t="n">
        <v>100000</v>
      </c>
      <c r="G696" t="inlineStr">
        <is>
          <t>はい</t>
        </is>
      </c>
      <c r="H696" s="18">
        <f>ROUND(MIN(B696/12,650000)*12*0.0915+MIN(B696/12,1390000)*12*(0.0504+0)+B696*0.005,0)</f>
        <v/>
      </c>
      <c r="I696" s="18" t="n">
        <v>0</v>
      </c>
      <c r="J696" s="18" t="n">
        <v>0</v>
      </c>
      <c r="K696" s="18">
        <f>ROUND(IF(C696&gt;=2026,IF(B696&lt;741000,0,IF(B696&lt;2191000,B696-740000,IF(B696&lt;2193000,1451000,IF(B696&lt;2196000,1453000,IF(B696&lt;2200000,1456000,IF(B696&lt;3600000,ROUNDDOWN(B696/4,-3)*2.8-80000,IF(B696&lt;6600000,ROUNDDOWN(B696/4,-3)*3.2-440000,IF(B696&lt;8500000,ROUNDDOWN(B696*0.9,0)-1100000,B696-1950000)))))))),IF(B696&lt;651000,0,IF(B696&lt;1900000,B696-650000,IF(B696&lt;3600000,ROUNDDOWN(B696/4,-3)*2.8-80000,IF(B696&lt;6600000,ROUNDDOWN(B696/4,-3)*3.2-440000,IF(B696&lt;8500000,ROUNDDOWN(B696*0.9,0)-1100000,B696-1950000)))))),0)</f>
        <v/>
      </c>
      <c r="L696" s="18">
        <f>IF(K696&gt;23500000,NA(),IF(C696&gt;=2026,IF(K696&lt;=4890000,1040000,IF(K696&lt;=6550000,670000,620000)),IF(K696&lt;=1320000,950000,IF(K696&lt;=3360000,880000,IF(K696&lt;=4890000,680000,IF(K696&lt;=6550000,630000,580000))))))</f>
        <v/>
      </c>
      <c r="M696" s="18">
        <f>MIN(100000,ROUNDDOWN(K696*0.05,0))</f>
        <v/>
      </c>
      <c r="N696" s="18">
        <f>MIN(2000000,MAX(0,D696-E696-M696))</f>
        <v/>
      </c>
      <c r="O696" s="18">
        <f>IF(G696="はい",MIN(88000,MAX(0,F696-12000)),0)</f>
        <v/>
      </c>
      <c r="P696" s="18">
        <f>MAX(0,ROUNDDOWN(K696-H696-L696-I696-0,-3))</f>
        <v/>
      </c>
      <c r="Q696" s="18">
        <f>MAX(0,ROUNDDOWN(K696-H696-L696-I696-N696,-3))</f>
        <v/>
      </c>
      <c r="R696" s="18">
        <f>MAX(0,ROUNDDOWN(K696-H696-L696-I696-O696,-3))</f>
        <v/>
      </c>
      <c r="S696" s="18">
        <f>IF(P696&lt;=0,0,ROUNDDOWN((P696*LOOKUP(P696,{0,1950001,3300001,6950001,9000001,18000001,40000001},{0.05,0.1,0.2,0.23,0.33,0.4,0.45})-LOOKUP(P696,{0,1950001,3300001,6950001,9000001,18000001,40000001},{0,97500,427500,636000,1536000,2796000,4796000}))*1.021,-2))</f>
        <v/>
      </c>
      <c r="T696" s="18">
        <f>IF(Q696&lt;=0,0,ROUNDDOWN((Q696*LOOKUP(Q696,{0,1950001,3300001,6950001,9000001,18000001,40000001},{0.05,0.1,0.2,0.23,0.33,0.4,0.45})-LOOKUP(Q696,{0,1950001,3300001,6950001,9000001,18000001,40000001},{0,97500,427500,636000,1536000,2796000,4796000}))*1.021,-2))</f>
        <v/>
      </c>
      <c r="U696" s="18">
        <f>IF(R696&lt;=0,0,ROUNDDOWN((R696*LOOKUP(R696,{0,1950001,3300001,6950001,9000001,18000001,40000001},{0.05,0.1,0.2,0.23,0.33,0.4,0.45})-LOOKUP(R696,{0,1950001,3300001,6950001,9000001,18000001,40000001},{0,97500,427500,636000,1536000,2796000,4796000}))*1.021,-2))</f>
        <v/>
      </c>
      <c r="V696" s="18">
        <f>MAX(0,ROUNDDOWN(K696-H696-430000-J696-0,-3))</f>
        <v/>
      </c>
      <c r="W696" s="18">
        <f>MAX(0,ROUNDDOWN(K696-H696-430000-J696-N696,-3))</f>
        <v/>
      </c>
      <c r="X696" s="18">
        <f>MAX(0,ROUNDDOWN(K696-H696-430000-J696-O696,-3))</f>
        <v/>
      </c>
      <c r="Y696" s="18">
        <f>IF(K696&lt;=450000,0,MAX(0,ROUNDDOWN(V696*0.06-MIN(50000,V696)*0.03,-2))+MAX(0,ROUNDDOWN(V696*0.04-MIN(50000,V696)*0.02,-2)))</f>
        <v/>
      </c>
      <c r="Z696" s="18">
        <f>IF(K696&lt;=450000,0,MAX(0,ROUNDDOWN(W696*0.06-MIN(50000,W696)*0.03,-2))+MAX(0,ROUNDDOWN(W696*0.04-MIN(50000,W696)*0.02,-2)))</f>
        <v/>
      </c>
      <c r="AA696" s="18">
        <f>IF(K696&lt;=450000,0,MAX(0,ROUNDDOWN(X696*0.06-MIN(50000,X696)*0.03,-2))+MAX(0,ROUNDDOWN(X696*0.04-MIN(50000,X696)*0.02,-2)))</f>
        <v/>
      </c>
      <c r="AB696" s="18">
        <f>AE696+Y696-Z696</f>
        <v/>
      </c>
      <c r="AC696" s="18">
        <f>AF696+Y696-AA696</f>
        <v/>
      </c>
      <c r="AD696" s="20">
        <f>AB696-AC696</f>
        <v/>
      </c>
      <c r="AE696" s="18">
        <f>S696-T696</f>
        <v/>
      </c>
      <c r="AF696" s="18">
        <f>S696-U696</f>
        <v/>
      </c>
      <c r="AG696" s="21">
        <f>IF(P696&lt;=0,0,LOOKUP(P696,{0,1950001,3300001,6950001,9000001,18000001,40000001},{0.05,0.1,0.2,0.23,0.33,0.4,0.45}))</f>
        <v/>
      </c>
    </row>
    <row r="697">
      <c r="A697" t="inlineStr">
        <is>
          <t>1万円刻み</t>
        </is>
      </c>
      <c r="B697" s="18">
        <f>'4_1万円刻み'!$A$233</f>
        <v/>
      </c>
      <c r="C697" s="19" t="n">
        <v>2025</v>
      </c>
      <c r="D697" s="18" t="n">
        <v>100000</v>
      </c>
      <c r="E697" s="18" t="n">
        <v>0</v>
      </c>
      <c r="F697" s="18" t="n">
        <v>100000</v>
      </c>
      <c r="G697" t="inlineStr">
        <is>
          <t>はい</t>
        </is>
      </c>
      <c r="H697" s="18">
        <f>ROUND(MIN(B697/12,650000)*12*0.0915+MIN(B697/12,1390000)*12*(0.0504+0)+B697*0.005,0)</f>
        <v/>
      </c>
      <c r="I697" s="18" t="n">
        <v>0</v>
      </c>
      <c r="J697" s="18" t="n">
        <v>0</v>
      </c>
      <c r="K697" s="18">
        <f>ROUND(IF(C697&gt;=2026,IF(B697&lt;741000,0,IF(B697&lt;2191000,B697-740000,IF(B697&lt;2193000,1451000,IF(B697&lt;2196000,1453000,IF(B697&lt;2200000,1456000,IF(B697&lt;3600000,ROUNDDOWN(B697/4,-3)*2.8-80000,IF(B697&lt;6600000,ROUNDDOWN(B697/4,-3)*3.2-440000,IF(B697&lt;8500000,ROUNDDOWN(B697*0.9,0)-1100000,B697-1950000)))))))),IF(B697&lt;651000,0,IF(B697&lt;1900000,B697-650000,IF(B697&lt;3600000,ROUNDDOWN(B697/4,-3)*2.8-80000,IF(B697&lt;6600000,ROUNDDOWN(B697/4,-3)*3.2-440000,IF(B697&lt;8500000,ROUNDDOWN(B697*0.9,0)-1100000,B697-1950000)))))),0)</f>
        <v/>
      </c>
      <c r="L697" s="18">
        <f>IF(K697&gt;23500000,NA(),IF(C697&gt;=2026,IF(K697&lt;=4890000,1040000,IF(K697&lt;=6550000,670000,620000)),IF(K697&lt;=1320000,950000,IF(K697&lt;=3360000,880000,IF(K697&lt;=4890000,680000,IF(K697&lt;=6550000,630000,580000))))))</f>
        <v/>
      </c>
      <c r="M697" s="18">
        <f>MIN(100000,ROUNDDOWN(K697*0.05,0))</f>
        <v/>
      </c>
      <c r="N697" s="18">
        <f>MIN(2000000,MAX(0,D697-E697-M697))</f>
        <v/>
      </c>
      <c r="O697" s="18">
        <f>IF(G697="はい",MIN(88000,MAX(0,F697-12000)),0)</f>
        <v/>
      </c>
      <c r="P697" s="18">
        <f>MAX(0,ROUNDDOWN(K697-H697-L697-I697-0,-3))</f>
        <v/>
      </c>
      <c r="Q697" s="18">
        <f>MAX(0,ROUNDDOWN(K697-H697-L697-I697-N697,-3))</f>
        <v/>
      </c>
      <c r="R697" s="18">
        <f>MAX(0,ROUNDDOWN(K697-H697-L697-I697-O697,-3))</f>
        <v/>
      </c>
      <c r="S697" s="18">
        <f>IF(P697&lt;=0,0,ROUNDDOWN((P697*LOOKUP(P697,{0,1950001,3300001,6950001,9000001,18000001,40000001},{0.05,0.1,0.2,0.23,0.33,0.4,0.45})-LOOKUP(P697,{0,1950001,3300001,6950001,9000001,18000001,40000001},{0,97500,427500,636000,1536000,2796000,4796000}))*1.021,-2))</f>
        <v/>
      </c>
      <c r="T697" s="18">
        <f>IF(Q697&lt;=0,0,ROUNDDOWN((Q697*LOOKUP(Q697,{0,1950001,3300001,6950001,9000001,18000001,40000001},{0.05,0.1,0.2,0.23,0.33,0.4,0.45})-LOOKUP(Q697,{0,1950001,3300001,6950001,9000001,18000001,40000001},{0,97500,427500,636000,1536000,2796000,4796000}))*1.021,-2))</f>
        <v/>
      </c>
      <c r="U697" s="18">
        <f>IF(R697&lt;=0,0,ROUNDDOWN((R697*LOOKUP(R697,{0,1950001,3300001,6950001,9000001,18000001,40000001},{0.05,0.1,0.2,0.23,0.33,0.4,0.45})-LOOKUP(R697,{0,1950001,3300001,6950001,9000001,18000001,40000001},{0,97500,427500,636000,1536000,2796000,4796000}))*1.021,-2))</f>
        <v/>
      </c>
      <c r="V697" s="18">
        <f>MAX(0,ROUNDDOWN(K697-H697-430000-J697-0,-3))</f>
        <v/>
      </c>
      <c r="W697" s="18">
        <f>MAX(0,ROUNDDOWN(K697-H697-430000-J697-N697,-3))</f>
        <v/>
      </c>
      <c r="X697" s="18">
        <f>MAX(0,ROUNDDOWN(K697-H697-430000-J697-O697,-3))</f>
        <v/>
      </c>
      <c r="Y697" s="18">
        <f>IF(K697&lt;=450000,0,MAX(0,ROUNDDOWN(V697*0.06-MIN(50000,V697)*0.03,-2))+MAX(0,ROUNDDOWN(V697*0.04-MIN(50000,V697)*0.02,-2)))</f>
        <v/>
      </c>
      <c r="Z697" s="18">
        <f>IF(K697&lt;=450000,0,MAX(0,ROUNDDOWN(W697*0.06-MIN(50000,W697)*0.03,-2))+MAX(0,ROUNDDOWN(W697*0.04-MIN(50000,W697)*0.02,-2)))</f>
        <v/>
      </c>
      <c r="AA697" s="18">
        <f>IF(K697&lt;=450000,0,MAX(0,ROUNDDOWN(X697*0.06-MIN(50000,X697)*0.03,-2))+MAX(0,ROUNDDOWN(X697*0.04-MIN(50000,X697)*0.02,-2)))</f>
        <v/>
      </c>
      <c r="AB697" s="18">
        <f>AE697+Y697-Z697</f>
        <v/>
      </c>
      <c r="AC697" s="18">
        <f>AF697+Y697-AA697</f>
        <v/>
      </c>
      <c r="AD697" s="20">
        <f>AB697-AC697</f>
        <v/>
      </c>
      <c r="AE697" s="18">
        <f>S697-T697</f>
        <v/>
      </c>
      <c r="AF697" s="18">
        <f>S697-U697</f>
        <v/>
      </c>
      <c r="AG697" s="21">
        <f>IF(P697&lt;=0,0,LOOKUP(P697,{0,1950001,3300001,6950001,9000001,18000001,40000001},{0.05,0.1,0.2,0.23,0.33,0.4,0.45}))</f>
        <v/>
      </c>
    </row>
    <row r="698">
      <c r="A698" t="inlineStr">
        <is>
          <t>1万円刻み</t>
        </is>
      </c>
      <c r="B698" s="18">
        <f>'4_1万円刻み'!$A$234</f>
        <v/>
      </c>
      <c r="C698" s="19" t="n">
        <v>2026</v>
      </c>
      <c r="D698" s="18" t="n">
        <v>100000</v>
      </c>
      <c r="E698" s="18" t="n">
        <v>0</v>
      </c>
      <c r="F698" s="18" t="n">
        <v>100000</v>
      </c>
      <c r="G698" t="inlineStr">
        <is>
          <t>はい</t>
        </is>
      </c>
      <c r="H698" s="18">
        <f>ROUND(MIN(B698/12,650000)*12*0.0915+MIN(B698/12,1390000)*12*(0.0504+0)+B698*0.005,0)</f>
        <v/>
      </c>
      <c r="I698" s="18" t="n">
        <v>0</v>
      </c>
      <c r="J698" s="18" t="n">
        <v>0</v>
      </c>
      <c r="K698" s="18">
        <f>ROUND(IF(C698&gt;=2026,IF(B698&lt;741000,0,IF(B698&lt;2191000,B698-740000,IF(B698&lt;2193000,1451000,IF(B698&lt;2196000,1453000,IF(B698&lt;2200000,1456000,IF(B698&lt;3600000,ROUNDDOWN(B698/4,-3)*2.8-80000,IF(B698&lt;6600000,ROUNDDOWN(B698/4,-3)*3.2-440000,IF(B698&lt;8500000,ROUNDDOWN(B698*0.9,0)-1100000,B698-1950000)))))))),IF(B698&lt;651000,0,IF(B698&lt;1900000,B698-650000,IF(B698&lt;3600000,ROUNDDOWN(B698/4,-3)*2.8-80000,IF(B698&lt;6600000,ROUNDDOWN(B698/4,-3)*3.2-440000,IF(B698&lt;8500000,ROUNDDOWN(B698*0.9,0)-1100000,B698-1950000)))))),0)</f>
        <v/>
      </c>
      <c r="L698" s="18">
        <f>IF(K698&gt;23500000,NA(),IF(C698&gt;=2026,IF(K698&lt;=4890000,1040000,IF(K698&lt;=6550000,670000,620000)),IF(K698&lt;=1320000,950000,IF(K698&lt;=3360000,880000,IF(K698&lt;=4890000,680000,IF(K698&lt;=6550000,630000,580000))))))</f>
        <v/>
      </c>
      <c r="M698" s="18">
        <f>MIN(100000,ROUNDDOWN(K698*0.05,0))</f>
        <v/>
      </c>
      <c r="N698" s="18">
        <f>MIN(2000000,MAX(0,D698-E698-M698))</f>
        <v/>
      </c>
      <c r="O698" s="18">
        <f>IF(G698="はい",MIN(88000,MAX(0,F698-12000)),0)</f>
        <v/>
      </c>
      <c r="P698" s="18">
        <f>MAX(0,ROUNDDOWN(K698-H698-L698-I698-0,-3))</f>
        <v/>
      </c>
      <c r="Q698" s="18">
        <f>MAX(0,ROUNDDOWN(K698-H698-L698-I698-N698,-3))</f>
        <v/>
      </c>
      <c r="R698" s="18">
        <f>MAX(0,ROUNDDOWN(K698-H698-L698-I698-O698,-3))</f>
        <v/>
      </c>
      <c r="S698" s="18">
        <f>IF(P698&lt;=0,0,ROUNDDOWN((P698*LOOKUP(P698,{0,1950001,3300001,6950001,9000001,18000001,40000001},{0.05,0.1,0.2,0.23,0.33,0.4,0.45})-LOOKUP(P698,{0,1950001,3300001,6950001,9000001,18000001,40000001},{0,97500,427500,636000,1536000,2796000,4796000}))*1.021,-2))</f>
        <v/>
      </c>
      <c r="T698" s="18">
        <f>IF(Q698&lt;=0,0,ROUNDDOWN((Q698*LOOKUP(Q698,{0,1950001,3300001,6950001,9000001,18000001,40000001},{0.05,0.1,0.2,0.23,0.33,0.4,0.45})-LOOKUP(Q698,{0,1950001,3300001,6950001,9000001,18000001,40000001},{0,97500,427500,636000,1536000,2796000,4796000}))*1.021,-2))</f>
        <v/>
      </c>
      <c r="U698" s="18">
        <f>IF(R698&lt;=0,0,ROUNDDOWN((R698*LOOKUP(R698,{0,1950001,3300001,6950001,9000001,18000001,40000001},{0.05,0.1,0.2,0.23,0.33,0.4,0.45})-LOOKUP(R698,{0,1950001,3300001,6950001,9000001,18000001,40000001},{0,97500,427500,636000,1536000,2796000,4796000}))*1.021,-2))</f>
        <v/>
      </c>
      <c r="V698" s="18">
        <f>MAX(0,ROUNDDOWN(K698-H698-430000-J698-0,-3))</f>
        <v/>
      </c>
      <c r="W698" s="18">
        <f>MAX(0,ROUNDDOWN(K698-H698-430000-J698-N698,-3))</f>
        <v/>
      </c>
      <c r="X698" s="18">
        <f>MAX(0,ROUNDDOWN(K698-H698-430000-J698-O698,-3))</f>
        <v/>
      </c>
      <c r="Y698" s="18">
        <f>IF(K698&lt;=450000,0,MAX(0,ROUNDDOWN(V698*0.06-MIN(50000,V698)*0.03,-2))+MAX(0,ROUNDDOWN(V698*0.04-MIN(50000,V698)*0.02,-2)))</f>
        <v/>
      </c>
      <c r="Z698" s="18">
        <f>IF(K698&lt;=450000,0,MAX(0,ROUNDDOWN(W698*0.06-MIN(50000,W698)*0.03,-2))+MAX(0,ROUNDDOWN(W698*0.04-MIN(50000,W698)*0.02,-2)))</f>
        <v/>
      </c>
      <c r="AA698" s="18">
        <f>IF(K698&lt;=450000,0,MAX(0,ROUNDDOWN(X698*0.06-MIN(50000,X698)*0.03,-2))+MAX(0,ROUNDDOWN(X698*0.04-MIN(50000,X698)*0.02,-2)))</f>
        <v/>
      </c>
      <c r="AB698" s="18">
        <f>AE698+Y698-Z698</f>
        <v/>
      </c>
      <c r="AC698" s="18">
        <f>AF698+Y698-AA698</f>
        <v/>
      </c>
      <c r="AD698" s="20">
        <f>AB698-AC698</f>
        <v/>
      </c>
      <c r="AE698" s="18">
        <f>S698-T698</f>
        <v/>
      </c>
      <c r="AF698" s="18">
        <f>S698-U698</f>
        <v/>
      </c>
      <c r="AG698" s="21">
        <f>IF(P698&lt;=0,0,LOOKUP(P698,{0,1950001,3300001,6950001,9000001,18000001,40000001},{0.05,0.1,0.2,0.23,0.33,0.4,0.45}))</f>
        <v/>
      </c>
    </row>
    <row r="699">
      <c r="A699" t="inlineStr">
        <is>
          <t>1万円刻み</t>
        </is>
      </c>
      <c r="B699" s="18">
        <f>'4_1万円刻み'!$A$234</f>
        <v/>
      </c>
      <c r="C699" s="19" t="n">
        <v>2025</v>
      </c>
      <c r="D699" s="18" t="n">
        <v>100000</v>
      </c>
      <c r="E699" s="18" t="n">
        <v>0</v>
      </c>
      <c r="F699" s="18" t="n">
        <v>100000</v>
      </c>
      <c r="G699" t="inlineStr">
        <is>
          <t>はい</t>
        </is>
      </c>
      <c r="H699" s="18">
        <f>ROUND(MIN(B699/12,650000)*12*0.0915+MIN(B699/12,1390000)*12*(0.0504+0)+B699*0.005,0)</f>
        <v/>
      </c>
      <c r="I699" s="18" t="n">
        <v>0</v>
      </c>
      <c r="J699" s="18" t="n">
        <v>0</v>
      </c>
      <c r="K699" s="18">
        <f>ROUND(IF(C699&gt;=2026,IF(B699&lt;741000,0,IF(B699&lt;2191000,B699-740000,IF(B699&lt;2193000,1451000,IF(B699&lt;2196000,1453000,IF(B699&lt;2200000,1456000,IF(B699&lt;3600000,ROUNDDOWN(B699/4,-3)*2.8-80000,IF(B699&lt;6600000,ROUNDDOWN(B699/4,-3)*3.2-440000,IF(B699&lt;8500000,ROUNDDOWN(B699*0.9,0)-1100000,B699-1950000)))))))),IF(B699&lt;651000,0,IF(B699&lt;1900000,B699-650000,IF(B699&lt;3600000,ROUNDDOWN(B699/4,-3)*2.8-80000,IF(B699&lt;6600000,ROUNDDOWN(B699/4,-3)*3.2-440000,IF(B699&lt;8500000,ROUNDDOWN(B699*0.9,0)-1100000,B699-1950000)))))),0)</f>
        <v/>
      </c>
      <c r="L699" s="18">
        <f>IF(K699&gt;23500000,NA(),IF(C699&gt;=2026,IF(K699&lt;=4890000,1040000,IF(K699&lt;=6550000,670000,620000)),IF(K699&lt;=1320000,950000,IF(K699&lt;=3360000,880000,IF(K699&lt;=4890000,680000,IF(K699&lt;=6550000,630000,580000))))))</f>
        <v/>
      </c>
      <c r="M699" s="18">
        <f>MIN(100000,ROUNDDOWN(K699*0.05,0))</f>
        <v/>
      </c>
      <c r="N699" s="18">
        <f>MIN(2000000,MAX(0,D699-E699-M699))</f>
        <v/>
      </c>
      <c r="O699" s="18">
        <f>IF(G699="はい",MIN(88000,MAX(0,F699-12000)),0)</f>
        <v/>
      </c>
      <c r="P699" s="18">
        <f>MAX(0,ROUNDDOWN(K699-H699-L699-I699-0,-3))</f>
        <v/>
      </c>
      <c r="Q699" s="18">
        <f>MAX(0,ROUNDDOWN(K699-H699-L699-I699-N699,-3))</f>
        <v/>
      </c>
      <c r="R699" s="18">
        <f>MAX(0,ROUNDDOWN(K699-H699-L699-I699-O699,-3))</f>
        <v/>
      </c>
      <c r="S699" s="18">
        <f>IF(P699&lt;=0,0,ROUNDDOWN((P699*LOOKUP(P699,{0,1950001,3300001,6950001,9000001,18000001,40000001},{0.05,0.1,0.2,0.23,0.33,0.4,0.45})-LOOKUP(P699,{0,1950001,3300001,6950001,9000001,18000001,40000001},{0,97500,427500,636000,1536000,2796000,4796000}))*1.021,-2))</f>
        <v/>
      </c>
      <c r="T699" s="18">
        <f>IF(Q699&lt;=0,0,ROUNDDOWN((Q699*LOOKUP(Q699,{0,1950001,3300001,6950001,9000001,18000001,40000001},{0.05,0.1,0.2,0.23,0.33,0.4,0.45})-LOOKUP(Q699,{0,1950001,3300001,6950001,9000001,18000001,40000001},{0,97500,427500,636000,1536000,2796000,4796000}))*1.021,-2))</f>
        <v/>
      </c>
      <c r="U699" s="18">
        <f>IF(R699&lt;=0,0,ROUNDDOWN((R699*LOOKUP(R699,{0,1950001,3300001,6950001,9000001,18000001,40000001},{0.05,0.1,0.2,0.23,0.33,0.4,0.45})-LOOKUP(R699,{0,1950001,3300001,6950001,9000001,18000001,40000001},{0,97500,427500,636000,1536000,2796000,4796000}))*1.021,-2))</f>
        <v/>
      </c>
      <c r="V699" s="18">
        <f>MAX(0,ROUNDDOWN(K699-H699-430000-J699-0,-3))</f>
        <v/>
      </c>
      <c r="W699" s="18">
        <f>MAX(0,ROUNDDOWN(K699-H699-430000-J699-N699,-3))</f>
        <v/>
      </c>
      <c r="X699" s="18">
        <f>MAX(0,ROUNDDOWN(K699-H699-430000-J699-O699,-3))</f>
        <v/>
      </c>
      <c r="Y699" s="18">
        <f>IF(K699&lt;=450000,0,MAX(0,ROUNDDOWN(V699*0.06-MIN(50000,V699)*0.03,-2))+MAX(0,ROUNDDOWN(V699*0.04-MIN(50000,V699)*0.02,-2)))</f>
        <v/>
      </c>
      <c r="Z699" s="18">
        <f>IF(K699&lt;=450000,0,MAX(0,ROUNDDOWN(W699*0.06-MIN(50000,W699)*0.03,-2))+MAX(0,ROUNDDOWN(W699*0.04-MIN(50000,W699)*0.02,-2)))</f>
        <v/>
      </c>
      <c r="AA699" s="18">
        <f>IF(K699&lt;=450000,0,MAX(0,ROUNDDOWN(X699*0.06-MIN(50000,X699)*0.03,-2))+MAX(0,ROUNDDOWN(X699*0.04-MIN(50000,X699)*0.02,-2)))</f>
        <v/>
      </c>
      <c r="AB699" s="18">
        <f>AE699+Y699-Z699</f>
        <v/>
      </c>
      <c r="AC699" s="18">
        <f>AF699+Y699-AA699</f>
        <v/>
      </c>
      <c r="AD699" s="20">
        <f>AB699-AC699</f>
        <v/>
      </c>
      <c r="AE699" s="18">
        <f>S699-T699</f>
        <v/>
      </c>
      <c r="AF699" s="18">
        <f>S699-U699</f>
        <v/>
      </c>
      <c r="AG699" s="21">
        <f>IF(P699&lt;=0,0,LOOKUP(P699,{0,1950001,3300001,6950001,9000001,18000001,40000001},{0.05,0.1,0.2,0.23,0.33,0.4,0.45}))</f>
        <v/>
      </c>
    </row>
    <row r="700">
      <c r="A700" t="inlineStr">
        <is>
          <t>1万円刻み</t>
        </is>
      </c>
      <c r="B700" s="18">
        <f>'4_1万円刻み'!$A$235</f>
        <v/>
      </c>
      <c r="C700" s="19" t="n">
        <v>2026</v>
      </c>
      <c r="D700" s="18" t="n">
        <v>100000</v>
      </c>
      <c r="E700" s="18" t="n">
        <v>0</v>
      </c>
      <c r="F700" s="18" t="n">
        <v>100000</v>
      </c>
      <c r="G700" t="inlineStr">
        <is>
          <t>はい</t>
        </is>
      </c>
      <c r="H700" s="18">
        <f>ROUND(MIN(B700/12,650000)*12*0.0915+MIN(B700/12,1390000)*12*(0.0504+0)+B700*0.005,0)</f>
        <v/>
      </c>
      <c r="I700" s="18" t="n">
        <v>0</v>
      </c>
      <c r="J700" s="18" t="n">
        <v>0</v>
      </c>
      <c r="K700" s="18">
        <f>ROUND(IF(C700&gt;=2026,IF(B700&lt;741000,0,IF(B700&lt;2191000,B700-740000,IF(B700&lt;2193000,1451000,IF(B700&lt;2196000,1453000,IF(B700&lt;2200000,1456000,IF(B700&lt;3600000,ROUNDDOWN(B700/4,-3)*2.8-80000,IF(B700&lt;6600000,ROUNDDOWN(B700/4,-3)*3.2-440000,IF(B700&lt;8500000,ROUNDDOWN(B700*0.9,0)-1100000,B700-1950000)))))))),IF(B700&lt;651000,0,IF(B700&lt;1900000,B700-650000,IF(B700&lt;3600000,ROUNDDOWN(B700/4,-3)*2.8-80000,IF(B700&lt;6600000,ROUNDDOWN(B700/4,-3)*3.2-440000,IF(B700&lt;8500000,ROUNDDOWN(B700*0.9,0)-1100000,B700-1950000)))))),0)</f>
        <v/>
      </c>
      <c r="L700" s="18">
        <f>IF(K700&gt;23500000,NA(),IF(C700&gt;=2026,IF(K700&lt;=4890000,1040000,IF(K700&lt;=6550000,670000,620000)),IF(K700&lt;=1320000,950000,IF(K700&lt;=3360000,880000,IF(K700&lt;=4890000,680000,IF(K700&lt;=6550000,630000,580000))))))</f>
        <v/>
      </c>
      <c r="M700" s="18">
        <f>MIN(100000,ROUNDDOWN(K700*0.05,0))</f>
        <v/>
      </c>
      <c r="N700" s="18">
        <f>MIN(2000000,MAX(0,D700-E700-M700))</f>
        <v/>
      </c>
      <c r="O700" s="18">
        <f>IF(G700="はい",MIN(88000,MAX(0,F700-12000)),0)</f>
        <v/>
      </c>
      <c r="P700" s="18">
        <f>MAX(0,ROUNDDOWN(K700-H700-L700-I700-0,-3))</f>
        <v/>
      </c>
      <c r="Q700" s="18">
        <f>MAX(0,ROUNDDOWN(K700-H700-L700-I700-N700,-3))</f>
        <v/>
      </c>
      <c r="R700" s="18">
        <f>MAX(0,ROUNDDOWN(K700-H700-L700-I700-O700,-3))</f>
        <v/>
      </c>
      <c r="S700" s="18">
        <f>IF(P700&lt;=0,0,ROUNDDOWN((P700*LOOKUP(P700,{0,1950001,3300001,6950001,9000001,18000001,40000001},{0.05,0.1,0.2,0.23,0.33,0.4,0.45})-LOOKUP(P700,{0,1950001,3300001,6950001,9000001,18000001,40000001},{0,97500,427500,636000,1536000,2796000,4796000}))*1.021,-2))</f>
        <v/>
      </c>
      <c r="T700" s="18">
        <f>IF(Q700&lt;=0,0,ROUNDDOWN((Q700*LOOKUP(Q700,{0,1950001,3300001,6950001,9000001,18000001,40000001},{0.05,0.1,0.2,0.23,0.33,0.4,0.45})-LOOKUP(Q700,{0,1950001,3300001,6950001,9000001,18000001,40000001},{0,97500,427500,636000,1536000,2796000,4796000}))*1.021,-2))</f>
        <v/>
      </c>
      <c r="U700" s="18">
        <f>IF(R700&lt;=0,0,ROUNDDOWN((R700*LOOKUP(R700,{0,1950001,3300001,6950001,9000001,18000001,40000001},{0.05,0.1,0.2,0.23,0.33,0.4,0.45})-LOOKUP(R700,{0,1950001,3300001,6950001,9000001,18000001,40000001},{0,97500,427500,636000,1536000,2796000,4796000}))*1.021,-2))</f>
        <v/>
      </c>
      <c r="V700" s="18">
        <f>MAX(0,ROUNDDOWN(K700-H700-430000-J700-0,-3))</f>
        <v/>
      </c>
      <c r="W700" s="18">
        <f>MAX(0,ROUNDDOWN(K700-H700-430000-J700-N700,-3))</f>
        <v/>
      </c>
      <c r="X700" s="18">
        <f>MAX(0,ROUNDDOWN(K700-H700-430000-J700-O700,-3))</f>
        <v/>
      </c>
      <c r="Y700" s="18">
        <f>IF(K700&lt;=450000,0,MAX(0,ROUNDDOWN(V700*0.06-MIN(50000,V700)*0.03,-2))+MAX(0,ROUNDDOWN(V700*0.04-MIN(50000,V700)*0.02,-2)))</f>
        <v/>
      </c>
      <c r="Z700" s="18">
        <f>IF(K700&lt;=450000,0,MAX(0,ROUNDDOWN(W700*0.06-MIN(50000,W700)*0.03,-2))+MAX(0,ROUNDDOWN(W700*0.04-MIN(50000,W700)*0.02,-2)))</f>
        <v/>
      </c>
      <c r="AA700" s="18">
        <f>IF(K700&lt;=450000,0,MAX(0,ROUNDDOWN(X700*0.06-MIN(50000,X700)*0.03,-2))+MAX(0,ROUNDDOWN(X700*0.04-MIN(50000,X700)*0.02,-2)))</f>
        <v/>
      </c>
      <c r="AB700" s="18">
        <f>AE700+Y700-Z700</f>
        <v/>
      </c>
      <c r="AC700" s="18">
        <f>AF700+Y700-AA700</f>
        <v/>
      </c>
      <c r="AD700" s="20">
        <f>AB700-AC700</f>
        <v/>
      </c>
      <c r="AE700" s="18">
        <f>S700-T700</f>
        <v/>
      </c>
      <c r="AF700" s="18">
        <f>S700-U700</f>
        <v/>
      </c>
      <c r="AG700" s="21">
        <f>IF(P700&lt;=0,0,LOOKUP(P700,{0,1950001,3300001,6950001,9000001,18000001,40000001},{0.05,0.1,0.2,0.23,0.33,0.4,0.45}))</f>
        <v/>
      </c>
    </row>
    <row r="701">
      <c r="A701" t="inlineStr">
        <is>
          <t>1万円刻み</t>
        </is>
      </c>
      <c r="B701" s="18">
        <f>'4_1万円刻み'!$A$235</f>
        <v/>
      </c>
      <c r="C701" s="19" t="n">
        <v>2025</v>
      </c>
      <c r="D701" s="18" t="n">
        <v>100000</v>
      </c>
      <c r="E701" s="18" t="n">
        <v>0</v>
      </c>
      <c r="F701" s="18" t="n">
        <v>100000</v>
      </c>
      <c r="G701" t="inlineStr">
        <is>
          <t>はい</t>
        </is>
      </c>
      <c r="H701" s="18">
        <f>ROUND(MIN(B701/12,650000)*12*0.0915+MIN(B701/12,1390000)*12*(0.0504+0)+B701*0.005,0)</f>
        <v/>
      </c>
      <c r="I701" s="18" t="n">
        <v>0</v>
      </c>
      <c r="J701" s="18" t="n">
        <v>0</v>
      </c>
      <c r="K701" s="18">
        <f>ROUND(IF(C701&gt;=2026,IF(B701&lt;741000,0,IF(B701&lt;2191000,B701-740000,IF(B701&lt;2193000,1451000,IF(B701&lt;2196000,1453000,IF(B701&lt;2200000,1456000,IF(B701&lt;3600000,ROUNDDOWN(B701/4,-3)*2.8-80000,IF(B701&lt;6600000,ROUNDDOWN(B701/4,-3)*3.2-440000,IF(B701&lt;8500000,ROUNDDOWN(B701*0.9,0)-1100000,B701-1950000)))))))),IF(B701&lt;651000,0,IF(B701&lt;1900000,B701-650000,IF(B701&lt;3600000,ROUNDDOWN(B701/4,-3)*2.8-80000,IF(B701&lt;6600000,ROUNDDOWN(B701/4,-3)*3.2-440000,IF(B701&lt;8500000,ROUNDDOWN(B701*0.9,0)-1100000,B701-1950000)))))),0)</f>
        <v/>
      </c>
      <c r="L701" s="18">
        <f>IF(K701&gt;23500000,NA(),IF(C701&gt;=2026,IF(K701&lt;=4890000,1040000,IF(K701&lt;=6550000,670000,620000)),IF(K701&lt;=1320000,950000,IF(K701&lt;=3360000,880000,IF(K701&lt;=4890000,680000,IF(K701&lt;=6550000,630000,580000))))))</f>
        <v/>
      </c>
      <c r="M701" s="18">
        <f>MIN(100000,ROUNDDOWN(K701*0.05,0))</f>
        <v/>
      </c>
      <c r="N701" s="18">
        <f>MIN(2000000,MAX(0,D701-E701-M701))</f>
        <v/>
      </c>
      <c r="O701" s="18">
        <f>IF(G701="はい",MIN(88000,MAX(0,F701-12000)),0)</f>
        <v/>
      </c>
      <c r="P701" s="18">
        <f>MAX(0,ROUNDDOWN(K701-H701-L701-I701-0,-3))</f>
        <v/>
      </c>
      <c r="Q701" s="18">
        <f>MAX(0,ROUNDDOWN(K701-H701-L701-I701-N701,-3))</f>
        <v/>
      </c>
      <c r="R701" s="18">
        <f>MAX(0,ROUNDDOWN(K701-H701-L701-I701-O701,-3))</f>
        <v/>
      </c>
      <c r="S701" s="18">
        <f>IF(P701&lt;=0,0,ROUNDDOWN((P701*LOOKUP(P701,{0,1950001,3300001,6950001,9000001,18000001,40000001},{0.05,0.1,0.2,0.23,0.33,0.4,0.45})-LOOKUP(P701,{0,1950001,3300001,6950001,9000001,18000001,40000001},{0,97500,427500,636000,1536000,2796000,4796000}))*1.021,-2))</f>
        <v/>
      </c>
      <c r="T701" s="18">
        <f>IF(Q701&lt;=0,0,ROUNDDOWN((Q701*LOOKUP(Q701,{0,1950001,3300001,6950001,9000001,18000001,40000001},{0.05,0.1,0.2,0.23,0.33,0.4,0.45})-LOOKUP(Q701,{0,1950001,3300001,6950001,9000001,18000001,40000001},{0,97500,427500,636000,1536000,2796000,4796000}))*1.021,-2))</f>
        <v/>
      </c>
      <c r="U701" s="18">
        <f>IF(R701&lt;=0,0,ROUNDDOWN((R701*LOOKUP(R701,{0,1950001,3300001,6950001,9000001,18000001,40000001},{0.05,0.1,0.2,0.23,0.33,0.4,0.45})-LOOKUP(R701,{0,1950001,3300001,6950001,9000001,18000001,40000001},{0,97500,427500,636000,1536000,2796000,4796000}))*1.021,-2))</f>
        <v/>
      </c>
      <c r="V701" s="18">
        <f>MAX(0,ROUNDDOWN(K701-H701-430000-J701-0,-3))</f>
        <v/>
      </c>
      <c r="W701" s="18">
        <f>MAX(0,ROUNDDOWN(K701-H701-430000-J701-N701,-3))</f>
        <v/>
      </c>
      <c r="X701" s="18">
        <f>MAX(0,ROUNDDOWN(K701-H701-430000-J701-O701,-3))</f>
        <v/>
      </c>
      <c r="Y701" s="18">
        <f>IF(K701&lt;=450000,0,MAX(0,ROUNDDOWN(V701*0.06-MIN(50000,V701)*0.03,-2))+MAX(0,ROUNDDOWN(V701*0.04-MIN(50000,V701)*0.02,-2)))</f>
        <v/>
      </c>
      <c r="Z701" s="18">
        <f>IF(K701&lt;=450000,0,MAX(0,ROUNDDOWN(W701*0.06-MIN(50000,W701)*0.03,-2))+MAX(0,ROUNDDOWN(W701*0.04-MIN(50000,W701)*0.02,-2)))</f>
        <v/>
      </c>
      <c r="AA701" s="18">
        <f>IF(K701&lt;=450000,0,MAX(0,ROUNDDOWN(X701*0.06-MIN(50000,X701)*0.03,-2))+MAX(0,ROUNDDOWN(X701*0.04-MIN(50000,X701)*0.02,-2)))</f>
        <v/>
      </c>
      <c r="AB701" s="18">
        <f>AE701+Y701-Z701</f>
        <v/>
      </c>
      <c r="AC701" s="18">
        <f>AF701+Y701-AA701</f>
        <v/>
      </c>
      <c r="AD701" s="20">
        <f>AB701-AC701</f>
        <v/>
      </c>
      <c r="AE701" s="18">
        <f>S701-T701</f>
        <v/>
      </c>
      <c r="AF701" s="18">
        <f>S701-U701</f>
        <v/>
      </c>
      <c r="AG701" s="21">
        <f>IF(P701&lt;=0,0,LOOKUP(P701,{0,1950001,3300001,6950001,9000001,18000001,40000001},{0.05,0.1,0.2,0.23,0.33,0.4,0.45}))</f>
        <v/>
      </c>
    </row>
    <row r="702">
      <c r="A702" t="inlineStr">
        <is>
          <t>1万円刻み</t>
        </is>
      </c>
      <c r="B702" s="18">
        <f>'4_1万円刻み'!$A$236</f>
        <v/>
      </c>
      <c r="C702" s="19" t="n">
        <v>2026</v>
      </c>
      <c r="D702" s="18" t="n">
        <v>100000</v>
      </c>
      <c r="E702" s="18" t="n">
        <v>0</v>
      </c>
      <c r="F702" s="18" t="n">
        <v>100000</v>
      </c>
      <c r="G702" t="inlineStr">
        <is>
          <t>はい</t>
        </is>
      </c>
      <c r="H702" s="18">
        <f>ROUND(MIN(B702/12,650000)*12*0.0915+MIN(B702/12,1390000)*12*(0.0504+0)+B702*0.005,0)</f>
        <v/>
      </c>
      <c r="I702" s="18" t="n">
        <v>0</v>
      </c>
      <c r="J702" s="18" t="n">
        <v>0</v>
      </c>
      <c r="K702" s="18">
        <f>ROUND(IF(C702&gt;=2026,IF(B702&lt;741000,0,IF(B702&lt;2191000,B702-740000,IF(B702&lt;2193000,1451000,IF(B702&lt;2196000,1453000,IF(B702&lt;2200000,1456000,IF(B702&lt;3600000,ROUNDDOWN(B702/4,-3)*2.8-80000,IF(B702&lt;6600000,ROUNDDOWN(B702/4,-3)*3.2-440000,IF(B702&lt;8500000,ROUNDDOWN(B702*0.9,0)-1100000,B702-1950000)))))))),IF(B702&lt;651000,0,IF(B702&lt;1900000,B702-650000,IF(B702&lt;3600000,ROUNDDOWN(B702/4,-3)*2.8-80000,IF(B702&lt;6600000,ROUNDDOWN(B702/4,-3)*3.2-440000,IF(B702&lt;8500000,ROUNDDOWN(B702*0.9,0)-1100000,B702-1950000)))))),0)</f>
        <v/>
      </c>
      <c r="L702" s="18">
        <f>IF(K702&gt;23500000,NA(),IF(C702&gt;=2026,IF(K702&lt;=4890000,1040000,IF(K702&lt;=6550000,670000,620000)),IF(K702&lt;=1320000,950000,IF(K702&lt;=3360000,880000,IF(K702&lt;=4890000,680000,IF(K702&lt;=6550000,630000,580000))))))</f>
        <v/>
      </c>
      <c r="M702" s="18">
        <f>MIN(100000,ROUNDDOWN(K702*0.05,0))</f>
        <v/>
      </c>
      <c r="N702" s="18">
        <f>MIN(2000000,MAX(0,D702-E702-M702))</f>
        <v/>
      </c>
      <c r="O702" s="18">
        <f>IF(G702="はい",MIN(88000,MAX(0,F702-12000)),0)</f>
        <v/>
      </c>
      <c r="P702" s="18">
        <f>MAX(0,ROUNDDOWN(K702-H702-L702-I702-0,-3))</f>
        <v/>
      </c>
      <c r="Q702" s="18">
        <f>MAX(0,ROUNDDOWN(K702-H702-L702-I702-N702,-3))</f>
        <v/>
      </c>
      <c r="R702" s="18">
        <f>MAX(0,ROUNDDOWN(K702-H702-L702-I702-O702,-3))</f>
        <v/>
      </c>
      <c r="S702" s="18">
        <f>IF(P702&lt;=0,0,ROUNDDOWN((P702*LOOKUP(P702,{0,1950001,3300001,6950001,9000001,18000001,40000001},{0.05,0.1,0.2,0.23,0.33,0.4,0.45})-LOOKUP(P702,{0,1950001,3300001,6950001,9000001,18000001,40000001},{0,97500,427500,636000,1536000,2796000,4796000}))*1.021,-2))</f>
        <v/>
      </c>
      <c r="T702" s="18">
        <f>IF(Q702&lt;=0,0,ROUNDDOWN((Q702*LOOKUP(Q702,{0,1950001,3300001,6950001,9000001,18000001,40000001},{0.05,0.1,0.2,0.23,0.33,0.4,0.45})-LOOKUP(Q702,{0,1950001,3300001,6950001,9000001,18000001,40000001},{0,97500,427500,636000,1536000,2796000,4796000}))*1.021,-2))</f>
        <v/>
      </c>
      <c r="U702" s="18">
        <f>IF(R702&lt;=0,0,ROUNDDOWN((R702*LOOKUP(R702,{0,1950001,3300001,6950001,9000001,18000001,40000001},{0.05,0.1,0.2,0.23,0.33,0.4,0.45})-LOOKUP(R702,{0,1950001,3300001,6950001,9000001,18000001,40000001},{0,97500,427500,636000,1536000,2796000,4796000}))*1.021,-2))</f>
        <v/>
      </c>
      <c r="V702" s="18">
        <f>MAX(0,ROUNDDOWN(K702-H702-430000-J702-0,-3))</f>
        <v/>
      </c>
      <c r="W702" s="18">
        <f>MAX(0,ROUNDDOWN(K702-H702-430000-J702-N702,-3))</f>
        <v/>
      </c>
      <c r="X702" s="18">
        <f>MAX(0,ROUNDDOWN(K702-H702-430000-J702-O702,-3))</f>
        <v/>
      </c>
      <c r="Y702" s="18">
        <f>IF(K702&lt;=450000,0,MAX(0,ROUNDDOWN(V702*0.06-MIN(50000,V702)*0.03,-2))+MAX(0,ROUNDDOWN(V702*0.04-MIN(50000,V702)*0.02,-2)))</f>
        <v/>
      </c>
      <c r="Z702" s="18">
        <f>IF(K702&lt;=450000,0,MAX(0,ROUNDDOWN(W702*0.06-MIN(50000,W702)*0.03,-2))+MAX(0,ROUNDDOWN(W702*0.04-MIN(50000,W702)*0.02,-2)))</f>
        <v/>
      </c>
      <c r="AA702" s="18">
        <f>IF(K702&lt;=450000,0,MAX(0,ROUNDDOWN(X702*0.06-MIN(50000,X702)*0.03,-2))+MAX(0,ROUNDDOWN(X702*0.04-MIN(50000,X702)*0.02,-2)))</f>
        <v/>
      </c>
      <c r="AB702" s="18">
        <f>AE702+Y702-Z702</f>
        <v/>
      </c>
      <c r="AC702" s="18">
        <f>AF702+Y702-AA702</f>
        <v/>
      </c>
      <c r="AD702" s="20">
        <f>AB702-AC702</f>
        <v/>
      </c>
      <c r="AE702" s="18">
        <f>S702-T702</f>
        <v/>
      </c>
      <c r="AF702" s="18">
        <f>S702-U702</f>
        <v/>
      </c>
      <c r="AG702" s="21">
        <f>IF(P702&lt;=0,0,LOOKUP(P702,{0,1950001,3300001,6950001,9000001,18000001,40000001},{0.05,0.1,0.2,0.23,0.33,0.4,0.45}))</f>
        <v/>
      </c>
    </row>
    <row r="703">
      <c r="A703" t="inlineStr">
        <is>
          <t>1万円刻み</t>
        </is>
      </c>
      <c r="B703" s="18">
        <f>'4_1万円刻み'!$A$236</f>
        <v/>
      </c>
      <c r="C703" s="19" t="n">
        <v>2025</v>
      </c>
      <c r="D703" s="18" t="n">
        <v>100000</v>
      </c>
      <c r="E703" s="18" t="n">
        <v>0</v>
      </c>
      <c r="F703" s="18" t="n">
        <v>100000</v>
      </c>
      <c r="G703" t="inlineStr">
        <is>
          <t>はい</t>
        </is>
      </c>
      <c r="H703" s="18">
        <f>ROUND(MIN(B703/12,650000)*12*0.0915+MIN(B703/12,1390000)*12*(0.0504+0)+B703*0.005,0)</f>
        <v/>
      </c>
      <c r="I703" s="18" t="n">
        <v>0</v>
      </c>
      <c r="J703" s="18" t="n">
        <v>0</v>
      </c>
      <c r="K703" s="18">
        <f>ROUND(IF(C703&gt;=2026,IF(B703&lt;741000,0,IF(B703&lt;2191000,B703-740000,IF(B703&lt;2193000,1451000,IF(B703&lt;2196000,1453000,IF(B703&lt;2200000,1456000,IF(B703&lt;3600000,ROUNDDOWN(B703/4,-3)*2.8-80000,IF(B703&lt;6600000,ROUNDDOWN(B703/4,-3)*3.2-440000,IF(B703&lt;8500000,ROUNDDOWN(B703*0.9,0)-1100000,B703-1950000)))))))),IF(B703&lt;651000,0,IF(B703&lt;1900000,B703-650000,IF(B703&lt;3600000,ROUNDDOWN(B703/4,-3)*2.8-80000,IF(B703&lt;6600000,ROUNDDOWN(B703/4,-3)*3.2-440000,IF(B703&lt;8500000,ROUNDDOWN(B703*0.9,0)-1100000,B703-1950000)))))),0)</f>
        <v/>
      </c>
      <c r="L703" s="18">
        <f>IF(K703&gt;23500000,NA(),IF(C703&gt;=2026,IF(K703&lt;=4890000,1040000,IF(K703&lt;=6550000,670000,620000)),IF(K703&lt;=1320000,950000,IF(K703&lt;=3360000,880000,IF(K703&lt;=4890000,680000,IF(K703&lt;=6550000,630000,580000))))))</f>
        <v/>
      </c>
      <c r="M703" s="18">
        <f>MIN(100000,ROUNDDOWN(K703*0.05,0))</f>
        <v/>
      </c>
      <c r="N703" s="18">
        <f>MIN(2000000,MAX(0,D703-E703-M703))</f>
        <v/>
      </c>
      <c r="O703" s="18">
        <f>IF(G703="はい",MIN(88000,MAX(0,F703-12000)),0)</f>
        <v/>
      </c>
      <c r="P703" s="18">
        <f>MAX(0,ROUNDDOWN(K703-H703-L703-I703-0,-3))</f>
        <v/>
      </c>
      <c r="Q703" s="18">
        <f>MAX(0,ROUNDDOWN(K703-H703-L703-I703-N703,-3))</f>
        <v/>
      </c>
      <c r="R703" s="18">
        <f>MAX(0,ROUNDDOWN(K703-H703-L703-I703-O703,-3))</f>
        <v/>
      </c>
      <c r="S703" s="18">
        <f>IF(P703&lt;=0,0,ROUNDDOWN((P703*LOOKUP(P703,{0,1950001,3300001,6950001,9000001,18000001,40000001},{0.05,0.1,0.2,0.23,0.33,0.4,0.45})-LOOKUP(P703,{0,1950001,3300001,6950001,9000001,18000001,40000001},{0,97500,427500,636000,1536000,2796000,4796000}))*1.021,-2))</f>
        <v/>
      </c>
      <c r="T703" s="18">
        <f>IF(Q703&lt;=0,0,ROUNDDOWN((Q703*LOOKUP(Q703,{0,1950001,3300001,6950001,9000001,18000001,40000001},{0.05,0.1,0.2,0.23,0.33,0.4,0.45})-LOOKUP(Q703,{0,1950001,3300001,6950001,9000001,18000001,40000001},{0,97500,427500,636000,1536000,2796000,4796000}))*1.021,-2))</f>
        <v/>
      </c>
      <c r="U703" s="18">
        <f>IF(R703&lt;=0,0,ROUNDDOWN((R703*LOOKUP(R703,{0,1950001,3300001,6950001,9000001,18000001,40000001},{0.05,0.1,0.2,0.23,0.33,0.4,0.45})-LOOKUP(R703,{0,1950001,3300001,6950001,9000001,18000001,40000001},{0,97500,427500,636000,1536000,2796000,4796000}))*1.021,-2))</f>
        <v/>
      </c>
      <c r="V703" s="18">
        <f>MAX(0,ROUNDDOWN(K703-H703-430000-J703-0,-3))</f>
        <v/>
      </c>
      <c r="W703" s="18">
        <f>MAX(0,ROUNDDOWN(K703-H703-430000-J703-N703,-3))</f>
        <v/>
      </c>
      <c r="X703" s="18">
        <f>MAX(0,ROUNDDOWN(K703-H703-430000-J703-O703,-3))</f>
        <v/>
      </c>
      <c r="Y703" s="18">
        <f>IF(K703&lt;=450000,0,MAX(0,ROUNDDOWN(V703*0.06-MIN(50000,V703)*0.03,-2))+MAX(0,ROUNDDOWN(V703*0.04-MIN(50000,V703)*0.02,-2)))</f>
        <v/>
      </c>
      <c r="Z703" s="18">
        <f>IF(K703&lt;=450000,0,MAX(0,ROUNDDOWN(W703*0.06-MIN(50000,W703)*0.03,-2))+MAX(0,ROUNDDOWN(W703*0.04-MIN(50000,W703)*0.02,-2)))</f>
        <v/>
      </c>
      <c r="AA703" s="18">
        <f>IF(K703&lt;=450000,0,MAX(0,ROUNDDOWN(X703*0.06-MIN(50000,X703)*0.03,-2))+MAX(0,ROUNDDOWN(X703*0.04-MIN(50000,X703)*0.02,-2)))</f>
        <v/>
      </c>
      <c r="AB703" s="18">
        <f>AE703+Y703-Z703</f>
        <v/>
      </c>
      <c r="AC703" s="18">
        <f>AF703+Y703-AA703</f>
        <v/>
      </c>
      <c r="AD703" s="20">
        <f>AB703-AC703</f>
        <v/>
      </c>
      <c r="AE703" s="18">
        <f>S703-T703</f>
        <v/>
      </c>
      <c r="AF703" s="18">
        <f>S703-U703</f>
        <v/>
      </c>
      <c r="AG703" s="21">
        <f>IF(P703&lt;=0,0,LOOKUP(P703,{0,1950001,3300001,6950001,9000001,18000001,40000001},{0.05,0.1,0.2,0.23,0.33,0.4,0.45}))</f>
        <v/>
      </c>
    </row>
    <row r="704">
      <c r="A704" t="inlineStr">
        <is>
          <t>1万円刻み</t>
        </is>
      </c>
      <c r="B704" s="18">
        <f>'4_1万円刻み'!$A$237</f>
        <v/>
      </c>
      <c r="C704" s="19" t="n">
        <v>2026</v>
      </c>
      <c r="D704" s="18" t="n">
        <v>100000</v>
      </c>
      <c r="E704" s="18" t="n">
        <v>0</v>
      </c>
      <c r="F704" s="18" t="n">
        <v>100000</v>
      </c>
      <c r="G704" t="inlineStr">
        <is>
          <t>はい</t>
        </is>
      </c>
      <c r="H704" s="18">
        <f>ROUND(MIN(B704/12,650000)*12*0.0915+MIN(B704/12,1390000)*12*(0.0504+0)+B704*0.005,0)</f>
        <v/>
      </c>
      <c r="I704" s="18" t="n">
        <v>0</v>
      </c>
      <c r="J704" s="18" t="n">
        <v>0</v>
      </c>
      <c r="K704" s="18">
        <f>ROUND(IF(C704&gt;=2026,IF(B704&lt;741000,0,IF(B704&lt;2191000,B704-740000,IF(B704&lt;2193000,1451000,IF(B704&lt;2196000,1453000,IF(B704&lt;2200000,1456000,IF(B704&lt;3600000,ROUNDDOWN(B704/4,-3)*2.8-80000,IF(B704&lt;6600000,ROUNDDOWN(B704/4,-3)*3.2-440000,IF(B704&lt;8500000,ROUNDDOWN(B704*0.9,0)-1100000,B704-1950000)))))))),IF(B704&lt;651000,0,IF(B704&lt;1900000,B704-650000,IF(B704&lt;3600000,ROUNDDOWN(B704/4,-3)*2.8-80000,IF(B704&lt;6600000,ROUNDDOWN(B704/4,-3)*3.2-440000,IF(B704&lt;8500000,ROUNDDOWN(B704*0.9,0)-1100000,B704-1950000)))))),0)</f>
        <v/>
      </c>
      <c r="L704" s="18">
        <f>IF(K704&gt;23500000,NA(),IF(C704&gt;=2026,IF(K704&lt;=4890000,1040000,IF(K704&lt;=6550000,670000,620000)),IF(K704&lt;=1320000,950000,IF(K704&lt;=3360000,880000,IF(K704&lt;=4890000,680000,IF(K704&lt;=6550000,630000,580000))))))</f>
        <v/>
      </c>
      <c r="M704" s="18">
        <f>MIN(100000,ROUNDDOWN(K704*0.05,0))</f>
        <v/>
      </c>
      <c r="N704" s="18">
        <f>MIN(2000000,MAX(0,D704-E704-M704))</f>
        <v/>
      </c>
      <c r="O704" s="18">
        <f>IF(G704="はい",MIN(88000,MAX(0,F704-12000)),0)</f>
        <v/>
      </c>
      <c r="P704" s="18">
        <f>MAX(0,ROUNDDOWN(K704-H704-L704-I704-0,-3))</f>
        <v/>
      </c>
      <c r="Q704" s="18">
        <f>MAX(0,ROUNDDOWN(K704-H704-L704-I704-N704,-3))</f>
        <v/>
      </c>
      <c r="R704" s="18">
        <f>MAX(0,ROUNDDOWN(K704-H704-L704-I704-O704,-3))</f>
        <v/>
      </c>
      <c r="S704" s="18">
        <f>IF(P704&lt;=0,0,ROUNDDOWN((P704*LOOKUP(P704,{0,1950001,3300001,6950001,9000001,18000001,40000001},{0.05,0.1,0.2,0.23,0.33,0.4,0.45})-LOOKUP(P704,{0,1950001,3300001,6950001,9000001,18000001,40000001},{0,97500,427500,636000,1536000,2796000,4796000}))*1.021,-2))</f>
        <v/>
      </c>
      <c r="T704" s="18">
        <f>IF(Q704&lt;=0,0,ROUNDDOWN((Q704*LOOKUP(Q704,{0,1950001,3300001,6950001,9000001,18000001,40000001},{0.05,0.1,0.2,0.23,0.33,0.4,0.45})-LOOKUP(Q704,{0,1950001,3300001,6950001,9000001,18000001,40000001},{0,97500,427500,636000,1536000,2796000,4796000}))*1.021,-2))</f>
        <v/>
      </c>
      <c r="U704" s="18">
        <f>IF(R704&lt;=0,0,ROUNDDOWN((R704*LOOKUP(R704,{0,1950001,3300001,6950001,9000001,18000001,40000001},{0.05,0.1,0.2,0.23,0.33,0.4,0.45})-LOOKUP(R704,{0,1950001,3300001,6950001,9000001,18000001,40000001},{0,97500,427500,636000,1536000,2796000,4796000}))*1.021,-2))</f>
        <v/>
      </c>
      <c r="V704" s="18">
        <f>MAX(0,ROUNDDOWN(K704-H704-430000-J704-0,-3))</f>
        <v/>
      </c>
      <c r="W704" s="18">
        <f>MAX(0,ROUNDDOWN(K704-H704-430000-J704-N704,-3))</f>
        <v/>
      </c>
      <c r="X704" s="18">
        <f>MAX(0,ROUNDDOWN(K704-H704-430000-J704-O704,-3))</f>
        <v/>
      </c>
      <c r="Y704" s="18">
        <f>IF(K704&lt;=450000,0,MAX(0,ROUNDDOWN(V704*0.06-MIN(50000,V704)*0.03,-2))+MAX(0,ROUNDDOWN(V704*0.04-MIN(50000,V704)*0.02,-2)))</f>
        <v/>
      </c>
      <c r="Z704" s="18">
        <f>IF(K704&lt;=450000,0,MAX(0,ROUNDDOWN(W704*0.06-MIN(50000,W704)*0.03,-2))+MAX(0,ROUNDDOWN(W704*0.04-MIN(50000,W704)*0.02,-2)))</f>
        <v/>
      </c>
      <c r="AA704" s="18">
        <f>IF(K704&lt;=450000,0,MAX(0,ROUNDDOWN(X704*0.06-MIN(50000,X704)*0.03,-2))+MAX(0,ROUNDDOWN(X704*0.04-MIN(50000,X704)*0.02,-2)))</f>
        <v/>
      </c>
      <c r="AB704" s="18">
        <f>AE704+Y704-Z704</f>
        <v/>
      </c>
      <c r="AC704" s="18">
        <f>AF704+Y704-AA704</f>
        <v/>
      </c>
      <c r="AD704" s="20">
        <f>AB704-AC704</f>
        <v/>
      </c>
      <c r="AE704" s="18">
        <f>S704-T704</f>
        <v/>
      </c>
      <c r="AF704" s="18">
        <f>S704-U704</f>
        <v/>
      </c>
      <c r="AG704" s="21">
        <f>IF(P704&lt;=0,0,LOOKUP(P704,{0,1950001,3300001,6950001,9000001,18000001,40000001},{0.05,0.1,0.2,0.23,0.33,0.4,0.45}))</f>
        <v/>
      </c>
    </row>
    <row r="705">
      <c r="A705" t="inlineStr">
        <is>
          <t>1万円刻み</t>
        </is>
      </c>
      <c r="B705" s="18">
        <f>'4_1万円刻み'!$A$237</f>
        <v/>
      </c>
      <c r="C705" s="19" t="n">
        <v>2025</v>
      </c>
      <c r="D705" s="18" t="n">
        <v>100000</v>
      </c>
      <c r="E705" s="18" t="n">
        <v>0</v>
      </c>
      <c r="F705" s="18" t="n">
        <v>100000</v>
      </c>
      <c r="G705" t="inlineStr">
        <is>
          <t>はい</t>
        </is>
      </c>
      <c r="H705" s="18">
        <f>ROUND(MIN(B705/12,650000)*12*0.0915+MIN(B705/12,1390000)*12*(0.0504+0)+B705*0.005,0)</f>
        <v/>
      </c>
      <c r="I705" s="18" t="n">
        <v>0</v>
      </c>
      <c r="J705" s="18" t="n">
        <v>0</v>
      </c>
      <c r="K705" s="18">
        <f>ROUND(IF(C705&gt;=2026,IF(B705&lt;741000,0,IF(B705&lt;2191000,B705-740000,IF(B705&lt;2193000,1451000,IF(B705&lt;2196000,1453000,IF(B705&lt;2200000,1456000,IF(B705&lt;3600000,ROUNDDOWN(B705/4,-3)*2.8-80000,IF(B705&lt;6600000,ROUNDDOWN(B705/4,-3)*3.2-440000,IF(B705&lt;8500000,ROUNDDOWN(B705*0.9,0)-1100000,B705-1950000)))))))),IF(B705&lt;651000,0,IF(B705&lt;1900000,B705-650000,IF(B705&lt;3600000,ROUNDDOWN(B705/4,-3)*2.8-80000,IF(B705&lt;6600000,ROUNDDOWN(B705/4,-3)*3.2-440000,IF(B705&lt;8500000,ROUNDDOWN(B705*0.9,0)-1100000,B705-1950000)))))),0)</f>
        <v/>
      </c>
      <c r="L705" s="18">
        <f>IF(K705&gt;23500000,NA(),IF(C705&gt;=2026,IF(K705&lt;=4890000,1040000,IF(K705&lt;=6550000,670000,620000)),IF(K705&lt;=1320000,950000,IF(K705&lt;=3360000,880000,IF(K705&lt;=4890000,680000,IF(K705&lt;=6550000,630000,580000))))))</f>
        <v/>
      </c>
      <c r="M705" s="18">
        <f>MIN(100000,ROUNDDOWN(K705*0.05,0))</f>
        <v/>
      </c>
      <c r="N705" s="18">
        <f>MIN(2000000,MAX(0,D705-E705-M705))</f>
        <v/>
      </c>
      <c r="O705" s="18">
        <f>IF(G705="はい",MIN(88000,MAX(0,F705-12000)),0)</f>
        <v/>
      </c>
      <c r="P705" s="18">
        <f>MAX(0,ROUNDDOWN(K705-H705-L705-I705-0,-3))</f>
        <v/>
      </c>
      <c r="Q705" s="18">
        <f>MAX(0,ROUNDDOWN(K705-H705-L705-I705-N705,-3))</f>
        <v/>
      </c>
      <c r="R705" s="18">
        <f>MAX(0,ROUNDDOWN(K705-H705-L705-I705-O705,-3))</f>
        <v/>
      </c>
      <c r="S705" s="18">
        <f>IF(P705&lt;=0,0,ROUNDDOWN((P705*LOOKUP(P705,{0,1950001,3300001,6950001,9000001,18000001,40000001},{0.05,0.1,0.2,0.23,0.33,0.4,0.45})-LOOKUP(P705,{0,1950001,3300001,6950001,9000001,18000001,40000001},{0,97500,427500,636000,1536000,2796000,4796000}))*1.021,-2))</f>
        <v/>
      </c>
      <c r="T705" s="18">
        <f>IF(Q705&lt;=0,0,ROUNDDOWN((Q705*LOOKUP(Q705,{0,1950001,3300001,6950001,9000001,18000001,40000001},{0.05,0.1,0.2,0.23,0.33,0.4,0.45})-LOOKUP(Q705,{0,1950001,3300001,6950001,9000001,18000001,40000001},{0,97500,427500,636000,1536000,2796000,4796000}))*1.021,-2))</f>
        <v/>
      </c>
      <c r="U705" s="18">
        <f>IF(R705&lt;=0,0,ROUNDDOWN((R705*LOOKUP(R705,{0,1950001,3300001,6950001,9000001,18000001,40000001},{0.05,0.1,0.2,0.23,0.33,0.4,0.45})-LOOKUP(R705,{0,1950001,3300001,6950001,9000001,18000001,40000001},{0,97500,427500,636000,1536000,2796000,4796000}))*1.021,-2))</f>
        <v/>
      </c>
      <c r="V705" s="18">
        <f>MAX(0,ROUNDDOWN(K705-H705-430000-J705-0,-3))</f>
        <v/>
      </c>
      <c r="W705" s="18">
        <f>MAX(0,ROUNDDOWN(K705-H705-430000-J705-N705,-3))</f>
        <v/>
      </c>
      <c r="X705" s="18">
        <f>MAX(0,ROUNDDOWN(K705-H705-430000-J705-O705,-3))</f>
        <v/>
      </c>
      <c r="Y705" s="18">
        <f>IF(K705&lt;=450000,0,MAX(0,ROUNDDOWN(V705*0.06-MIN(50000,V705)*0.03,-2))+MAX(0,ROUNDDOWN(V705*0.04-MIN(50000,V705)*0.02,-2)))</f>
        <v/>
      </c>
      <c r="Z705" s="18">
        <f>IF(K705&lt;=450000,0,MAX(0,ROUNDDOWN(W705*0.06-MIN(50000,W705)*0.03,-2))+MAX(0,ROUNDDOWN(W705*0.04-MIN(50000,W705)*0.02,-2)))</f>
        <v/>
      </c>
      <c r="AA705" s="18">
        <f>IF(K705&lt;=450000,0,MAX(0,ROUNDDOWN(X705*0.06-MIN(50000,X705)*0.03,-2))+MAX(0,ROUNDDOWN(X705*0.04-MIN(50000,X705)*0.02,-2)))</f>
        <v/>
      </c>
      <c r="AB705" s="18">
        <f>AE705+Y705-Z705</f>
        <v/>
      </c>
      <c r="AC705" s="18">
        <f>AF705+Y705-AA705</f>
        <v/>
      </c>
      <c r="AD705" s="20">
        <f>AB705-AC705</f>
        <v/>
      </c>
      <c r="AE705" s="18">
        <f>S705-T705</f>
        <v/>
      </c>
      <c r="AF705" s="18">
        <f>S705-U705</f>
        <v/>
      </c>
      <c r="AG705" s="21">
        <f>IF(P705&lt;=0,0,LOOKUP(P705,{0,1950001,3300001,6950001,9000001,18000001,40000001},{0.05,0.1,0.2,0.23,0.33,0.4,0.45}))</f>
        <v/>
      </c>
    </row>
    <row r="706">
      <c r="A706" t="inlineStr">
        <is>
          <t>1万円刻み</t>
        </is>
      </c>
      <c r="B706" s="18">
        <f>'4_1万円刻み'!$A$238</f>
        <v/>
      </c>
      <c r="C706" s="19" t="n">
        <v>2026</v>
      </c>
      <c r="D706" s="18" t="n">
        <v>100000</v>
      </c>
      <c r="E706" s="18" t="n">
        <v>0</v>
      </c>
      <c r="F706" s="18" t="n">
        <v>100000</v>
      </c>
      <c r="G706" t="inlineStr">
        <is>
          <t>はい</t>
        </is>
      </c>
      <c r="H706" s="18">
        <f>ROUND(MIN(B706/12,650000)*12*0.0915+MIN(B706/12,1390000)*12*(0.0504+0)+B706*0.005,0)</f>
        <v/>
      </c>
      <c r="I706" s="18" t="n">
        <v>0</v>
      </c>
      <c r="J706" s="18" t="n">
        <v>0</v>
      </c>
      <c r="K706" s="18">
        <f>ROUND(IF(C706&gt;=2026,IF(B706&lt;741000,0,IF(B706&lt;2191000,B706-740000,IF(B706&lt;2193000,1451000,IF(B706&lt;2196000,1453000,IF(B706&lt;2200000,1456000,IF(B706&lt;3600000,ROUNDDOWN(B706/4,-3)*2.8-80000,IF(B706&lt;6600000,ROUNDDOWN(B706/4,-3)*3.2-440000,IF(B706&lt;8500000,ROUNDDOWN(B706*0.9,0)-1100000,B706-1950000)))))))),IF(B706&lt;651000,0,IF(B706&lt;1900000,B706-650000,IF(B706&lt;3600000,ROUNDDOWN(B706/4,-3)*2.8-80000,IF(B706&lt;6600000,ROUNDDOWN(B706/4,-3)*3.2-440000,IF(B706&lt;8500000,ROUNDDOWN(B706*0.9,0)-1100000,B706-1950000)))))),0)</f>
        <v/>
      </c>
      <c r="L706" s="18">
        <f>IF(K706&gt;23500000,NA(),IF(C706&gt;=2026,IF(K706&lt;=4890000,1040000,IF(K706&lt;=6550000,670000,620000)),IF(K706&lt;=1320000,950000,IF(K706&lt;=3360000,880000,IF(K706&lt;=4890000,680000,IF(K706&lt;=6550000,630000,580000))))))</f>
        <v/>
      </c>
      <c r="M706" s="18">
        <f>MIN(100000,ROUNDDOWN(K706*0.05,0))</f>
        <v/>
      </c>
      <c r="N706" s="18">
        <f>MIN(2000000,MAX(0,D706-E706-M706))</f>
        <v/>
      </c>
      <c r="O706" s="18">
        <f>IF(G706="はい",MIN(88000,MAX(0,F706-12000)),0)</f>
        <v/>
      </c>
      <c r="P706" s="18">
        <f>MAX(0,ROUNDDOWN(K706-H706-L706-I706-0,-3))</f>
        <v/>
      </c>
      <c r="Q706" s="18">
        <f>MAX(0,ROUNDDOWN(K706-H706-L706-I706-N706,-3))</f>
        <v/>
      </c>
      <c r="R706" s="18">
        <f>MAX(0,ROUNDDOWN(K706-H706-L706-I706-O706,-3))</f>
        <v/>
      </c>
      <c r="S706" s="18">
        <f>IF(P706&lt;=0,0,ROUNDDOWN((P706*LOOKUP(P706,{0,1950001,3300001,6950001,9000001,18000001,40000001},{0.05,0.1,0.2,0.23,0.33,0.4,0.45})-LOOKUP(P706,{0,1950001,3300001,6950001,9000001,18000001,40000001},{0,97500,427500,636000,1536000,2796000,4796000}))*1.021,-2))</f>
        <v/>
      </c>
      <c r="T706" s="18">
        <f>IF(Q706&lt;=0,0,ROUNDDOWN((Q706*LOOKUP(Q706,{0,1950001,3300001,6950001,9000001,18000001,40000001},{0.05,0.1,0.2,0.23,0.33,0.4,0.45})-LOOKUP(Q706,{0,1950001,3300001,6950001,9000001,18000001,40000001},{0,97500,427500,636000,1536000,2796000,4796000}))*1.021,-2))</f>
        <v/>
      </c>
      <c r="U706" s="18">
        <f>IF(R706&lt;=0,0,ROUNDDOWN((R706*LOOKUP(R706,{0,1950001,3300001,6950001,9000001,18000001,40000001},{0.05,0.1,0.2,0.23,0.33,0.4,0.45})-LOOKUP(R706,{0,1950001,3300001,6950001,9000001,18000001,40000001},{0,97500,427500,636000,1536000,2796000,4796000}))*1.021,-2))</f>
        <v/>
      </c>
      <c r="V706" s="18">
        <f>MAX(0,ROUNDDOWN(K706-H706-430000-J706-0,-3))</f>
        <v/>
      </c>
      <c r="W706" s="18">
        <f>MAX(0,ROUNDDOWN(K706-H706-430000-J706-N706,-3))</f>
        <v/>
      </c>
      <c r="X706" s="18">
        <f>MAX(0,ROUNDDOWN(K706-H706-430000-J706-O706,-3))</f>
        <v/>
      </c>
      <c r="Y706" s="18">
        <f>IF(K706&lt;=450000,0,MAX(0,ROUNDDOWN(V706*0.06-MIN(50000,V706)*0.03,-2))+MAX(0,ROUNDDOWN(V706*0.04-MIN(50000,V706)*0.02,-2)))</f>
        <v/>
      </c>
      <c r="Z706" s="18">
        <f>IF(K706&lt;=450000,0,MAX(0,ROUNDDOWN(W706*0.06-MIN(50000,W706)*0.03,-2))+MAX(0,ROUNDDOWN(W706*0.04-MIN(50000,W706)*0.02,-2)))</f>
        <v/>
      </c>
      <c r="AA706" s="18">
        <f>IF(K706&lt;=450000,0,MAX(0,ROUNDDOWN(X706*0.06-MIN(50000,X706)*0.03,-2))+MAX(0,ROUNDDOWN(X706*0.04-MIN(50000,X706)*0.02,-2)))</f>
        <v/>
      </c>
      <c r="AB706" s="18">
        <f>AE706+Y706-Z706</f>
        <v/>
      </c>
      <c r="AC706" s="18">
        <f>AF706+Y706-AA706</f>
        <v/>
      </c>
      <c r="AD706" s="20">
        <f>AB706-AC706</f>
        <v/>
      </c>
      <c r="AE706" s="18">
        <f>S706-T706</f>
        <v/>
      </c>
      <c r="AF706" s="18">
        <f>S706-U706</f>
        <v/>
      </c>
      <c r="AG706" s="21">
        <f>IF(P706&lt;=0,0,LOOKUP(P706,{0,1950001,3300001,6950001,9000001,18000001,40000001},{0.05,0.1,0.2,0.23,0.33,0.4,0.45}))</f>
        <v/>
      </c>
    </row>
    <row r="707">
      <c r="A707" t="inlineStr">
        <is>
          <t>1万円刻み</t>
        </is>
      </c>
      <c r="B707" s="18">
        <f>'4_1万円刻み'!$A$238</f>
        <v/>
      </c>
      <c r="C707" s="19" t="n">
        <v>2025</v>
      </c>
      <c r="D707" s="18" t="n">
        <v>100000</v>
      </c>
      <c r="E707" s="18" t="n">
        <v>0</v>
      </c>
      <c r="F707" s="18" t="n">
        <v>100000</v>
      </c>
      <c r="G707" t="inlineStr">
        <is>
          <t>はい</t>
        </is>
      </c>
      <c r="H707" s="18">
        <f>ROUND(MIN(B707/12,650000)*12*0.0915+MIN(B707/12,1390000)*12*(0.0504+0)+B707*0.005,0)</f>
        <v/>
      </c>
      <c r="I707" s="18" t="n">
        <v>0</v>
      </c>
      <c r="J707" s="18" t="n">
        <v>0</v>
      </c>
      <c r="K707" s="18">
        <f>ROUND(IF(C707&gt;=2026,IF(B707&lt;741000,0,IF(B707&lt;2191000,B707-740000,IF(B707&lt;2193000,1451000,IF(B707&lt;2196000,1453000,IF(B707&lt;2200000,1456000,IF(B707&lt;3600000,ROUNDDOWN(B707/4,-3)*2.8-80000,IF(B707&lt;6600000,ROUNDDOWN(B707/4,-3)*3.2-440000,IF(B707&lt;8500000,ROUNDDOWN(B707*0.9,0)-1100000,B707-1950000)))))))),IF(B707&lt;651000,0,IF(B707&lt;1900000,B707-650000,IF(B707&lt;3600000,ROUNDDOWN(B707/4,-3)*2.8-80000,IF(B707&lt;6600000,ROUNDDOWN(B707/4,-3)*3.2-440000,IF(B707&lt;8500000,ROUNDDOWN(B707*0.9,0)-1100000,B707-1950000)))))),0)</f>
        <v/>
      </c>
      <c r="L707" s="18">
        <f>IF(K707&gt;23500000,NA(),IF(C707&gt;=2026,IF(K707&lt;=4890000,1040000,IF(K707&lt;=6550000,670000,620000)),IF(K707&lt;=1320000,950000,IF(K707&lt;=3360000,880000,IF(K707&lt;=4890000,680000,IF(K707&lt;=6550000,630000,580000))))))</f>
        <v/>
      </c>
      <c r="M707" s="18">
        <f>MIN(100000,ROUNDDOWN(K707*0.05,0))</f>
        <v/>
      </c>
      <c r="N707" s="18">
        <f>MIN(2000000,MAX(0,D707-E707-M707))</f>
        <v/>
      </c>
      <c r="O707" s="18">
        <f>IF(G707="はい",MIN(88000,MAX(0,F707-12000)),0)</f>
        <v/>
      </c>
      <c r="P707" s="18">
        <f>MAX(0,ROUNDDOWN(K707-H707-L707-I707-0,-3))</f>
        <v/>
      </c>
      <c r="Q707" s="18">
        <f>MAX(0,ROUNDDOWN(K707-H707-L707-I707-N707,-3))</f>
        <v/>
      </c>
      <c r="R707" s="18">
        <f>MAX(0,ROUNDDOWN(K707-H707-L707-I707-O707,-3))</f>
        <v/>
      </c>
      <c r="S707" s="18">
        <f>IF(P707&lt;=0,0,ROUNDDOWN((P707*LOOKUP(P707,{0,1950001,3300001,6950001,9000001,18000001,40000001},{0.05,0.1,0.2,0.23,0.33,0.4,0.45})-LOOKUP(P707,{0,1950001,3300001,6950001,9000001,18000001,40000001},{0,97500,427500,636000,1536000,2796000,4796000}))*1.021,-2))</f>
        <v/>
      </c>
      <c r="T707" s="18">
        <f>IF(Q707&lt;=0,0,ROUNDDOWN((Q707*LOOKUP(Q707,{0,1950001,3300001,6950001,9000001,18000001,40000001},{0.05,0.1,0.2,0.23,0.33,0.4,0.45})-LOOKUP(Q707,{0,1950001,3300001,6950001,9000001,18000001,40000001},{0,97500,427500,636000,1536000,2796000,4796000}))*1.021,-2))</f>
        <v/>
      </c>
      <c r="U707" s="18">
        <f>IF(R707&lt;=0,0,ROUNDDOWN((R707*LOOKUP(R707,{0,1950001,3300001,6950001,9000001,18000001,40000001},{0.05,0.1,0.2,0.23,0.33,0.4,0.45})-LOOKUP(R707,{0,1950001,3300001,6950001,9000001,18000001,40000001},{0,97500,427500,636000,1536000,2796000,4796000}))*1.021,-2))</f>
        <v/>
      </c>
      <c r="V707" s="18">
        <f>MAX(0,ROUNDDOWN(K707-H707-430000-J707-0,-3))</f>
        <v/>
      </c>
      <c r="W707" s="18">
        <f>MAX(0,ROUNDDOWN(K707-H707-430000-J707-N707,-3))</f>
        <v/>
      </c>
      <c r="X707" s="18">
        <f>MAX(0,ROUNDDOWN(K707-H707-430000-J707-O707,-3))</f>
        <v/>
      </c>
      <c r="Y707" s="18">
        <f>IF(K707&lt;=450000,0,MAX(0,ROUNDDOWN(V707*0.06-MIN(50000,V707)*0.03,-2))+MAX(0,ROUNDDOWN(V707*0.04-MIN(50000,V707)*0.02,-2)))</f>
        <v/>
      </c>
      <c r="Z707" s="18">
        <f>IF(K707&lt;=450000,0,MAX(0,ROUNDDOWN(W707*0.06-MIN(50000,W707)*0.03,-2))+MAX(0,ROUNDDOWN(W707*0.04-MIN(50000,W707)*0.02,-2)))</f>
        <v/>
      </c>
      <c r="AA707" s="18">
        <f>IF(K707&lt;=450000,0,MAX(0,ROUNDDOWN(X707*0.06-MIN(50000,X707)*0.03,-2))+MAX(0,ROUNDDOWN(X707*0.04-MIN(50000,X707)*0.02,-2)))</f>
        <v/>
      </c>
      <c r="AB707" s="18">
        <f>AE707+Y707-Z707</f>
        <v/>
      </c>
      <c r="AC707" s="18">
        <f>AF707+Y707-AA707</f>
        <v/>
      </c>
      <c r="AD707" s="20">
        <f>AB707-AC707</f>
        <v/>
      </c>
      <c r="AE707" s="18">
        <f>S707-T707</f>
        <v/>
      </c>
      <c r="AF707" s="18">
        <f>S707-U707</f>
        <v/>
      </c>
      <c r="AG707" s="21">
        <f>IF(P707&lt;=0,0,LOOKUP(P707,{0,1950001,3300001,6950001,9000001,18000001,40000001},{0.05,0.1,0.2,0.23,0.33,0.4,0.45}))</f>
        <v/>
      </c>
    </row>
    <row r="708">
      <c r="A708" t="inlineStr">
        <is>
          <t>1万円刻み</t>
        </is>
      </c>
      <c r="B708" s="18">
        <f>'4_1万円刻み'!$A$239</f>
        <v/>
      </c>
      <c r="C708" s="19" t="n">
        <v>2026</v>
      </c>
      <c r="D708" s="18" t="n">
        <v>100000</v>
      </c>
      <c r="E708" s="18" t="n">
        <v>0</v>
      </c>
      <c r="F708" s="18" t="n">
        <v>100000</v>
      </c>
      <c r="G708" t="inlineStr">
        <is>
          <t>はい</t>
        </is>
      </c>
      <c r="H708" s="18">
        <f>ROUND(MIN(B708/12,650000)*12*0.0915+MIN(B708/12,1390000)*12*(0.0504+0)+B708*0.005,0)</f>
        <v/>
      </c>
      <c r="I708" s="18" t="n">
        <v>0</v>
      </c>
      <c r="J708" s="18" t="n">
        <v>0</v>
      </c>
      <c r="K708" s="18">
        <f>ROUND(IF(C708&gt;=2026,IF(B708&lt;741000,0,IF(B708&lt;2191000,B708-740000,IF(B708&lt;2193000,1451000,IF(B708&lt;2196000,1453000,IF(B708&lt;2200000,1456000,IF(B708&lt;3600000,ROUNDDOWN(B708/4,-3)*2.8-80000,IF(B708&lt;6600000,ROUNDDOWN(B708/4,-3)*3.2-440000,IF(B708&lt;8500000,ROUNDDOWN(B708*0.9,0)-1100000,B708-1950000)))))))),IF(B708&lt;651000,0,IF(B708&lt;1900000,B708-650000,IF(B708&lt;3600000,ROUNDDOWN(B708/4,-3)*2.8-80000,IF(B708&lt;6600000,ROUNDDOWN(B708/4,-3)*3.2-440000,IF(B708&lt;8500000,ROUNDDOWN(B708*0.9,0)-1100000,B708-1950000)))))),0)</f>
        <v/>
      </c>
      <c r="L708" s="18">
        <f>IF(K708&gt;23500000,NA(),IF(C708&gt;=2026,IF(K708&lt;=4890000,1040000,IF(K708&lt;=6550000,670000,620000)),IF(K708&lt;=1320000,950000,IF(K708&lt;=3360000,880000,IF(K708&lt;=4890000,680000,IF(K708&lt;=6550000,630000,580000))))))</f>
        <v/>
      </c>
      <c r="M708" s="18">
        <f>MIN(100000,ROUNDDOWN(K708*0.05,0))</f>
        <v/>
      </c>
      <c r="N708" s="18">
        <f>MIN(2000000,MAX(0,D708-E708-M708))</f>
        <v/>
      </c>
      <c r="O708" s="18">
        <f>IF(G708="はい",MIN(88000,MAX(0,F708-12000)),0)</f>
        <v/>
      </c>
      <c r="P708" s="18">
        <f>MAX(0,ROUNDDOWN(K708-H708-L708-I708-0,-3))</f>
        <v/>
      </c>
      <c r="Q708" s="18">
        <f>MAX(0,ROUNDDOWN(K708-H708-L708-I708-N708,-3))</f>
        <v/>
      </c>
      <c r="R708" s="18">
        <f>MAX(0,ROUNDDOWN(K708-H708-L708-I708-O708,-3))</f>
        <v/>
      </c>
      <c r="S708" s="18">
        <f>IF(P708&lt;=0,0,ROUNDDOWN((P708*LOOKUP(P708,{0,1950001,3300001,6950001,9000001,18000001,40000001},{0.05,0.1,0.2,0.23,0.33,0.4,0.45})-LOOKUP(P708,{0,1950001,3300001,6950001,9000001,18000001,40000001},{0,97500,427500,636000,1536000,2796000,4796000}))*1.021,-2))</f>
        <v/>
      </c>
      <c r="T708" s="18">
        <f>IF(Q708&lt;=0,0,ROUNDDOWN((Q708*LOOKUP(Q708,{0,1950001,3300001,6950001,9000001,18000001,40000001},{0.05,0.1,0.2,0.23,0.33,0.4,0.45})-LOOKUP(Q708,{0,1950001,3300001,6950001,9000001,18000001,40000001},{0,97500,427500,636000,1536000,2796000,4796000}))*1.021,-2))</f>
        <v/>
      </c>
      <c r="U708" s="18">
        <f>IF(R708&lt;=0,0,ROUNDDOWN((R708*LOOKUP(R708,{0,1950001,3300001,6950001,9000001,18000001,40000001},{0.05,0.1,0.2,0.23,0.33,0.4,0.45})-LOOKUP(R708,{0,1950001,3300001,6950001,9000001,18000001,40000001},{0,97500,427500,636000,1536000,2796000,4796000}))*1.021,-2))</f>
        <v/>
      </c>
      <c r="V708" s="18">
        <f>MAX(0,ROUNDDOWN(K708-H708-430000-J708-0,-3))</f>
        <v/>
      </c>
      <c r="W708" s="18">
        <f>MAX(0,ROUNDDOWN(K708-H708-430000-J708-N708,-3))</f>
        <v/>
      </c>
      <c r="X708" s="18">
        <f>MAX(0,ROUNDDOWN(K708-H708-430000-J708-O708,-3))</f>
        <v/>
      </c>
      <c r="Y708" s="18">
        <f>IF(K708&lt;=450000,0,MAX(0,ROUNDDOWN(V708*0.06-MIN(50000,V708)*0.03,-2))+MAX(0,ROUNDDOWN(V708*0.04-MIN(50000,V708)*0.02,-2)))</f>
        <v/>
      </c>
      <c r="Z708" s="18">
        <f>IF(K708&lt;=450000,0,MAX(0,ROUNDDOWN(W708*0.06-MIN(50000,W708)*0.03,-2))+MAX(0,ROUNDDOWN(W708*0.04-MIN(50000,W708)*0.02,-2)))</f>
        <v/>
      </c>
      <c r="AA708" s="18">
        <f>IF(K708&lt;=450000,0,MAX(0,ROUNDDOWN(X708*0.06-MIN(50000,X708)*0.03,-2))+MAX(0,ROUNDDOWN(X708*0.04-MIN(50000,X708)*0.02,-2)))</f>
        <v/>
      </c>
      <c r="AB708" s="18">
        <f>AE708+Y708-Z708</f>
        <v/>
      </c>
      <c r="AC708" s="18">
        <f>AF708+Y708-AA708</f>
        <v/>
      </c>
      <c r="AD708" s="20">
        <f>AB708-AC708</f>
        <v/>
      </c>
      <c r="AE708" s="18">
        <f>S708-T708</f>
        <v/>
      </c>
      <c r="AF708" s="18">
        <f>S708-U708</f>
        <v/>
      </c>
      <c r="AG708" s="21">
        <f>IF(P708&lt;=0,0,LOOKUP(P708,{0,1950001,3300001,6950001,9000001,18000001,40000001},{0.05,0.1,0.2,0.23,0.33,0.4,0.45}))</f>
        <v/>
      </c>
    </row>
    <row r="709">
      <c r="A709" t="inlineStr">
        <is>
          <t>1万円刻み</t>
        </is>
      </c>
      <c r="B709" s="18">
        <f>'4_1万円刻み'!$A$239</f>
        <v/>
      </c>
      <c r="C709" s="19" t="n">
        <v>2025</v>
      </c>
      <c r="D709" s="18" t="n">
        <v>100000</v>
      </c>
      <c r="E709" s="18" t="n">
        <v>0</v>
      </c>
      <c r="F709" s="18" t="n">
        <v>100000</v>
      </c>
      <c r="G709" t="inlineStr">
        <is>
          <t>はい</t>
        </is>
      </c>
      <c r="H709" s="18">
        <f>ROUND(MIN(B709/12,650000)*12*0.0915+MIN(B709/12,1390000)*12*(0.0504+0)+B709*0.005,0)</f>
        <v/>
      </c>
      <c r="I709" s="18" t="n">
        <v>0</v>
      </c>
      <c r="J709" s="18" t="n">
        <v>0</v>
      </c>
      <c r="K709" s="18">
        <f>ROUND(IF(C709&gt;=2026,IF(B709&lt;741000,0,IF(B709&lt;2191000,B709-740000,IF(B709&lt;2193000,1451000,IF(B709&lt;2196000,1453000,IF(B709&lt;2200000,1456000,IF(B709&lt;3600000,ROUNDDOWN(B709/4,-3)*2.8-80000,IF(B709&lt;6600000,ROUNDDOWN(B709/4,-3)*3.2-440000,IF(B709&lt;8500000,ROUNDDOWN(B709*0.9,0)-1100000,B709-1950000)))))))),IF(B709&lt;651000,0,IF(B709&lt;1900000,B709-650000,IF(B709&lt;3600000,ROUNDDOWN(B709/4,-3)*2.8-80000,IF(B709&lt;6600000,ROUNDDOWN(B709/4,-3)*3.2-440000,IF(B709&lt;8500000,ROUNDDOWN(B709*0.9,0)-1100000,B709-1950000)))))),0)</f>
        <v/>
      </c>
      <c r="L709" s="18">
        <f>IF(K709&gt;23500000,NA(),IF(C709&gt;=2026,IF(K709&lt;=4890000,1040000,IF(K709&lt;=6550000,670000,620000)),IF(K709&lt;=1320000,950000,IF(K709&lt;=3360000,880000,IF(K709&lt;=4890000,680000,IF(K709&lt;=6550000,630000,580000))))))</f>
        <v/>
      </c>
      <c r="M709" s="18">
        <f>MIN(100000,ROUNDDOWN(K709*0.05,0))</f>
        <v/>
      </c>
      <c r="N709" s="18">
        <f>MIN(2000000,MAX(0,D709-E709-M709))</f>
        <v/>
      </c>
      <c r="O709" s="18">
        <f>IF(G709="はい",MIN(88000,MAX(0,F709-12000)),0)</f>
        <v/>
      </c>
      <c r="P709" s="18">
        <f>MAX(0,ROUNDDOWN(K709-H709-L709-I709-0,-3))</f>
        <v/>
      </c>
      <c r="Q709" s="18">
        <f>MAX(0,ROUNDDOWN(K709-H709-L709-I709-N709,-3))</f>
        <v/>
      </c>
      <c r="R709" s="18">
        <f>MAX(0,ROUNDDOWN(K709-H709-L709-I709-O709,-3))</f>
        <v/>
      </c>
      <c r="S709" s="18">
        <f>IF(P709&lt;=0,0,ROUNDDOWN((P709*LOOKUP(P709,{0,1950001,3300001,6950001,9000001,18000001,40000001},{0.05,0.1,0.2,0.23,0.33,0.4,0.45})-LOOKUP(P709,{0,1950001,3300001,6950001,9000001,18000001,40000001},{0,97500,427500,636000,1536000,2796000,4796000}))*1.021,-2))</f>
        <v/>
      </c>
      <c r="T709" s="18">
        <f>IF(Q709&lt;=0,0,ROUNDDOWN((Q709*LOOKUP(Q709,{0,1950001,3300001,6950001,9000001,18000001,40000001},{0.05,0.1,0.2,0.23,0.33,0.4,0.45})-LOOKUP(Q709,{0,1950001,3300001,6950001,9000001,18000001,40000001},{0,97500,427500,636000,1536000,2796000,4796000}))*1.021,-2))</f>
        <v/>
      </c>
      <c r="U709" s="18">
        <f>IF(R709&lt;=0,0,ROUNDDOWN((R709*LOOKUP(R709,{0,1950001,3300001,6950001,9000001,18000001,40000001},{0.05,0.1,0.2,0.23,0.33,0.4,0.45})-LOOKUP(R709,{0,1950001,3300001,6950001,9000001,18000001,40000001},{0,97500,427500,636000,1536000,2796000,4796000}))*1.021,-2))</f>
        <v/>
      </c>
      <c r="V709" s="18">
        <f>MAX(0,ROUNDDOWN(K709-H709-430000-J709-0,-3))</f>
        <v/>
      </c>
      <c r="W709" s="18">
        <f>MAX(0,ROUNDDOWN(K709-H709-430000-J709-N709,-3))</f>
        <v/>
      </c>
      <c r="X709" s="18">
        <f>MAX(0,ROUNDDOWN(K709-H709-430000-J709-O709,-3))</f>
        <v/>
      </c>
      <c r="Y709" s="18">
        <f>IF(K709&lt;=450000,0,MAX(0,ROUNDDOWN(V709*0.06-MIN(50000,V709)*0.03,-2))+MAX(0,ROUNDDOWN(V709*0.04-MIN(50000,V709)*0.02,-2)))</f>
        <v/>
      </c>
      <c r="Z709" s="18">
        <f>IF(K709&lt;=450000,0,MAX(0,ROUNDDOWN(W709*0.06-MIN(50000,W709)*0.03,-2))+MAX(0,ROUNDDOWN(W709*0.04-MIN(50000,W709)*0.02,-2)))</f>
        <v/>
      </c>
      <c r="AA709" s="18">
        <f>IF(K709&lt;=450000,0,MAX(0,ROUNDDOWN(X709*0.06-MIN(50000,X709)*0.03,-2))+MAX(0,ROUNDDOWN(X709*0.04-MIN(50000,X709)*0.02,-2)))</f>
        <v/>
      </c>
      <c r="AB709" s="18">
        <f>AE709+Y709-Z709</f>
        <v/>
      </c>
      <c r="AC709" s="18">
        <f>AF709+Y709-AA709</f>
        <v/>
      </c>
      <c r="AD709" s="20">
        <f>AB709-AC709</f>
        <v/>
      </c>
      <c r="AE709" s="18">
        <f>S709-T709</f>
        <v/>
      </c>
      <c r="AF709" s="18">
        <f>S709-U709</f>
        <v/>
      </c>
      <c r="AG709" s="21">
        <f>IF(P709&lt;=0,0,LOOKUP(P709,{0,1950001,3300001,6950001,9000001,18000001,40000001},{0.05,0.1,0.2,0.23,0.33,0.4,0.45}))</f>
        <v/>
      </c>
    </row>
    <row r="710">
      <c r="A710" t="inlineStr">
        <is>
          <t>1万円刻み</t>
        </is>
      </c>
      <c r="B710" s="18">
        <f>'4_1万円刻み'!$A$240</f>
        <v/>
      </c>
      <c r="C710" s="19" t="n">
        <v>2026</v>
      </c>
      <c r="D710" s="18" t="n">
        <v>100000</v>
      </c>
      <c r="E710" s="18" t="n">
        <v>0</v>
      </c>
      <c r="F710" s="18" t="n">
        <v>100000</v>
      </c>
      <c r="G710" t="inlineStr">
        <is>
          <t>はい</t>
        </is>
      </c>
      <c r="H710" s="18">
        <f>ROUND(MIN(B710/12,650000)*12*0.0915+MIN(B710/12,1390000)*12*(0.0504+0)+B710*0.005,0)</f>
        <v/>
      </c>
      <c r="I710" s="18" t="n">
        <v>0</v>
      </c>
      <c r="J710" s="18" t="n">
        <v>0</v>
      </c>
      <c r="K710" s="18">
        <f>ROUND(IF(C710&gt;=2026,IF(B710&lt;741000,0,IF(B710&lt;2191000,B710-740000,IF(B710&lt;2193000,1451000,IF(B710&lt;2196000,1453000,IF(B710&lt;2200000,1456000,IF(B710&lt;3600000,ROUNDDOWN(B710/4,-3)*2.8-80000,IF(B710&lt;6600000,ROUNDDOWN(B710/4,-3)*3.2-440000,IF(B710&lt;8500000,ROUNDDOWN(B710*0.9,0)-1100000,B710-1950000)))))))),IF(B710&lt;651000,0,IF(B710&lt;1900000,B710-650000,IF(B710&lt;3600000,ROUNDDOWN(B710/4,-3)*2.8-80000,IF(B710&lt;6600000,ROUNDDOWN(B710/4,-3)*3.2-440000,IF(B710&lt;8500000,ROUNDDOWN(B710*0.9,0)-1100000,B710-1950000)))))),0)</f>
        <v/>
      </c>
      <c r="L710" s="18">
        <f>IF(K710&gt;23500000,NA(),IF(C710&gt;=2026,IF(K710&lt;=4890000,1040000,IF(K710&lt;=6550000,670000,620000)),IF(K710&lt;=1320000,950000,IF(K710&lt;=3360000,880000,IF(K710&lt;=4890000,680000,IF(K710&lt;=6550000,630000,580000))))))</f>
        <v/>
      </c>
      <c r="M710" s="18">
        <f>MIN(100000,ROUNDDOWN(K710*0.05,0))</f>
        <v/>
      </c>
      <c r="N710" s="18">
        <f>MIN(2000000,MAX(0,D710-E710-M710))</f>
        <v/>
      </c>
      <c r="O710" s="18">
        <f>IF(G710="はい",MIN(88000,MAX(0,F710-12000)),0)</f>
        <v/>
      </c>
      <c r="P710" s="18">
        <f>MAX(0,ROUNDDOWN(K710-H710-L710-I710-0,-3))</f>
        <v/>
      </c>
      <c r="Q710" s="18">
        <f>MAX(0,ROUNDDOWN(K710-H710-L710-I710-N710,-3))</f>
        <v/>
      </c>
      <c r="R710" s="18">
        <f>MAX(0,ROUNDDOWN(K710-H710-L710-I710-O710,-3))</f>
        <v/>
      </c>
      <c r="S710" s="18">
        <f>IF(P710&lt;=0,0,ROUNDDOWN((P710*LOOKUP(P710,{0,1950001,3300001,6950001,9000001,18000001,40000001},{0.05,0.1,0.2,0.23,0.33,0.4,0.45})-LOOKUP(P710,{0,1950001,3300001,6950001,9000001,18000001,40000001},{0,97500,427500,636000,1536000,2796000,4796000}))*1.021,-2))</f>
        <v/>
      </c>
      <c r="T710" s="18">
        <f>IF(Q710&lt;=0,0,ROUNDDOWN((Q710*LOOKUP(Q710,{0,1950001,3300001,6950001,9000001,18000001,40000001},{0.05,0.1,0.2,0.23,0.33,0.4,0.45})-LOOKUP(Q710,{0,1950001,3300001,6950001,9000001,18000001,40000001},{0,97500,427500,636000,1536000,2796000,4796000}))*1.021,-2))</f>
        <v/>
      </c>
      <c r="U710" s="18">
        <f>IF(R710&lt;=0,0,ROUNDDOWN((R710*LOOKUP(R710,{0,1950001,3300001,6950001,9000001,18000001,40000001},{0.05,0.1,0.2,0.23,0.33,0.4,0.45})-LOOKUP(R710,{0,1950001,3300001,6950001,9000001,18000001,40000001},{0,97500,427500,636000,1536000,2796000,4796000}))*1.021,-2))</f>
        <v/>
      </c>
      <c r="V710" s="18">
        <f>MAX(0,ROUNDDOWN(K710-H710-430000-J710-0,-3))</f>
        <v/>
      </c>
      <c r="W710" s="18">
        <f>MAX(0,ROUNDDOWN(K710-H710-430000-J710-N710,-3))</f>
        <v/>
      </c>
      <c r="X710" s="18">
        <f>MAX(0,ROUNDDOWN(K710-H710-430000-J710-O710,-3))</f>
        <v/>
      </c>
      <c r="Y710" s="18">
        <f>IF(K710&lt;=450000,0,MAX(0,ROUNDDOWN(V710*0.06-MIN(50000,V710)*0.03,-2))+MAX(0,ROUNDDOWN(V710*0.04-MIN(50000,V710)*0.02,-2)))</f>
        <v/>
      </c>
      <c r="Z710" s="18">
        <f>IF(K710&lt;=450000,0,MAX(0,ROUNDDOWN(W710*0.06-MIN(50000,W710)*0.03,-2))+MAX(0,ROUNDDOWN(W710*0.04-MIN(50000,W710)*0.02,-2)))</f>
        <v/>
      </c>
      <c r="AA710" s="18">
        <f>IF(K710&lt;=450000,0,MAX(0,ROUNDDOWN(X710*0.06-MIN(50000,X710)*0.03,-2))+MAX(0,ROUNDDOWN(X710*0.04-MIN(50000,X710)*0.02,-2)))</f>
        <v/>
      </c>
      <c r="AB710" s="18">
        <f>AE710+Y710-Z710</f>
        <v/>
      </c>
      <c r="AC710" s="18">
        <f>AF710+Y710-AA710</f>
        <v/>
      </c>
      <c r="AD710" s="20">
        <f>AB710-AC710</f>
        <v/>
      </c>
      <c r="AE710" s="18">
        <f>S710-T710</f>
        <v/>
      </c>
      <c r="AF710" s="18">
        <f>S710-U710</f>
        <v/>
      </c>
      <c r="AG710" s="21">
        <f>IF(P710&lt;=0,0,LOOKUP(P710,{0,1950001,3300001,6950001,9000001,18000001,40000001},{0.05,0.1,0.2,0.23,0.33,0.4,0.45}))</f>
        <v/>
      </c>
    </row>
    <row r="711">
      <c r="A711" t="inlineStr">
        <is>
          <t>1万円刻み</t>
        </is>
      </c>
      <c r="B711" s="18">
        <f>'4_1万円刻み'!$A$240</f>
        <v/>
      </c>
      <c r="C711" s="19" t="n">
        <v>2025</v>
      </c>
      <c r="D711" s="18" t="n">
        <v>100000</v>
      </c>
      <c r="E711" s="18" t="n">
        <v>0</v>
      </c>
      <c r="F711" s="18" t="n">
        <v>100000</v>
      </c>
      <c r="G711" t="inlineStr">
        <is>
          <t>はい</t>
        </is>
      </c>
      <c r="H711" s="18">
        <f>ROUND(MIN(B711/12,650000)*12*0.0915+MIN(B711/12,1390000)*12*(0.0504+0)+B711*0.005,0)</f>
        <v/>
      </c>
      <c r="I711" s="18" t="n">
        <v>0</v>
      </c>
      <c r="J711" s="18" t="n">
        <v>0</v>
      </c>
      <c r="K711" s="18">
        <f>ROUND(IF(C711&gt;=2026,IF(B711&lt;741000,0,IF(B711&lt;2191000,B711-740000,IF(B711&lt;2193000,1451000,IF(B711&lt;2196000,1453000,IF(B711&lt;2200000,1456000,IF(B711&lt;3600000,ROUNDDOWN(B711/4,-3)*2.8-80000,IF(B711&lt;6600000,ROUNDDOWN(B711/4,-3)*3.2-440000,IF(B711&lt;8500000,ROUNDDOWN(B711*0.9,0)-1100000,B711-1950000)))))))),IF(B711&lt;651000,0,IF(B711&lt;1900000,B711-650000,IF(B711&lt;3600000,ROUNDDOWN(B711/4,-3)*2.8-80000,IF(B711&lt;6600000,ROUNDDOWN(B711/4,-3)*3.2-440000,IF(B711&lt;8500000,ROUNDDOWN(B711*0.9,0)-1100000,B711-1950000)))))),0)</f>
        <v/>
      </c>
      <c r="L711" s="18">
        <f>IF(K711&gt;23500000,NA(),IF(C711&gt;=2026,IF(K711&lt;=4890000,1040000,IF(K711&lt;=6550000,670000,620000)),IF(K711&lt;=1320000,950000,IF(K711&lt;=3360000,880000,IF(K711&lt;=4890000,680000,IF(K711&lt;=6550000,630000,580000))))))</f>
        <v/>
      </c>
      <c r="M711" s="18">
        <f>MIN(100000,ROUNDDOWN(K711*0.05,0))</f>
        <v/>
      </c>
      <c r="N711" s="18">
        <f>MIN(2000000,MAX(0,D711-E711-M711))</f>
        <v/>
      </c>
      <c r="O711" s="18">
        <f>IF(G711="はい",MIN(88000,MAX(0,F711-12000)),0)</f>
        <v/>
      </c>
      <c r="P711" s="18">
        <f>MAX(0,ROUNDDOWN(K711-H711-L711-I711-0,-3))</f>
        <v/>
      </c>
      <c r="Q711" s="18">
        <f>MAX(0,ROUNDDOWN(K711-H711-L711-I711-N711,-3))</f>
        <v/>
      </c>
      <c r="R711" s="18">
        <f>MAX(0,ROUNDDOWN(K711-H711-L711-I711-O711,-3))</f>
        <v/>
      </c>
      <c r="S711" s="18">
        <f>IF(P711&lt;=0,0,ROUNDDOWN((P711*LOOKUP(P711,{0,1950001,3300001,6950001,9000001,18000001,40000001},{0.05,0.1,0.2,0.23,0.33,0.4,0.45})-LOOKUP(P711,{0,1950001,3300001,6950001,9000001,18000001,40000001},{0,97500,427500,636000,1536000,2796000,4796000}))*1.021,-2))</f>
        <v/>
      </c>
      <c r="T711" s="18">
        <f>IF(Q711&lt;=0,0,ROUNDDOWN((Q711*LOOKUP(Q711,{0,1950001,3300001,6950001,9000001,18000001,40000001},{0.05,0.1,0.2,0.23,0.33,0.4,0.45})-LOOKUP(Q711,{0,1950001,3300001,6950001,9000001,18000001,40000001},{0,97500,427500,636000,1536000,2796000,4796000}))*1.021,-2))</f>
        <v/>
      </c>
      <c r="U711" s="18">
        <f>IF(R711&lt;=0,0,ROUNDDOWN((R711*LOOKUP(R711,{0,1950001,3300001,6950001,9000001,18000001,40000001},{0.05,0.1,0.2,0.23,0.33,0.4,0.45})-LOOKUP(R711,{0,1950001,3300001,6950001,9000001,18000001,40000001},{0,97500,427500,636000,1536000,2796000,4796000}))*1.021,-2))</f>
        <v/>
      </c>
      <c r="V711" s="18">
        <f>MAX(0,ROUNDDOWN(K711-H711-430000-J711-0,-3))</f>
        <v/>
      </c>
      <c r="W711" s="18">
        <f>MAX(0,ROUNDDOWN(K711-H711-430000-J711-N711,-3))</f>
        <v/>
      </c>
      <c r="X711" s="18">
        <f>MAX(0,ROUNDDOWN(K711-H711-430000-J711-O711,-3))</f>
        <v/>
      </c>
      <c r="Y711" s="18">
        <f>IF(K711&lt;=450000,0,MAX(0,ROUNDDOWN(V711*0.06-MIN(50000,V711)*0.03,-2))+MAX(0,ROUNDDOWN(V711*0.04-MIN(50000,V711)*0.02,-2)))</f>
        <v/>
      </c>
      <c r="Z711" s="18">
        <f>IF(K711&lt;=450000,0,MAX(0,ROUNDDOWN(W711*0.06-MIN(50000,W711)*0.03,-2))+MAX(0,ROUNDDOWN(W711*0.04-MIN(50000,W711)*0.02,-2)))</f>
        <v/>
      </c>
      <c r="AA711" s="18">
        <f>IF(K711&lt;=450000,0,MAX(0,ROUNDDOWN(X711*0.06-MIN(50000,X711)*0.03,-2))+MAX(0,ROUNDDOWN(X711*0.04-MIN(50000,X711)*0.02,-2)))</f>
        <v/>
      </c>
      <c r="AB711" s="18">
        <f>AE711+Y711-Z711</f>
        <v/>
      </c>
      <c r="AC711" s="18">
        <f>AF711+Y711-AA711</f>
        <v/>
      </c>
      <c r="AD711" s="20">
        <f>AB711-AC711</f>
        <v/>
      </c>
      <c r="AE711" s="18">
        <f>S711-T711</f>
        <v/>
      </c>
      <c r="AF711" s="18">
        <f>S711-U711</f>
        <v/>
      </c>
      <c r="AG711" s="21">
        <f>IF(P711&lt;=0,0,LOOKUP(P711,{0,1950001,3300001,6950001,9000001,18000001,40000001},{0.05,0.1,0.2,0.23,0.33,0.4,0.45}))</f>
        <v/>
      </c>
    </row>
    <row r="712">
      <c r="A712" t="inlineStr">
        <is>
          <t>1万円刻み</t>
        </is>
      </c>
      <c r="B712" s="18">
        <f>'4_1万円刻み'!$A$241</f>
        <v/>
      </c>
      <c r="C712" s="19" t="n">
        <v>2026</v>
      </c>
      <c r="D712" s="18" t="n">
        <v>100000</v>
      </c>
      <c r="E712" s="18" t="n">
        <v>0</v>
      </c>
      <c r="F712" s="18" t="n">
        <v>100000</v>
      </c>
      <c r="G712" t="inlineStr">
        <is>
          <t>はい</t>
        </is>
      </c>
      <c r="H712" s="18">
        <f>ROUND(MIN(B712/12,650000)*12*0.0915+MIN(B712/12,1390000)*12*(0.0504+0)+B712*0.005,0)</f>
        <v/>
      </c>
      <c r="I712" s="18" t="n">
        <v>0</v>
      </c>
      <c r="J712" s="18" t="n">
        <v>0</v>
      </c>
      <c r="K712" s="18">
        <f>ROUND(IF(C712&gt;=2026,IF(B712&lt;741000,0,IF(B712&lt;2191000,B712-740000,IF(B712&lt;2193000,1451000,IF(B712&lt;2196000,1453000,IF(B712&lt;2200000,1456000,IF(B712&lt;3600000,ROUNDDOWN(B712/4,-3)*2.8-80000,IF(B712&lt;6600000,ROUNDDOWN(B712/4,-3)*3.2-440000,IF(B712&lt;8500000,ROUNDDOWN(B712*0.9,0)-1100000,B712-1950000)))))))),IF(B712&lt;651000,0,IF(B712&lt;1900000,B712-650000,IF(B712&lt;3600000,ROUNDDOWN(B712/4,-3)*2.8-80000,IF(B712&lt;6600000,ROUNDDOWN(B712/4,-3)*3.2-440000,IF(B712&lt;8500000,ROUNDDOWN(B712*0.9,0)-1100000,B712-1950000)))))),0)</f>
        <v/>
      </c>
      <c r="L712" s="18">
        <f>IF(K712&gt;23500000,NA(),IF(C712&gt;=2026,IF(K712&lt;=4890000,1040000,IF(K712&lt;=6550000,670000,620000)),IF(K712&lt;=1320000,950000,IF(K712&lt;=3360000,880000,IF(K712&lt;=4890000,680000,IF(K712&lt;=6550000,630000,580000))))))</f>
        <v/>
      </c>
      <c r="M712" s="18">
        <f>MIN(100000,ROUNDDOWN(K712*0.05,0))</f>
        <v/>
      </c>
      <c r="N712" s="18">
        <f>MIN(2000000,MAX(0,D712-E712-M712))</f>
        <v/>
      </c>
      <c r="O712" s="18">
        <f>IF(G712="はい",MIN(88000,MAX(0,F712-12000)),0)</f>
        <v/>
      </c>
      <c r="P712" s="18">
        <f>MAX(0,ROUNDDOWN(K712-H712-L712-I712-0,-3))</f>
        <v/>
      </c>
      <c r="Q712" s="18">
        <f>MAX(0,ROUNDDOWN(K712-H712-L712-I712-N712,-3))</f>
        <v/>
      </c>
      <c r="R712" s="18">
        <f>MAX(0,ROUNDDOWN(K712-H712-L712-I712-O712,-3))</f>
        <v/>
      </c>
      <c r="S712" s="18">
        <f>IF(P712&lt;=0,0,ROUNDDOWN((P712*LOOKUP(P712,{0,1950001,3300001,6950001,9000001,18000001,40000001},{0.05,0.1,0.2,0.23,0.33,0.4,0.45})-LOOKUP(P712,{0,1950001,3300001,6950001,9000001,18000001,40000001},{0,97500,427500,636000,1536000,2796000,4796000}))*1.021,-2))</f>
        <v/>
      </c>
      <c r="T712" s="18">
        <f>IF(Q712&lt;=0,0,ROUNDDOWN((Q712*LOOKUP(Q712,{0,1950001,3300001,6950001,9000001,18000001,40000001},{0.05,0.1,0.2,0.23,0.33,0.4,0.45})-LOOKUP(Q712,{0,1950001,3300001,6950001,9000001,18000001,40000001},{0,97500,427500,636000,1536000,2796000,4796000}))*1.021,-2))</f>
        <v/>
      </c>
      <c r="U712" s="18">
        <f>IF(R712&lt;=0,0,ROUNDDOWN((R712*LOOKUP(R712,{0,1950001,3300001,6950001,9000001,18000001,40000001},{0.05,0.1,0.2,0.23,0.33,0.4,0.45})-LOOKUP(R712,{0,1950001,3300001,6950001,9000001,18000001,40000001},{0,97500,427500,636000,1536000,2796000,4796000}))*1.021,-2))</f>
        <v/>
      </c>
      <c r="V712" s="18">
        <f>MAX(0,ROUNDDOWN(K712-H712-430000-J712-0,-3))</f>
        <v/>
      </c>
      <c r="W712" s="18">
        <f>MAX(0,ROUNDDOWN(K712-H712-430000-J712-N712,-3))</f>
        <v/>
      </c>
      <c r="X712" s="18">
        <f>MAX(0,ROUNDDOWN(K712-H712-430000-J712-O712,-3))</f>
        <v/>
      </c>
      <c r="Y712" s="18">
        <f>IF(K712&lt;=450000,0,MAX(0,ROUNDDOWN(V712*0.06-MIN(50000,V712)*0.03,-2))+MAX(0,ROUNDDOWN(V712*0.04-MIN(50000,V712)*0.02,-2)))</f>
        <v/>
      </c>
      <c r="Z712" s="18">
        <f>IF(K712&lt;=450000,0,MAX(0,ROUNDDOWN(W712*0.06-MIN(50000,W712)*0.03,-2))+MAX(0,ROUNDDOWN(W712*0.04-MIN(50000,W712)*0.02,-2)))</f>
        <v/>
      </c>
      <c r="AA712" s="18">
        <f>IF(K712&lt;=450000,0,MAX(0,ROUNDDOWN(X712*0.06-MIN(50000,X712)*0.03,-2))+MAX(0,ROUNDDOWN(X712*0.04-MIN(50000,X712)*0.02,-2)))</f>
        <v/>
      </c>
      <c r="AB712" s="18">
        <f>AE712+Y712-Z712</f>
        <v/>
      </c>
      <c r="AC712" s="18">
        <f>AF712+Y712-AA712</f>
        <v/>
      </c>
      <c r="AD712" s="20">
        <f>AB712-AC712</f>
        <v/>
      </c>
      <c r="AE712" s="18">
        <f>S712-T712</f>
        <v/>
      </c>
      <c r="AF712" s="18">
        <f>S712-U712</f>
        <v/>
      </c>
      <c r="AG712" s="21">
        <f>IF(P712&lt;=0,0,LOOKUP(P712,{0,1950001,3300001,6950001,9000001,18000001,40000001},{0.05,0.1,0.2,0.23,0.33,0.4,0.45}))</f>
        <v/>
      </c>
    </row>
    <row r="713">
      <c r="A713" t="inlineStr">
        <is>
          <t>1万円刻み</t>
        </is>
      </c>
      <c r="B713" s="18">
        <f>'4_1万円刻み'!$A$241</f>
        <v/>
      </c>
      <c r="C713" s="19" t="n">
        <v>2025</v>
      </c>
      <c r="D713" s="18" t="n">
        <v>100000</v>
      </c>
      <c r="E713" s="18" t="n">
        <v>0</v>
      </c>
      <c r="F713" s="18" t="n">
        <v>100000</v>
      </c>
      <c r="G713" t="inlineStr">
        <is>
          <t>はい</t>
        </is>
      </c>
      <c r="H713" s="18">
        <f>ROUND(MIN(B713/12,650000)*12*0.0915+MIN(B713/12,1390000)*12*(0.0504+0)+B713*0.005,0)</f>
        <v/>
      </c>
      <c r="I713" s="18" t="n">
        <v>0</v>
      </c>
      <c r="J713" s="18" t="n">
        <v>0</v>
      </c>
      <c r="K713" s="18">
        <f>ROUND(IF(C713&gt;=2026,IF(B713&lt;741000,0,IF(B713&lt;2191000,B713-740000,IF(B713&lt;2193000,1451000,IF(B713&lt;2196000,1453000,IF(B713&lt;2200000,1456000,IF(B713&lt;3600000,ROUNDDOWN(B713/4,-3)*2.8-80000,IF(B713&lt;6600000,ROUNDDOWN(B713/4,-3)*3.2-440000,IF(B713&lt;8500000,ROUNDDOWN(B713*0.9,0)-1100000,B713-1950000)))))))),IF(B713&lt;651000,0,IF(B713&lt;1900000,B713-650000,IF(B713&lt;3600000,ROUNDDOWN(B713/4,-3)*2.8-80000,IF(B713&lt;6600000,ROUNDDOWN(B713/4,-3)*3.2-440000,IF(B713&lt;8500000,ROUNDDOWN(B713*0.9,0)-1100000,B713-1950000)))))),0)</f>
        <v/>
      </c>
      <c r="L713" s="18">
        <f>IF(K713&gt;23500000,NA(),IF(C713&gt;=2026,IF(K713&lt;=4890000,1040000,IF(K713&lt;=6550000,670000,620000)),IF(K713&lt;=1320000,950000,IF(K713&lt;=3360000,880000,IF(K713&lt;=4890000,680000,IF(K713&lt;=6550000,630000,580000))))))</f>
        <v/>
      </c>
      <c r="M713" s="18">
        <f>MIN(100000,ROUNDDOWN(K713*0.05,0))</f>
        <v/>
      </c>
      <c r="N713" s="18">
        <f>MIN(2000000,MAX(0,D713-E713-M713))</f>
        <v/>
      </c>
      <c r="O713" s="18">
        <f>IF(G713="はい",MIN(88000,MAX(0,F713-12000)),0)</f>
        <v/>
      </c>
      <c r="P713" s="18">
        <f>MAX(0,ROUNDDOWN(K713-H713-L713-I713-0,-3))</f>
        <v/>
      </c>
      <c r="Q713" s="18">
        <f>MAX(0,ROUNDDOWN(K713-H713-L713-I713-N713,-3))</f>
        <v/>
      </c>
      <c r="R713" s="18">
        <f>MAX(0,ROUNDDOWN(K713-H713-L713-I713-O713,-3))</f>
        <v/>
      </c>
      <c r="S713" s="18">
        <f>IF(P713&lt;=0,0,ROUNDDOWN((P713*LOOKUP(P713,{0,1950001,3300001,6950001,9000001,18000001,40000001},{0.05,0.1,0.2,0.23,0.33,0.4,0.45})-LOOKUP(P713,{0,1950001,3300001,6950001,9000001,18000001,40000001},{0,97500,427500,636000,1536000,2796000,4796000}))*1.021,-2))</f>
        <v/>
      </c>
      <c r="T713" s="18">
        <f>IF(Q713&lt;=0,0,ROUNDDOWN((Q713*LOOKUP(Q713,{0,1950001,3300001,6950001,9000001,18000001,40000001},{0.05,0.1,0.2,0.23,0.33,0.4,0.45})-LOOKUP(Q713,{0,1950001,3300001,6950001,9000001,18000001,40000001},{0,97500,427500,636000,1536000,2796000,4796000}))*1.021,-2))</f>
        <v/>
      </c>
      <c r="U713" s="18">
        <f>IF(R713&lt;=0,0,ROUNDDOWN((R713*LOOKUP(R713,{0,1950001,3300001,6950001,9000001,18000001,40000001},{0.05,0.1,0.2,0.23,0.33,0.4,0.45})-LOOKUP(R713,{0,1950001,3300001,6950001,9000001,18000001,40000001},{0,97500,427500,636000,1536000,2796000,4796000}))*1.021,-2))</f>
        <v/>
      </c>
      <c r="V713" s="18">
        <f>MAX(0,ROUNDDOWN(K713-H713-430000-J713-0,-3))</f>
        <v/>
      </c>
      <c r="W713" s="18">
        <f>MAX(0,ROUNDDOWN(K713-H713-430000-J713-N713,-3))</f>
        <v/>
      </c>
      <c r="X713" s="18">
        <f>MAX(0,ROUNDDOWN(K713-H713-430000-J713-O713,-3))</f>
        <v/>
      </c>
      <c r="Y713" s="18">
        <f>IF(K713&lt;=450000,0,MAX(0,ROUNDDOWN(V713*0.06-MIN(50000,V713)*0.03,-2))+MAX(0,ROUNDDOWN(V713*0.04-MIN(50000,V713)*0.02,-2)))</f>
        <v/>
      </c>
      <c r="Z713" s="18">
        <f>IF(K713&lt;=450000,0,MAX(0,ROUNDDOWN(W713*0.06-MIN(50000,W713)*0.03,-2))+MAX(0,ROUNDDOWN(W713*0.04-MIN(50000,W713)*0.02,-2)))</f>
        <v/>
      </c>
      <c r="AA713" s="18">
        <f>IF(K713&lt;=450000,0,MAX(0,ROUNDDOWN(X713*0.06-MIN(50000,X713)*0.03,-2))+MAX(0,ROUNDDOWN(X713*0.04-MIN(50000,X713)*0.02,-2)))</f>
        <v/>
      </c>
      <c r="AB713" s="18">
        <f>AE713+Y713-Z713</f>
        <v/>
      </c>
      <c r="AC713" s="18">
        <f>AF713+Y713-AA713</f>
        <v/>
      </c>
      <c r="AD713" s="20">
        <f>AB713-AC713</f>
        <v/>
      </c>
      <c r="AE713" s="18">
        <f>S713-T713</f>
        <v/>
      </c>
      <c r="AF713" s="18">
        <f>S713-U713</f>
        <v/>
      </c>
      <c r="AG713" s="21">
        <f>IF(P713&lt;=0,0,LOOKUP(P713,{0,1950001,3300001,6950001,9000001,18000001,40000001},{0.05,0.1,0.2,0.23,0.33,0.4,0.45}))</f>
        <v/>
      </c>
    </row>
    <row r="714">
      <c r="A714" t="inlineStr">
        <is>
          <t>1万円刻み</t>
        </is>
      </c>
      <c r="B714" s="18">
        <f>'4_1万円刻み'!$A$242</f>
        <v/>
      </c>
      <c r="C714" s="19" t="n">
        <v>2026</v>
      </c>
      <c r="D714" s="18" t="n">
        <v>100000</v>
      </c>
      <c r="E714" s="18" t="n">
        <v>0</v>
      </c>
      <c r="F714" s="18" t="n">
        <v>100000</v>
      </c>
      <c r="G714" t="inlineStr">
        <is>
          <t>はい</t>
        </is>
      </c>
      <c r="H714" s="18">
        <f>ROUND(MIN(B714/12,650000)*12*0.0915+MIN(B714/12,1390000)*12*(0.0504+0)+B714*0.005,0)</f>
        <v/>
      </c>
      <c r="I714" s="18" t="n">
        <v>0</v>
      </c>
      <c r="J714" s="18" t="n">
        <v>0</v>
      </c>
      <c r="K714" s="18">
        <f>ROUND(IF(C714&gt;=2026,IF(B714&lt;741000,0,IF(B714&lt;2191000,B714-740000,IF(B714&lt;2193000,1451000,IF(B714&lt;2196000,1453000,IF(B714&lt;2200000,1456000,IF(B714&lt;3600000,ROUNDDOWN(B714/4,-3)*2.8-80000,IF(B714&lt;6600000,ROUNDDOWN(B714/4,-3)*3.2-440000,IF(B714&lt;8500000,ROUNDDOWN(B714*0.9,0)-1100000,B714-1950000)))))))),IF(B714&lt;651000,0,IF(B714&lt;1900000,B714-650000,IF(B714&lt;3600000,ROUNDDOWN(B714/4,-3)*2.8-80000,IF(B714&lt;6600000,ROUNDDOWN(B714/4,-3)*3.2-440000,IF(B714&lt;8500000,ROUNDDOWN(B714*0.9,0)-1100000,B714-1950000)))))),0)</f>
        <v/>
      </c>
      <c r="L714" s="18">
        <f>IF(K714&gt;23500000,NA(),IF(C714&gt;=2026,IF(K714&lt;=4890000,1040000,IF(K714&lt;=6550000,670000,620000)),IF(K714&lt;=1320000,950000,IF(K714&lt;=3360000,880000,IF(K714&lt;=4890000,680000,IF(K714&lt;=6550000,630000,580000))))))</f>
        <v/>
      </c>
      <c r="M714" s="18">
        <f>MIN(100000,ROUNDDOWN(K714*0.05,0))</f>
        <v/>
      </c>
      <c r="N714" s="18">
        <f>MIN(2000000,MAX(0,D714-E714-M714))</f>
        <v/>
      </c>
      <c r="O714" s="18">
        <f>IF(G714="はい",MIN(88000,MAX(0,F714-12000)),0)</f>
        <v/>
      </c>
      <c r="P714" s="18">
        <f>MAX(0,ROUNDDOWN(K714-H714-L714-I714-0,-3))</f>
        <v/>
      </c>
      <c r="Q714" s="18">
        <f>MAX(0,ROUNDDOWN(K714-H714-L714-I714-N714,-3))</f>
        <v/>
      </c>
      <c r="R714" s="18">
        <f>MAX(0,ROUNDDOWN(K714-H714-L714-I714-O714,-3))</f>
        <v/>
      </c>
      <c r="S714" s="18">
        <f>IF(P714&lt;=0,0,ROUNDDOWN((P714*LOOKUP(P714,{0,1950001,3300001,6950001,9000001,18000001,40000001},{0.05,0.1,0.2,0.23,0.33,0.4,0.45})-LOOKUP(P714,{0,1950001,3300001,6950001,9000001,18000001,40000001},{0,97500,427500,636000,1536000,2796000,4796000}))*1.021,-2))</f>
        <v/>
      </c>
      <c r="T714" s="18">
        <f>IF(Q714&lt;=0,0,ROUNDDOWN((Q714*LOOKUP(Q714,{0,1950001,3300001,6950001,9000001,18000001,40000001},{0.05,0.1,0.2,0.23,0.33,0.4,0.45})-LOOKUP(Q714,{0,1950001,3300001,6950001,9000001,18000001,40000001},{0,97500,427500,636000,1536000,2796000,4796000}))*1.021,-2))</f>
        <v/>
      </c>
      <c r="U714" s="18">
        <f>IF(R714&lt;=0,0,ROUNDDOWN((R714*LOOKUP(R714,{0,1950001,3300001,6950001,9000001,18000001,40000001},{0.05,0.1,0.2,0.23,0.33,0.4,0.45})-LOOKUP(R714,{0,1950001,3300001,6950001,9000001,18000001,40000001},{0,97500,427500,636000,1536000,2796000,4796000}))*1.021,-2))</f>
        <v/>
      </c>
      <c r="V714" s="18">
        <f>MAX(0,ROUNDDOWN(K714-H714-430000-J714-0,-3))</f>
        <v/>
      </c>
      <c r="W714" s="18">
        <f>MAX(0,ROUNDDOWN(K714-H714-430000-J714-N714,-3))</f>
        <v/>
      </c>
      <c r="X714" s="18">
        <f>MAX(0,ROUNDDOWN(K714-H714-430000-J714-O714,-3))</f>
        <v/>
      </c>
      <c r="Y714" s="18">
        <f>IF(K714&lt;=450000,0,MAX(0,ROUNDDOWN(V714*0.06-MIN(50000,V714)*0.03,-2))+MAX(0,ROUNDDOWN(V714*0.04-MIN(50000,V714)*0.02,-2)))</f>
        <v/>
      </c>
      <c r="Z714" s="18">
        <f>IF(K714&lt;=450000,0,MAX(0,ROUNDDOWN(W714*0.06-MIN(50000,W714)*0.03,-2))+MAX(0,ROUNDDOWN(W714*0.04-MIN(50000,W714)*0.02,-2)))</f>
        <v/>
      </c>
      <c r="AA714" s="18">
        <f>IF(K714&lt;=450000,0,MAX(0,ROUNDDOWN(X714*0.06-MIN(50000,X714)*0.03,-2))+MAX(0,ROUNDDOWN(X714*0.04-MIN(50000,X714)*0.02,-2)))</f>
        <v/>
      </c>
      <c r="AB714" s="18">
        <f>AE714+Y714-Z714</f>
        <v/>
      </c>
      <c r="AC714" s="18">
        <f>AF714+Y714-AA714</f>
        <v/>
      </c>
      <c r="AD714" s="20">
        <f>AB714-AC714</f>
        <v/>
      </c>
      <c r="AE714" s="18">
        <f>S714-T714</f>
        <v/>
      </c>
      <c r="AF714" s="18">
        <f>S714-U714</f>
        <v/>
      </c>
      <c r="AG714" s="21">
        <f>IF(P714&lt;=0,0,LOOKUP(P714,{0,1950001,3300001,6950001,9000001,18000001,40000001},{0.05,0.1,0.2,0.23,0.33,0.4,0.45}))</f>
        <v/>
      </c>
    </row>
    <row r="715">
      <c r="A715" t="inlineStr">
        <is>
          <t>1万円刻み</t>
        </is>
      </c>
      <c r="B715" s="18">
        <f>'4_1万円刻み'!$A$242</f>
        <v/>
      </c>
      <c r="C715" s="19" t="n">
        <v>2025</v>
      </c>
      <c r="D715" s="18" t="n">
        <v>100000</v>
      </c>
      <c r="E715" s="18" t="n">
        <v>0</v>
      </c>
      <c r="F715" s="18" t="n">
        <v>100000</v>
      </c>
      <c r="G715" t="inlineStr">
        <is>
          <t>はい</t>
        </is>
      </c>
      <c r="H715" s="18">
        <f>ROUND(MIN(B715/12,650000)*12*0.0915+MIN(B715/12,1390000)*12*(0.0504+0)+B715*0.005,0)</f>
        <v/>
      </c>
      <c r="I715" s="18" t="n">
        <v>0</v>
      </c>
      <c r="J715" s="18" t="n">
        <v>0</v>
      </c>
      <c r="K715" s="18">
        <f>ROUND(IF(C715&gt;=2026,IF(B715&lt;741000,0,IF(B715&lt;2191000,B715-740000,IF(B715&lt;2193000,1451000,IF(B715&lt;2196000,1453000,IF(B715&lt;2200000,1456000,IF(B715&lt;3600000,ROUNDDOWN(B715/4,-3)*2.8-80000,IF(B715&lt;6600000,ROUNDDOWN(B715/4,-3)*3.2-440000,IF(B715&lt;8500000,ROUNDDOWN(B715*0.9,0)-1100000,B715-1950000)))))))),IF(B715&lt;651000,0,IF(B715&lt;1900000,B715-650000,IF(B715&lt;3600000,ROUNDDOWN(B715/4,-3)*2.8-80000,IF(B715&lt;6600000,ROUNDDOWN(B715/4,-3)*3.2-440000,IF(B715&lt;8500000,ROUNDDOWN(B715*0.9,0)-1100000,B715-1950000)))))),0)</f>
        <v/>
      </c>
      <c r="L715" s="18">
        <f>IF(K715&gt;23500000,NA(),IF(C715&gt;=2026,IF(K715&lt;=4890000,1040000,IF(K715&lt;=6550000,670000,620000)),IF(K715&lt;=1320000,950000,IF(K715&lt;=3360000,880000,IF(K715&lt;=4890000,680000,IF(K715&lt;=6550000,630000,580000))))))</f>
        <v/>
      </c>
      <c r="M715" s="18">
        <f>MIN(100000,ROUNDDOWN(K715*0.05,0))</f>
        <v/>
      </c>
      <c r="N715" s="18">
        <f>MIN(2000000,MAX(0,D715-E715-M715))</f>
        <v/>
      </c>
      <c r="O715" s="18">
        <f>IF(G715="はい",MIN(88000,MAX(0,F715-12000)),0)</f>
        <v/>
      </c>
      <c r="P715" s="18">
        <f>MAX(0,ROUNDDOWN(K715-H715-L715-I715-0,-3))</f>
        <v/>
      </c>
      <c r="Q715" s="18">
        <f>MAX(0,ROUNDDOWN(K715-H715-L715-I715-N715,-3))</f>
        <v/>
      </c>
      <c r="R715" s="18">
        <f>MAX(0,ROUNDDOWN(K715-H715-L715-I715-O715,-3))</f>
        <v/>
      </c>
      <c r="S715" s="18">
        <f>IF(P715&lt;=0,0,ROUNDDOWN((P715*LOOKUP(P715,{0,1950001,3300001,6950001,9000001,18000001,40000001},{0.05,0.1,0.2,0.23,0.33,0.4,0.45})-LOOKUP(P715,{0,1950001,3300001,6950001,9000001,18000001,40000001},{0,97500,427500,636000,1536000,2796000,4796000}))*1.021,-2))</f>
        <v/>
      </c>
      <c r="T715" s="18">
        <f>IF(Q715&lt;=0,0,ROUNDDOWN((Q715*LOOKUP(Q715,{0,1950001,3300001,6950001,9000001,18000001,40000001},{0.05,0.1,0.2,0.23,0.33,0.4,0.45})-LOOKUP(Q715,{0,1950001,3300001,6950001,9000001,18000001,40000001},{0,97500,427500,636000,1536000,2796000,4796000}))*1.021,-2))</f>
        <v/>
      </c>
      <c r="U715" s="18">
        <f>IF(R715&lt;=0,0,ROUNDDOWN((R715*LOOKUP(R715,{0,1950001,3300001,6950001,9000001,18000001,40000001},{0.05,0.1,0.2,0.23,0.33,0.4,0.45})-LOOKUP(R715,{0,1950001,3300001,6950001,9000001,18000001,40000001},{0,97500,427500,636000,1536000,2796000,4796000}))*1.021,-2))</f>
        <v/>
      </c>
      <c r="V715" s="18">
        <f>MAX(0,ROUNDDOWN(K715-H715-430000-J715-0,-3))</f>
        <v/>
      </c>
      <c r="W715" s="18">
        <f>MAX(0,ROUNDDOWN(K715-H715-430000-J715-N715,-3))</f>
        <v/>
      </c>
      <c r="X715" s="18">
        <f>MAX(0,ROUNDDOWN(K715-H715-430000-J715-O715,-3))</f>
        <v/>
      </c>
      <c r="Y715" s="18">
        <f>IF(K715&lt;=450000,0,MAX(0,ROUNDDOWN(V715*0.06-MIN(50000,V715)*0.03,-2))+MAX(0,ROUNDDOWN(V715*0.04-MIN(50000,V715)*0.02,-2)))</f>
        <v/>
      </c>
      <c r="Z715" s="18">
        <f>IF(K715&lt;=450000,0,MAX(0,ROUNDDOWN(W715*0.06-MIN(50000,W715)*0.03,-2))+MAX(0,ROUNDDOWN(W715*0.04-MIN(50000,W715)*0.02,-2)))</f>
        <v/>
      </c>
      <c r="AA715" s="18">
        <f>IF(K715&lt;=450000,0,MAX(0,ROUNDDOWN(X715*0.06-MIN(50000,X715)*0.03,-2))+MAX(0,ROUNDDOWN(X715*0.04-MIN(50000,X715)*0.02,-2)))</f>
        <v/>
      </c>
      <c r="AB715" s="18">
        <f>AE715+Y715-Z715</f>
        <v/>
      </c>
      <c r="AC715" s="18">
        <f>AF715+Y715-AA715</f>
        <v/>
      </c>
      <c r="AD715" s="20">
        <f>AB715-AC715</f>
        <v/>
      </c>
      <c r="AE715" s="18">
        <f>S715-T715</f>
        <v/>
      </c>
      <c r="AF715" s="18">
        <f>S715-U715</f>
        <v/>
      </c>
      <c r="AG715" s="21">
        <f>IF(P715&lt;=0,0,LOOKUP(P715,{0,1950001,3300001,6950001,9000001,18000001,40000001},{0.05,0.1,0.2,0.23,0.33,0.4,0.45}))</f>
        <v/>
      </c>
    </row>
    <row r="716">
      <c r="A716" t="inlineStr">
        <is>
          <t>1万円刻み</t>
        </is>
      </c>
      <c r="B716" s="18">
        <f>'4_1万円刻み'!$A$243</f>
        <v/>
      </c>
      <c r="C716" s="19" t="n">
        <v>2026</v>
      </c>
      <c r="D716" s="18" t="n">
        <v>100000</v>
      </c>
      <c r="E716" s="18" t="n">
        <v>0</v>
      </c>
      <c r="F716" s="18" t="n">
        <v>100000</v>
      </c>
      <c r="G716" t="inlineStr">
        <is>
          <t>はい</t>
        </is>
      </c>
      <c r="H716" s="18">
        <f>ROUND(MIN(B716/12,650000)*12*0.0915+MIN(B716/12,1390000)*12*(0.0504+0)+B716*0.005,0)</f>
        <v/>
      </c>
      <c r="I716" s="18" t="n">
        <v>0</v>
      </c>
      <c r="J716" s="18" t="n">
        <v>0</v>
      </c>
      <c r="K716" s="18">
        <f>ROUND(IF(C716&gt;=2026,IF(B716&lt;741000,0,IF(B716&lt;2191000,B716-740000,IF(B716&lt;2193000,1451000,IF(B716&lt;2196000,1453000,IF(B716&lt;2200000,1456000,IF(B716&lt;3600000,ROUNDDOWN(B716/4,-3)*2.8-80000,IF(B716&lt;6600000,ROUNDDOWN(B716/4,-3)*3.2-440000,IF(B716&lt;8500000,ROUNDDOWN(B716*0.9,0)-1100000,B716-1950000)))))))),IF(B716&lt;651000,0,IF(B716&lt;1900000,B716-650000,IF(B716&lt;3600000,ROUNDDOWN(B716/4,-3)*2.8-80000,IF(B716&lt;6600000,ROUNDDOWN(B716/4,-3)*3.2-440000,IF(B716&lt;8500000,ROUNDDOWN(B716*0.9,0)-1100000,B716-1950000)))))),0)</f>
        <v/>
      </c>
      <c r="L716" s="18">
        <f>IF(K716&gt;23500000,NA(),IF(C716&gt;=2026,IF(K716&lt;=4890000,1040000,IF(K716&lt;=6550000,670000,620000)),IF(K716&lt;=1320000,950000,IF(K716&lt;=3360000,880000,IF(K716&lt;=4890000,680000,IF(K716&lt;=6550000,630000,580000))))))</f>
        <v/>
      </c>
      <c r="M716" s="18">
        <f>MIN(100000,ROUNDDOWN(K716*0.05,0))</f>
        <v/>
      </c>
      <c r="N716" s="18">
        <f>MIN(2000000,MAX(0,D716-E716-M716))</f>
        <v/>
      </c>
      <c r="O716" s="18">
        <f>IF(G716="はい",MIN(88000,MAX(0,F716-12000)),0)</f>
        <v/>
      </c>
      <c r="P716" s="18">
        <f>MAX(0,ROUNDDOWN(K716-H716-L716-I716-0,-3))</f>
        <v/>
      </c>
      <c r="Q716" s="18">
        <f>MAX(0,ROUNDDOWN(K716-H716-L716-I716-N716,-3))</f>
        <v/>
      </c>
      <c r="R716" s="18">
        <f>MAX(0,ROUNDDOWN(K716-H716-L716-I716-O716,-3))</f>
        <v/>
      </c>
      <c r="S716" s="18">
        <f>IF(P716&lt;=0,0,ROUNDDOWN((P716*LOOKUP(P716,{0,1950001,3300001,6950001,9000001,18000001,40000001},{0.05,0.1,0.2,0.23,0.33,0.4,0.45})-LOOKUP(P716,{0,1950001,3300001,6950001,9000001,18000001,40000001},{0,97500,427500,636000,1536000,2796000,4796000}))*1.021,-2))</f>
        <v/>
      </c>
      <c r="T716" s="18">
        <f>IF(Q716&lt;=0,0,ROUNDDOWN((Q716*LOOKUP(Q716,{0,1950001,3300001,6950001,9000001,18000001,40000001},{0.05,0.1,0.2,0.23,0.33,0.4,0.45})-LOOKUP(Q716,{0,1950001,3300001,6950001,9000001,18000001,40000001},{0,97500,427500,636000,1536000,2796000,4796000}))*1.021,-2))</f>
        <v/>
      </c>
      <c r="U716" s="18">
        <f>IF(R716&lt;=0,0,ROUNDDOWN((R716*LOOKUP(R716,{0,1950001,3300001,6950001,9000001,18000001,40000001},{0.05,0.1,0.2,0.23,0.33,0.4,0.45})-LOOKUP(R716,{0,1950001,3300001,6950001,9000001,18000001,40000001},{0,97500,427500,636000,1536000,2796000,4796000}))*1.021,-2))</f>
        <v/>
      </c>
      <c r="V716" s="18">
        <f>MAX(0,ROUNDDOWN(K716-H716-430000-J716-0,-3))</f>
        <v/>
      </c>
      <c r="W716" s="18">
        <f>MAX(0,ROUNDDOWN(K716-H716-430000-J716-N716,-3))</f>
        <v/>
      </c>
      <c r="X716" s="18">
        <f>MAX(0,ROUNDDOWN(K716-H716-430000-J716-O716,-3))</f>
        <v/>
      </c>
      <c r="Y716" s="18">
        <f>IF(K716&lt;=450000,0,MAX(0,ROUNDDOWN(V716*0.06-MIN(50000,V716)*0.03,-2))+MAX(0,ROUNDDOWN(V716*0.04-MIN(50000,V716)*0.02,-2)))</f>
        <v/>
      </c>
      <c r="Z716" s="18">
        <f>IF(K716&lt;=450000,0,MAX(0,ROUNDDOWN(W716*0.06-MIN(50000,W716)*0.03,-2))+MAX(0,ROUNDDOWN(W716*0.04-MIN(50000,W716)*0.02,-2)))</f>
        <v/>
      </c>
      <c r="AA716" s="18">
        <f>IF(K716&lt;=450000,0,MAX(0,ROUNDDOWN(X716*0.06-MIN(50000,X716)*0.03,-2))+MAX(0,ROUNDDOWN(X716*0.04-MIN(50000,X716)*0.02,-2)))</f>
        <v/>
      </c>
      <c r="AB716" s="18">
        <f>AE716+Y716-Z716</f>
        <v/>
      </c>
      <c r="AC716" s="18">
        <f>AF716+Y716-AA716</f>
        <v/>
      </c>
      <c r="AD716" s="20">
        <f>AB716-AC716</f>
        <v/>
      </c>
      <c r="AE716" s="18">
        <f>S716-T716</f>
        <v/>
      </c>
      <c r="AF716" s="18">
        <f>S716-U716</f>
        <v/>
      </c>
      <c r="AG716" s="21">
        <f>IF(P716&lt;=0,0,LOOKUP(P716,{0,1950001,3300001,6950001,9000001,18000001,40000001},{0.05,0.1,0.2,0.23,0.33,0.4,0.45}))</f>
        <v/>
      </c>
    </row>
    <row r="717">
      <c r="A717" t="inlineStr">
        <is>
          <t>1万円刻み</t>
        </is>
      </c>
      <c r="B717" s="18">
        <f>'4_1万円刻み'!$A$243</f>
        <v/>
      </c>
      <c r="C717" s="19" t="n">
        <v>2025</v>
      </c>
      <c r="D717" s="18" t="n">
        <v>100000</v>
      </c>
      <c r="E717" s="18" t="n">
        <v>0</v>
      </c>
      <c r="F717" s="18" t="n">
        <v>100000</v>
      </c>
      <c r="G717" t="inlineStr">
        <is>
          <t>はい</t>
        </is>
      </c>
      <c r="H717" s="18">
        <f>ROUND(MIN(B717/12,650000)*12*0.0915+MIN(B717/12,1390000)*12*(0.0504+0)+B717*0.005,0)</f>
        <v/>
      </c>
      <c r="I717" s="18" t="n">
        <v>0</v>
      </c>
      <c r="J717" s="18" t="n">
        <v>0</v>
      </c>
      <c r="K717" s="18">
        <f>ROUND(IF(C717&gt;=2026,IF(B717&lt;741000,0,IF(B717&lt;2191000,B717-740000,IF(B717&lt;2193000,1451000,IF(B717&lt;2196000,1453000,IF(B717&lt;2200000,1456000,IF(B717&lt;3600000,ROUNDDOWN(B717/4,-3)*2.8-80000,IF(B717&lt;6600000,ROUNDDOWN(B717/4,-3)*3.2-440000,IF(B717&lt;8500000,ROUNDDOWN(B717*0.9,0)-1100000,B717-1950000)))))))),IF(B717&lt;651000,0,IF(B717&lt;1900000,B717-650000,IF(B717&lt;3600000,ROUNDDOWN(B717/4,-3)*2.8-80000,IF(B717&lt;6600000,ROUNDDOWN(B717/4,-3)*3.2-440000,IF(B717&lt;8500000,ROUNDDOWN(B717*0.9,0)-1100000,B717-1950000)))))),0)</f>
        <v/>
      </c>
      <c r="L717" s="18">
        <f>IF(K717&gt;23500000,NA(),IF(C717&gt;=2026,IF(K717&lt;=4890000,1040000,IF(K717&lt;=6550000,670000,620000)),IF(K717&lt;=1320000,950000,IF(K717&lt;=3360000,880000,IF(K717&lt;=4890000,680000,IF(K717&lt;=6550000,630000,580000))))))</f>
        <v/>
      </c>
      <c r="M717" s="18">
        <f>MIN(100000,ROUNDDOWN(K717*0.05,0))</f>
        <v/>
      </c>
      <c r="N717" s="18">
        <f>MIN(2000000,MAX(0,D717-E717-M717))</f>
        <v/>
      </c>
      <c r="O717" s="18">
        <f>IF(G717="はい",MIN(88000,MAX(0,F717-12000)),0)</f>
        <v/>
      </c>
      <c r="P717" s="18">
        <f>MAX(0,ROUNDDOWN(K717-H717-L717-I717-0,-3))</f>
        <v/>
      </c>
      <c r="Q717" s="18">
        <f>MAX(0,ROUNDDOWN(K717-H717-L717-I717-N717,-3))</f>
        <v/>
      </c>
      <c r="R717" s="18">
        <f>MAX(0,ROUNDDOWN(K717-H717-L717-I717-O717,-3))</f>
        <v/>
      </c>
      <c r="S717" s="18">
        <f>IF(P717&lt;=0,0,ROUNDDOWN((P717*LOOKUP(P717,{0,1950001,3300001,6950001,9000001,18000001,40000001},{0.05,0.1,0.2,0.23,0.33,0.4,0.45})-LOOKUP(P717,{0,1950001,3300001,6950001,9000001,18000001,40000001},{0,97500,427500,636000,1536000,2796000,4796000}))*1.021,-2))</f>
        <v/>
      </c>
      <c r="T717" s="18">
        <f>IF(Q717&lt;=0,0,ROUNDDOWN((Q717*LOOKUP(Q717,{0,1950001,3300001,6950001,9000001,18000001,40000001},{0.05,0.1,0.2,0.23,0.33,0.4,0.45})-LOOKUP(Q717,{0,1950001,3300001,6950001,9000001,18000001,40000001},{0,97500,427500,636000,1536000,2796000,4796000}))*1.021,-2))</f>
        <v/>
      </c>
      <c r="U717" s="18">
        <f>IF(R717&lt;=0,0,ROUNDDOWN((R717*LOOKUP(R717,{0,1950001,3300001,6950001,9000001,18000001,40000001},{0.05,0.1,0.2,0.23,0.33,0.4,0.45})-LOOKUP(R717,{0,1950001,3300001,6950001,9000001,18000001,40000001},{0,97500,427500,636000,1536000,2796000,4796000}))*1.021,-2))</f>
        <v/>
      </c>
      <c r="V717" s="18">
        <f>MAX(0,ROUNDDOWN(K717-H717-430000-J717-0,-3))</f>
        <v/>
      </c>
      <c r="W717" s="18">
        <f>MAX(0,ROUNDDOWN(K717-H717-430000-J717-N717,-3))</f>
        <v/>
      </c>
      <c r="X717" s="18">
        <f>MAX(0,ROUNDDOWN(K717-H717-430000-J717-O717,-3))</f>
        <v/>
      </c>
      <c r="Y717" s="18">
        <f>IF(K717&lt;=450000,0,MAX(0,ROUNDDOWN(V717*0.06-MIN(50000,V717)*0.03,-2))+MAX(0,ROUNDDOWN(V717*0.04-MIN(50000,V717)*0.02,-2)))</f>
        <v/>
      </c>
      <c r="Z717" s="18">
        <f>IF(K717&lt;=450000,0,MAX(0,ROUNDDOWN(W717*0.06-MIN(50000,W717)*0.03,-2))+MAX(0,ROUNDDOWN(W717*0.04-MIN(50000,W717)*0.02,-2)))</f>
        <v/>
      </c>
      <c r="AA717" s="18">
        <f>IF(K717&lt;=450000,0,MAX(0,ROUNDDOWN(X717*0.06-MIN(50000,X717)*0.03,-2))+MAX(0,ROUNDDOWN(X717*0.04-MIN(50000,X717)*0.02,-2)))</f>
        <v/>
      </c>
      <c r="AB717" s="18">
        <f>AE717+Y717-Z717</f>
        <v/>
      </c>
      <c r="AC717" s="18">
        <f>AF717+Y717-AA717</f>
        <v/>
      </c>
      <c r="AD717" s="20">
        <f>AB717-AC717</f>
        <v/>
      </c>
      <c r="AE717" s="18">
        <f>S717-T717</f>
        <v/>
      </c>
      <c r="AF717" s="18">
        <f>S717-U717</f>
        <v/>
      </c>
      <c r="AG717" s="21">
        <f>IF(P717&lt;=0,0,LOOKUP(P717,{0,1950001,3300001,6950001,9000001,18000001,40000001},{0.05,0.1,0.2,0.23,0.33,0.4,0.45}))</f>
        <v/>
      </c>
    </row>
    <row r="718">
      <c r="A718" t="inlineStr">
        <is>
          <t>1万円刻み</t>
        </is>
      </c>
      <c r="B718" s="18">
        <f>'4_1万円刻み'!$A$244</f>
        <v/>
      </c>
      <c r="C718" s="19" t="n">
        <v>2026</v>
      </c>
      <c r="D718" s="18" t="n">
        <v>100000</v>
      </c>
      <c r="E718" s="18" t="n">
        <v>0</v>
      </c>
      <c r="F718" s="18" t="n">
        <v>100000</v>
      </c>
      <c r="G718" t="inlineStr">
        <is>
          <t>はい</t>
        </is>
      </c>
      <c r="H718" s="18">
        <f>ROUND(MIN(B718/12,650000)*12*0.0915+MIN(B718/12,1390000)*12*(0.0504+0)+B718*0.005,0)</f>
        <v/>
      </c>
      <c r="I718" s="18" t="n">
        <v>0</v>
      </c>
      <c r="J718" s="18" t="n">
        <v>0</v>
      </c>
      <c r="K718" s="18">
        <f>ROUND(IF(C718&gt;=2026,IF(B718&lt;741000,0,IF(B718&lt;2191000,B718-740000,IF(B718&lt;2193000,1451000,IF(B718&lt;2196000,1453000,IF(B718&lt;2200000,1456000,IF(B718&lt;3600000,ROUNDDOWN(B718/4,-3)*2.8-80000,IF(B718&lt;6600000,ROUNDDOWN(B718/4,-3)*3.2-440000,IF(B718&lt;8500000,ROUNDDOWN(B718*0.9,0)-1100000,B718-1950000)))))))),IF(B718&lt;651000,0,IF(B718&lt;1900000,B718-650000,IF(B718&lt;3600000,ROUNDDOWN(B718/4,-3)*2.8-80000,IF(B718&lt;6600000,ROUNDDOWN(B718/4,-3)*3.2-440000,IF(B718&lt;8500000,ROUNDDOWN(B718*0.9,0)-1100000,B718-1950000)))))),0)</f>
        <v/>
      </c>
      <c r="L718" s="18">
        <f>IF(K718&gt;23500000,NA(),IF(C718&gt;=2026,IF(K718&lt;=4890000,1040000,IF(K718&lt;=6550000,670000,620000)),IF(K718&lt;=1320000,950000,IF(K718&lt;=3360000,880000,IF(K718&lt;=4890000,680000,IF(K718&lt;=6550000,630000,580000))))))</f>
        <v/>
      </c>
      <c r="M718" s="18">
        <f>MIN(100000,ROUNDDOWN(K718*0.05,0))</f>
        <v/>
      </c>
      <c r="N718" s="18">
        <f>MIN(2000000,MAX(0,D718-E718-M718))</f>
        <v/>
      </c>
      <c r="O718" s="18">
        <f>IF(G718="はい",MIN(88000,MAX(0,F718-12000)),0)</f>
        <v/>
      </c>
      <c r="P718" s="18">
        <f>MAX(0,ROUNDDOWN(K718-H718-L718-I718-0,-3))</f>
        <v/>
      </c>
      <c r="Q718" s="18">
        <f>MAX(0,ROUNDDOWN(K718-H718-L718-I718-N718,-3))</f>
        <v/>
      </c>
      <c r="R718" s="18">
        <f>MAX(0,ROUNDDOWN(K718-H718-L718-I718-O718,-3))</f>
        <v/>
      </c>
      <c r="S718" s="18">
        <f>IF(P718&lt;=0,0,ROUNDDOWN((P718*LOOKUP(P718,{0,1950001,3300001,6950001,9000001,18000001,40000001},{0.05,0.1,0.2,0.23,0.33,0.4,0.45})-LOOKUP(P718,{0,1950001,3300001,6950001,9000001,18000001,40000001},{0,97500,427500,636000,1536000,2796000,4796000}))*1.021,-2))</f>
        <v/>
      </c>
      <c r="T718" s="18">
        <f>IF(Q718&lt;=0,0,ROUNDDOWN((Q718*LOOKUP(Q718,{0,1950001,3300001,6950001,9000001,18000001,40000001},{0.05,0.1,0.2,0.23,0.33,0.4,0.45})-LOOKUP(Q718,{0,1950001,3300001,6950001,9000001,18000001,40000001},{0,97500,427500,636000,1536000,2796000,4796000}))*1.021,-2))</f>
        <v/>
      </c>
      <c r="U718" s="18">
        <f>IF(R718&lt;=0,0,ROUNDDOWN((R718*LOOKUP(R718,{0,1950001,3300001,6950001,9000001,18000001,40000001},{0.05,0.1,0.2,0.23,0.33,0.4,0.45})-LOOKUP(R718,{0,1950001,3300001,6950001,9000001,18000001,40000001},{0,97500,427500,636000,1536000,2796000,4796000}))*1.021,-2))</f>
        <v/>
      </c>
      <c r="V718" s="18">
        <f>MAX(0,ROUNDDOWN(K718-H718-430000-J718-0,-3))</f>
        <v/>
      </c>
      <c r="W718" s="18">
        <f>MAX(0,ROUNDDOWN(K718-H718-430000-J718-N718,-3))</f>
        <v/>
      </c>
      <c r="X718" s="18">
        <f>MAX(0,ROUNDDOWN(K718-H718-430000-J718-O718,-3))</f>
        <v/>
      </c>
      <c r="Y718" s="18">
        <f>IF(K718&lt;=450000,0,MAX(0,ROUNDDOWN(V718*0.06-MIN(50000,V718)*0.03,-2))+MAX(0,ROUNDDOWN(V718*0.04-MIN(50000,V718)*0.02,-2)))</f>
        <v/>
      </c>
      <c r="Z718" s="18">
        <f>IF(K718&lt;=450000,0,MAX(0,ROUNDDOWN(W718*0.06-MIN(50000,W718)*0.03,-2))+MAX(0,ROUNDDOWN(W718*0.04-MIN(50000,W718)*0.02,-2)))</f>
        <v/>
      </c>
      <c r="AA718" s="18">
        <f>IF(K718&lt;=450000,0,MAX(0,ROUNDDOWN(X718*0.06-MIN(50000,X718)*0.03,-2))+MAX(0,ROUNDDOWN(X718*0.04-MIN(50000,X718)*0.02,-2)))</f>
        <v/>
      </c>
      <c r="AB718" s="18">
        <f>AE718+Y718-Z718</f>
        <v/>
      </c>
      <c r="AC718" s="18">
        <f>AF718+Y718-AA718</f>
        <v/>
      </c>
      <c r="AD718" s="20">
        <f>AB718-AC718</f>
        <v/>
      </c>
      <c r="AE718" s="18">
        <f>S718-T718</f>
        <v/>
      </c>
      <c r="AF718" s="18">
        <f>S718-U718</f>
        <v/>
      </c>
      <c r="AG718" s="21">
        <f>IF(P718&lt;=0,0,LOOKUP(P718,{0,1950001,3300001,6950001,9000001,18000001,40000001},{0.05,0.1,0.2,0.23,0.33,0.4,0.45}))</f>
        <v/>
      </c>
    </row>
    <row r="719">
      <c r="A719" t="inlineStr">
        <is>
          <t>1万円刻み</t>
        </is>
      </c>
      <c r="B719" s="18">
        <f>'4_1万円刻み'!$A$244</f>
        <v/>
      </c>
      <c r="C719" s="19" t="n">
        <v>2025</v>
      </c>
      <c r="D719" s="18" t="n">
        <v>100000</v>
      </c>
      <c r="E719" s="18" t="n">
        <v>0</v>
      </c>
      <c r="F719" s="18" t="n">
        <v>100000</v>
      </c>
      <c r="G719" t="inlineStr">
        <is>
          <t>はい</t>
        </is>
      </c>
      <c r="H719" s="18">
        <f>ROUND(MIN(B719/12,650000)*12*0.0915+MIN(B719/12,1390000)*12*(0.0504+0)+B719*0.005,0)</f>
        <v/>
      </c>
      <c r="I719" s="18" t="n">
        <v>0</v>
      </c>
      <c r="J719" s="18" t="n">
        <v>0</v>
      </c>
      <c r="K719" s="18">
        <f>ROUND(IF(C719&gt;=2026,IF(B719&lt;741000,0,IF(B719&lt;2191000,B719-740000,IF(B719&lt;2193000,1451000,IF(B719&lt;2196000,1453000,IF(B719&lt;2200000,1456000,IF(B719&lt;3600000,ROUNDDOWN(B719/4,-3)*2.8-80000,IF(B719&lt;6600000,ROUNDDOWN(B719/4,-3)*3.2-440000,IF(B719&lt;8500000,ROUNDDOWN(B719*0.9,0)-1100000,B719-1950000)))))))),IF(B719&lt;651000,0,IF(B719&lt;1900000,B719-650000,IF(B719&lt;3600000,ROUNDDOWN(B719/4,-3)*2.8-80000,IF(B719&lt;6600000,ROUNDDOWN(B719/4,-3)*3.2-440000,IF(B719&lt;8500000,ROUNDDOWN(B719*0.9,0)-1100000,B719-1950000)))))),0)</f>
        <v/>
      </c>
      <c r="L719" s="18">
        <f>IF(K719&gt;23500000,NA(),IF(C719&gt;=2026,IF(K719&lt;=4890000,1040000,IF(K719&lt;=6550000,670000,620000)),IF(K719&lt;=1320000,950000,IF(K719&lt;=3360000,880000,IF(K719&lt;=4890000,680000,IF(K719&lt;=6550000,630000,580000))))))</f>
        <v/>
      </c>
      <c r="M719" s="18">
        <f>MIN(100000,ROUNDDOWN(K719*0.05,0))</f>
        <v/>
      </c>
      <c r="N719" s="18">
        <f>MIN(2000000,MAX(0,D719-E719-M719))</f>
        <v/>
      </c>
      <c r="O719" s="18">
        <f>IF(G719="はい",MIN(88000,MAX(0,F719-12000)),0)</f>
        <v/>
      </c>
      <c r="P719" s="18">
        <f>MAX(0,ROUNDDOWN(K719-H719-L719-I719-0,-3))</f>
        <v/>
      </c>
      <c r="Q719" s="18">
        <f>MAX(0,ROUNDDOWN(K719-H719-L719-I719-N719,-3))</f>
        <v/>
      </c>
      <c r="R719" s="18">
        <f>MAX(0,ROUNDDOWN(K719-H719-L719-I719-O719,-3))</f>
        <v/>
      </c>
      <c r="S719" s="18">
        <f>IF(P719&lt;=0,0,ROUNDDOWN((P719*LOOKUP(P719,{0,1950001,3300001,6950001,9000001,18000001,40000001},{0.05,0.1,0.2,0.23,0.33,0.4,0.45})-LOOKUP(P719,{0,1950001,3300001,6950001,9000001,18000001,40000001},{0,97500,427500,636000,1536000,2796000,4796000}))*1.021,-2))</f>
        <v/>
      </c>
      <c r="T719" s="18">
        <f>IF(Q719&lt;=0,0,ROUNDDOWN((Q719*LOOKUP(Q719,{0,1950001,3300001,6950001,9000001,18000001,40000001},{0.05,0.1,0.2,0.23,0.33,0.4,0.45})-LOOKUP(Q719,{0,1950001,3300001,6950001,9000001,18000001,40000001},{0,97500,427500,636000,1536000,2796000,4796000}))*1.021,-2))</f>
        <v/>
      </c>
      <c r="U719" s="18">
        <f>IF(R719&lt;=0,0,ROUNDDOWN((R719*LOOKUP(R719,{0,1950001,3300001,6950001,9000001,18000001,40000001},{0.05,0.1,0.2,0.23,0.33,0.4,0.45})-LOOKUP(R719,{0,1950001,3300001,6950001,9000001,18000001,40000001},{0,97500,427500,636000,1536000,2796000,4796000}))*1.021,-2))</f>
        <v/>
      </c>
      <c r="V719" s="18">
        <f>MAX(0,ROUNDDOWN(K719-H719-430000-J719-0,-3))</f>
        <v/>
      </c>
      <c r="W719" s="18">
        <f>MAX(0,ROUNDDOWN(K719-H719-430000-J719-N719,-3))</f>
        <v/>
      </c>
      <c r="X719" s="18">
        <f>MAX(0,ROUNDDOWN(K719-H719-430000-J719-O719,-3))</f>
        <v/>
      </c>
      <c r="Y719" s="18">
        <f>IF(K719&lt;=450000,0,MAX(0,ROUNDDOWN(V719*0.06-MIN(50000,V719)*0.03,-2))+MAX(0,ROUNDDOWN(V719*0.04-MIN(50000,V719)*0.02,-2)))</f>
        <v/>
      </c>
      <c r="Z719" s="18">
        <f>IF(K719&lt;=450000,0,MAX(0,ROUNDDOWN(W719*0.06-MIN(50000,W719)*0.03,-2))+MAX(0,ROUNDDOWN(W719*0.04-MIN(50000,W719)*0.02,-2)))</f>
        <v/>
      </c>
      <c r="AA719" s="18">
        <f>IF(K719&lt;=450000,0,MAX(0,ROUNDDOWN(X719*0.06-MIN(50000,X719)*0.03,-2))+MAX(0,ROUNDDOWN(X719*0.04-MIN(50000,X719)*0.02,-2)))</f>
        <v/>
      </c>
      <c r="AB719" s="18">
        <f>AE719+Y719-Z719</f>
        <v/>
      </c>
      <c r="AC719" s="18">
        <f>AF719+Y719-AA719</f>
        <v/>
      </c>
      <c r="AD719" s="20">
        <f>AB719-AC719</f>
        <v/>
      </c>
      <c r="AE719" s="18">
        <f>S719-T719</f>
        <v/>
      </c>
      <c r="AF719" s="18">
        <f>S719-U719</f>
        <v/>
      </c>
      <c r="AG719" s="21">
        <f>IF(P719&lt;=0,0,LOOKUP(P719,{0,1950001,3300001,6950001,9000001,18000001,40000001},{0.05,0.1,0.2,0.23,0.33,0.4,0.45}))</f>
        <v/>
      </c>
    </row>
    <row r="720">
      <c r="A720" t="inlineStr">
        <is>
          <t>1万円刻み</t>
        </is>
      </c>
      <c r="B720" s="18">
        <f>'4_1万円刻み'!$A$245</f>
        <v/>
      </c>
      <c r="C720" s="19" t="n">
        <v>2026</v>
      </c>
      <c r="D720" s="18" t="n">
        <v>100000</v>
      </c>
      <c r="E720" s="18" t="n">
        <v>0</v>
      </c>
      <c r="F720" s="18" t="n">
        <v>100000</v>
      </c>
      <c r="G720" t="inlineStr">
        <is>
          <t>はい</t>
        </is>
      </c>
      <c r="H720" s="18">
        <f>ROUND(MIN(B720/12,650000)*12*0.0915+MIN(B720/12,1390000)*12*(0.0504+0)+B720*0.005,0)</f>
        <v/>
      </c>
      <c r="I720" s="18" t="n">
        <v>0</v>
      </c>
      <c r="J720" s="18" t="n">
        <v>0</v>
      </c>
      <c r="K720" s="18">
        <f>ROUND(IF(C720&gt;=2026,IF(B720&lt;741000,0,IF(B720&lt;2191000,B720-740000,IF(B720&lt;2193000,1451000,IF(B720&lt;2196000,1453000,IF(B720&lt;2200000,1456000,IF(B720&lt;3600000,ROUNDDOWN(B720/4,-3)*2.8-80000,IF(B720&lt;6600000,ROUNDDOWN(B720/4,-3)*3.2-440000,IF(B720&lt;8500000,ROUNDDOWN(B720*0.9,0)-1100000,B720-1950000)))))))),IF(B720&lt;651000,0,IF(B720&lt;1900000,B720-650000,IF(B720&lt;3600000,ROUNDDOWN(B720/4,-3)*2.8-80000,IF(B720&lt;6600000,ROUNDDOWN(B720/4,-3)*3.2-440000,IF(B720&lt;8500000,ROUNDDOWN(B720*0.9,0)-1100000,B720-1950000)))))),0)</f>
        <v/>
      </c>
      <c r="L720" s="18">
        <f>IF(K720&gt;23500000,NA(),IF(C720&gt;=2026,IF(K720&lt;=4890000,1040000,IF(K720&lt;=6550000,670000,620000)),IF(K720&lt;=1320000,950000,IF(K720&lt;=3360000,880000,IF(K720&lt;=4890000,680000,IF(K720&lt;=6550000,630000,580000))))))</f>
        <v/>
      </c>
      <c r="M720" s="18">
        <f>MIN(100000,ROUNDDOWN(K720*0.05,0))</f>
        <v/>
      </c>
      <c r="N720" s="18">
        <f>MIN(2000000,MAX(0,D720-E720-M720))</f>
        <v/>
      </c>
      <c r="O720" s="18">
        <f>IF(G720="はい",MIN(88000,MAX(0,F720-12000)),0)</f>
        <v/>
      </c>
      <c r="P720" s="18">
        <f>MAX(0,ROUNDDOWN(K720-H720-L720-I720-0,-3))</f>
        <v/>
      </c>
      <c r="Q720" s="18">
        <f>MAX(0,ROUNDDOWN(K720-H720-L720-I720-N720,-3))</f>
        <v/>
      </c>
      <c r="R720" s="18">
        <f>MAX(0,ROUNDDOWN(K720-H720-L720-I720-O720,-3))</f>
        <v/>
      </c>
      <c r="S720" s="18">
        <f>IF(P720&lt;=0,0,ROUNDDOWN((P720*LOOKUP(P720,{0,1950001,3300001,6950001,9000001,18000001,40000001},{0.05,0.1,0.2,0.23,0.33,0.4,0.45})-LOOKUP(P720,{0,1950001,3300001,6950001,9000001,18000001,40000001},{0,97500,427500,636000,1536000,2796000,4796000}))*1.021,-2))</f>
        <v/>
      </c>
      <c r="T720" s="18">
        <f>IF(Q720&lt;=0,0,ROUNDDOWN((Q720*LOOKUP(Q720,{0,1950001,3300001,6950001,9000001,18000001,40000001},{0.05,0.1,0.2,0.23,0.33,0.4,0.45})-LOOKUP(Q720,{0,1950001,3300001,6950001,9000001,18000001,40000001},{0,97500,427500,636000,1536000,2796000,4796000}))*1.021,-2))</f>
        <v/>
      </c>
      <c r="U720" s="18">
        <f>IF(R720&lt;=0,0,ROUNDDOWN((R720*LOOKUP(R720,{0,1950001,3300001,6950001,9000001,18000001,40000001},{0.05,0.1,0.2,0.23,0.33,0.4,0.45})-LOOKUP(R720,{0,1950001,3300001,6950001,9000001,18000001,40000001},{0,97500,427500,636000,1536000,2796000,4796000}))*1.021,-2))</f>
        <v/>
      </c>
      <c r="V720" s="18">
        <f>MAX(0,ROUNDDOWN(K720-H720-430000-J720-0,-3))</f>
        <v/>
      </c>
      <c r="W720" s="18">
        <f>MAX(0,ROUNDDOWN(K720-H720-430000-J720-N720,-3))</f>
        <v/>
      </c>
      <c r="X720" s="18">
        <f>MAX(0,ROUNDDOWN(K720-H720-430000-J720-O720,-3))</f>
        <v/>
      </c>
      <c r="Y720" s="18">
        <f>IF(K720&lt;=450000,0,MAX(0,ROUNDDOWN(V720*0.06-MIN(50000,V720)*0.03,-2))+MAX(0,ROUNDDOWN(V720*0.04-MIN(50000,V720)*0.02,-2)))</f>
        <v/>
      </c>
      <c r="Z720" s="18">
        <f>IF(K720&lt;=450000,0,MAX(0,ROUNDDOWN(W720*0.06-MIN(50000,W720)*0.03,-2))+MAX(0,ROUNDDOWN(W720*0.04-MIN(50000,W720)*0.02,-2)))</f>
        <v/>
      </c>
      <c r="AA720" s="18">
        <f>IF(K720&lt;=450000,0,MAX(0,ROUNDDOWN(X720*0.06-MIN(50000,X720)*0.03,-2))+MAX(0,ROUNDDOWN(X720*0.04-MIN(50000,X720)*0.02,-2)))</f>
        <v/>
      </c>
      <c r="AB720" s="18">
        <f>AE720+Y720-Z720</f>
        <v/>
      </c>
      <c r="AC720" s="18">
        <f>AF720+Y720-AA720</f>
        <v/>
      </c>
      <c r="AD720" s="20">
        <f>AB720-AC720</f>
        <v/>
      </c>
      <c r="AE720" s="18">
        <f>S720-T720</f>
        <v/>
      </c>
      <c r="AF720" s="18">
        <f>S720-U720</f>
        <v/>
      </c>
      <c r="AG720" s="21">
        <f>IF(P720&lt;=0,0,LOOKUP(P720,{0,1950001,3300001,6950001,9000001,18000001,40000001},{0.05,0.1,0.2,0.23,0.33,0.4,0.45}))</f>
        <v/>
      </c>
    </row>
    <row r="721">
      <c r="A721" t="inlineStr">
        <is>
          <t>1万円刻み</t>
        </is>
      </c>
      <c r="B721" s="18">
        <f>'4_1万円刻み'!$A$245</f>
        <v/>
      </c>
      <c r="C721" s="19" t="n">
        <v>2025</v>
      </c>
      <c r="D721" s="18" t="n">
        <v>100000</v>
      </c>
      <c r="E721" s="18" t="n">
        <v>0</v>
      </c>
      <c r="F721" s="18" t="n">
        <v>100000</v>
      </c>
      <c r="G721" t="inlineStr">
        <is>
          <t>はい</t>
        </is>
      </c>
      <c r="H721" s="18">
        <f>ROUND(MIN(B721/12,650000)*12*0.0915+MIN(B721/12,1390000)*12*(0.0504+0)+B721*0.005,0)</f>
        <v/>
      </c>
      <c r="I721" s="18" t="n">
        <v>0</v>
      </c>
      <c r="J721" s="18" t="n">
        <v>0</v>
      </c>
      <c r="K721" s="18">
        <f>ROUND(IF(C721&gt;=2026,IF(B721&lt;741000,0,IF(B721&lt;2191000,B721-740000,IF(B721&lt;2193000,1451000,IF(B721&lt;2196000,1453000,IF(B721&lt;2200000,1456000,IF(B721&lt;3600000,ROUNDDOWN(B721/4,-3)*2.8-80000,IF(B721&lt;6600000,ROUNDDOWN(B721/4,-3)*3.2-440000,IF(B721&lt;8500000,ROUNDDOWN(B721*0.9,0)-1100000,B721-1950000)))))))),IF(B721&lt;651000,0,IF(B721&lt;1900000,B721-650000,IF(B721&lt;3600000,ROUNDDOWN(B721/4,-3)*2.8-80000,IF(B721&lt;6600000,ROUNDDOWN(B721/4,-3)*3.2-440000,IF(B721&lt;8500000,ROUNDDOWN(B721*0.9,0)-1100000,B721-1950000)))))),0)</f>
        <v/>
      </c>
      <c r="L721" s="18">
        <f>IF(K721&gt;23500000,NA(),IF(C721&gt;=2026,IF(K721&lt;=4890000,1040000,IF(K721&lt;=6550000,670000,620000)),IF(K721&lt;=1320000,950000,IF(K721&lt;=3360000,880000,IF(K721&lt;=4890000,680000,IF(K721&lt;=6550000,630000,580000))))))</f>
        <v/>
      </c>
      <c r="M721" s="18">
        <f>MIN(100000,ROUNDDOWN(K721*0.05,0))</f>
        <v/>
      </c>
      <c r="N721" s="18">
        <f>MIN(2000000,MAX(0,D721-E721-M721))</f>
        <v/>
      </c>
      <c r="O721" s="18">
        <f>IF(G721="はい",MIN(88000,MAX(0,F721-12000)),0)</f>
        <v/>
      </c>
      <c r="P721" s="18">
        <f>MAX(0,ROUNDDOWN(K721-H721-L721-I721-0,-3))</f>
        <v/>
      </c>
      <c r="Q721" s="18">
        <f>MAX(0,ROUNDDOWN(K721-H721-L721-I721-N721,-3))</f>
        <v/>
      </c>
      <c r="R721" s="18">
        <f>MAX(0,ROUNDDOWN(K721-H721-L721-I721-O721,-3))</f>
        <v/>
      </c>
      <c r="S721" s="18">
        <f>IF(P721&lt;=0,0,ROUNDDOWN((P721*LOOKUP(P721,{0,1950001,3300001,6950001,9000001,18000001,40000001},{0.05,0.1,0.2,0.23,0.33,0.4,0.45})-LOOKUP(P721,{0,1950001,3300001,6950001,9000001,18000001,40000001},{0,97500,427500,636000,1536000,2796000,4796000}))*1.021,-2))</f>
        <v/>
      </c>
      <c r="T721" s="18">
        <f>IF(Q721&lt;=0,0,ROUNDDOWN((Q721*LOOKUP(Q721,{0,1950001,3300001,6950001,9000001,18000001,40000001},{0.05,0.1,0.2,0.23,0.33,0.4,0.45})-LOOKUP(Q721,{0,1950001,3300001,6950001,9000001,18000001,40000001},{0,97500,427500,636000,1536000,2796000,4796000}))*1.021,-2))</f>
        <v/>
      </c>
      <c r="U721" s="18">
        <f>IF(R721&lt;=0,0,ROUNDDOWN((R721*LOOKUP(R721,{0,1950001,3300001,6950001,9000001,18000001,40000001},{0.05,0.1,0.2,0.23,0.33,0.4,0.45})-LOOKUP(R721,{0,1950001,3300001,6950001,9000001,18000001,40000001},{0,97500,427500,636000,1536000,2796000,4796000}))*1.021,-2))</f>
        <v/>
      </c>
      <c r="V721" s="18">
        <f>MAX(0,ROUNDDOWN(K721-H721-430000-J721-0,-3))</f>
        <v/>
      </c>
      <c r="W721" s="18">
        <f>MAX(0,ROUNDDOWN(K721-H721-430000-J721-N721,-3))</f>
        <v/>
      </c>
      <c r="X721" s="18">
        <f>MAX(0,ROUNDDOWN(K721-H721-430000-J721-O721,-3))</f>
        <v/>
      </c>
      <c r="Y721" s="18">
        <f>IF(K721&lt;=450000,0,MAX(0,ROUNDDOWN(V721*0.06-MIN(50000,V721)*0.03,-2))+MAX(0,ROUNDDOWN(V721*0.04-MIN(50000,V721)*0.02,-2)))</f>
        <v/>
      </c>
      <c r="Z721" s="18">
        <f>IF(K721&lt;=450000,0,MAX(0,ROUNDDOWN(W721*0.06-MIN(50000,W721)*0.03,-2))+MAX(0,ROUNDDOWN(W721*0.04-MIN(50000,W721)*0.02,-2)))</f>
        <v/>
      </c>
      <c r="AA721" s="18">
        <f>IF(K721&lt;=450000,0,MAX(0,ROUNDDOWN(X721*0.06-MIN(50000,X721)*0.03,-2))+MAX(0,ROUNDDOWN(X721*0.04-MIN(50000,X721)*0.02,-2)))</f>
        <v/>
      </c>
      <c r="AB721" s="18">
        <f>AE721+Y721-Z721</f>
        <v/>
      </c>
      <c r="AC721" s="18">
        <f>AF721+Y721-AA721</f>
        <v/>
      </c>
      <c r="AD721" s="20">
        <f>AB721-AC721</f>
        <v/>
      </c>
      <c r="AE721" s="18">
        <f>S721-T721</f>
        <v/>
      </c>
      <c r="AF721" s="18">
        <f>S721-U721</f>
        <v/>
      </c>
      <c r="AG721" s="21">
        <f>IF(P721&lt;=0,0,LOOKUP(P721,{0,1950001,3300001,6950001,9000001,18000001,40000001},{0.05,0.1,0.2,0.23,0.33,0.4,0.45}))</f>
        <v/>
      </c>
    </row>
    <row r="722">
      <c r="A722" t="inlineStr">
        <is>
          <t>1万円刻み</t>
        </is>
      </c>
      <c r="B722" s="18">
        <f>'4_1万円刻み'!$A$246</f>
        <v/>
      </c>
      <c r="C722" s="19" t="n">
        <v>2026</v>
      </c>
      <c r="D722" s="18" t="n">
        <v>100000</v>
      </c>
      <c r="E722" s="18" t="n">
        <v>0</v>
      </c>
      <c r="F722" s="18" t="n">
        <v>100000</v>
      </c>
      <c r="G722" t="inlineStr">
        <is>
          <t>はい</t>
        </is>
      </c>
      <c r="H722" s="18">
        <f>ROUND(MIN(B722/12,650000)*12*0.0915+MIN(B722/12,1390000)*12*(0.0504+0)+B722*0.005,0)</f>
        <v/>
      </c>
      <c r="I722" s="18" t="n">
        <v>0</v>
      </c>
      <c r="J722" s="18" t="n">
        <v>0</v>
      </c>
      <c r="K722" s="18">
        <f>ROUND(IF(C722&gt;=2026,IF(B722&lt;741000,0,IF(B722&lt;2191000,B722-740000,IF(B722&lt;2193000,1451000,IF(B722&lt;2196000,1453000,IF(B722&lt;2200000,1456000,IF(B722&lt;3600000,ROUNDDOWN(B722/4,-3)*2.8-80000,IF(B722&lt;6600000,ROUNDDOWN(B722/4,-3)*3.2-440000,IF(B722&lt;8500000,ROUNDDOWN(B722*0.9,0)-1100000,B722-1950000)))))))),IF(B722&lt;651000,0,IF(B722&lt;1900000,B722-650000,IF(B722&lt;3600000,ROUNDDOWN(B722/4,-3)*2.8-80000,IF(B722&lt;6600000,ROUNDDOWN(B722/4,-3)*3.2-440000,IF(B722&lt;8500000,ROUNDDOWN(B722*0.9,0)-1100000,B722-1950000)))))),0)</f>
        <v/>
      </c>
      <c r="L722" s="18">
        <f>IF(K722&gt;23500000,NA(),IF(C722&gt;=2026,IF(K722&lt;=4890000,1040000,IF(K722&lt;=6550000,670000,620000)),IF(K722&lt;=1320000,950000,IF(K722&lt;=3360000,880000,IF(K722&lt;=4890000,680000,IF(K722&lt;=6550000,630000,580000))))))</f>
        <v/>
      </c>
      <c r="M722" s="18">
        <f>MIN(100000,ROUNDDOWN(K722*0.05,0))</f>
        <v/>
      </c>
      <c r="N722" s="18">
        <f>MIN(2000000,MAX(0,D722-E722-M722))</f>
        <v/>
      </c>
      <c r="O722" s="18">
        <f>IF(G722="はい",MIN(88000,MAX(0,F722-12000)),0)</f>
        <v/>
      </c>
      <c r="P722" s="18">
        <f>MAX(0,ROUNDDOWN(K722-H722-L722-I722-0,-3))</f>
        <v/>
      </c>
      <c r="Q722" s="18">
        <f>MAX(0,ROUNDDOWN(K722-H722-L722-I722-N722,-3))</f>
        <v/>
      </c>
      <c r="R722" s="18">
        <f>MAX(0,ROUNDDOWN(K722-H722-L722-I722-O722,-3))</f>
        <v/>
      </c>
      <c r="S722" s="18">
        <f>IF(P722&lt;=0,0,ROUNDDOWN((P722*LOOKUP(P722,{0,1950001,3300001,6950001,9000001,18000001,40000001},{0.05,0.1,0.2,0.23,0.33,0.4,0.45})-LOOKUP(P722,{0,1950001,3300001,6950001,9000001,18000001,40000001},{0,97500,427500,636000,1536000,2796000,4796000}))*1.021,-2))</f>
        <v/>
      </c>
      <c r="T722" s="18">
        <f>IF(Q722&lt;=0,0,ROUNDDOWN((Q722*LOOKUP(Q722,{0,1950001,3300001,6950001,9000001,18000001,40000001},{0.05,0.1,0.2,0.23,0.33,0.4,0.45})-LOOKUP(Q722,{0,1950001,3300001,6950001,9000001,18000001,40000001},{0,97500,427500,636000,1536000,2796000,4796000}))*1.021,-2))</f>
        <v/>
      </c>
      <c r="U722" s="18">
        <f>IF(R722&lt;=0,0,ROUNDDOWN((R722*LOOKUP(R722,{0,1950001,3300001,6950001,9000001,18000001,40000001},{0.05,0.1,0.2,0.23,0.33,0.4,0.45})-LOOKUP(R722,{0,1950001,3300001,6950001,9000001,18000001,40000001},{0,97500,427500,636000,1536000,2796000,4796000}))*1.021,-2))</f>
        <v/>
      </c>
      <c r="V722" s="18">
        <f>MAX(0,ROUNDDOWN(K722-H722-430000-J722-0,-3))</f>
        <v/>
      </c>
      <c r="W722" s="18">
        <f>MAX(0,ROUNDDOWN(K722-H722-430000-J722-N722,-3))</f>
        <v/>
      </c>
      <c r="X722" s="18">
        <f>MAX(0,ROUNDDOWN(K722-H722-430000-J722-O722,-3))</f>
        <v/>
      </c>
      <c r="Y722" s="18">
        <f>IF(K722&lt;=450000,0,MAX(0,ROUNDDOWN(V722*0.06-MIN(50000,V722)*0.03,-2))+MAX(0,ROUNDDOWN(V722*0.04-MIN(50000,V722)*0.02,-2)))</f>
        <v/>
      </c>
      <c r="Z722" s="18">
        <f>IF(K722&lt;=450000,0,MAX(0,ROUNDDOWN(W722*0.06-MIN(50000,W722)*0.03,-2))+MAX(0,ROUNDDOWN(W722*0.04-MIN(50000,W722)*0.02,-2)))</f>
        <v/>
      </c>
      <c r="AA722" s="18">
        <f>IF(K722&lt;=450000,0,MAX(0,ROUNDDOWN(X722*0.06-MIN(50000,X722)*0.03,-2))+MAX(0,ROUNDDOWN(X722*0.04-MIN(50000,X722)*0.02,-2)))</f>
        <v/>
      </c>
      <c r="AB722" s="18">
        <f>AE722+Y722-Z722</f>
        <v/>
      </c>
      <c r="AC722" s="18">
        <f>AF722+Y722-AA722</f>
        <v/>
      </c>
      <c r="AD722" s="20">
        <f>AB722-AC722</f>
        <v/>
      </c>
      <c r="AE722" s="18">
        <f>S722-T722</f>
        <v/>
      </c>
      <c r="AF722" s="18">
        <f>S722-U722</f>
        <v/>
      </c>
      <c r="AG722" s="21">
        <f>IF(P722&lt;=0,0,LOOKUP(P722,{0,1950001,3300001,6950001,9000001,18000001,40000001},{0.05,0.1,0.2,0.23,0.33,0.4,0.45}))</f>
        <v/>
      </c>
    </row>
    <row r="723">
      <c r="A723" t="inlineStr">
        <is>
          <t>1万円刻み</t>
        </is>
      </c>
      <c r="B723" s="18">
        <f>'4_1万円刻み'!$A$246</f>
        <v/>
      </c>
      <c r="C723" s="19" t="n">
        <v>2025</v>
      </c>
      <c r="D723" s="18" t="n">
        <v>100000</v>
      </c>
      <c r="E723" s="18" t="n">
        <v>0</v>
      </c>
      <c r="F723" s="18" t="n">
        <v>100000</v>
      </c>
      <c r="G723" t="inlineStr">
        <is>
          <t>はい</t>
        </is>
      </c>
      <c r="H723" s="18">
        <f>ROUND(MIN(B723/12,650000)*12*0.0915+MIN(B723/12,1390000)*12*(0.0504+0)+B723*0.005,0)</f>
        <v/>
      </c>
      <c r="I723" s="18" t="n">
        <v>0</v>
      </c>
      <c r="J723" s="18" t="n">
        <v>0</v>
      </c>
      <c r="K723" s="18">
        <f>ROUND(IF(C723&gt;=2026,IF(B723&lt;741000,0,IF(B723&lt;2191000,B723-740000,IF(B723&lt;2193000,1451000,IF(B723&lt;2196000,1453000,IF(B723&lt;2200000,1456000,IF(B723&lt;3600000,ROUNDDOWN(B723/4,-3)*2.8-80000,IF(B723&lt;6600000,ROUNDDOWN(B723/4,-3)*3.2-440000,IF(B723&lt;8500000,ROUNDDOWN(B723*0.9,0)-1100000,B723-1950000)))))))),IF(B723&lt;651000,0,IF(B723&lt;1900000,B723-650000,IF(B723&lt;3600000,ROUNDDOWN(B723/4,-3)*2.8-80000,IF(B723&lt;6600000,ROUNDDOWN(B723/4,-3)*3.2-440000,IF(B723&lt;8500000,ROUNDDOWN(B723*0.9,0)-1100000,B723-1950000)))))),0)</f>
        <v/>
      </c>
      <c r="L723" s="18">
        <f>IF(K723&gt;23500000,NA(),IF(C723&gt;=2026,IF(K723&lt;=4890000,1040000,IF(K723&lt;=6550000,670000,620000)),IF(K723&lt;=1320000,950000,IF(K723&lt;=3360000,880000,IF(K723&lt;=4890000,680000,IF(K723&lt;=6550000,630000,580000))))))</f>
        <v/>
      </c>
      <c r="M723" s="18">
        <f>MIN(100000,ROUNDDOWN(K723*0.05,0))</f>
        <v/>
      </c>
      <c r="N723" s="18">
        <f>MIN(2000000,MAX(0,D723-E723-M723))</f>
        <v/>
      </c>
      <c r="O723" s="18">
        <f>IF(G723="はい",MIN(88000,MAX(0,F723-12000)),0)</f>
        <v/>
      </c>
      <c r="P723" s="18">
        <f>MAX(0,ROUNDDOWN(K723-H723-L723-I723-0,-3))</f>
        <v/>
      </c>
      <c r="Q723" s="18">
        <f>MAX(0,ROUNDDOWN(K723-H723-L723-I723-N723,-3))</f>
        <v/>
      </c>
      <c r="R723" s="18">
        <f>MAX(0,ROUNDDOWN(K723-H723-L723-I723-O723,-3))</f>
        <v/>
      </c>
      <c r="S723" s="18">
        <f>IF(P723&lt;=0,0,ROUNDDOWN((P723*LOOKUP(P723,{0,1950001,3300001,6950001,9000001,18000001,40000001},{0.05,0.1,0.2,0.23,0.33,0.4,0.45})-LOOKUP(P723,{0,1950001,3300001,6950001,9000001,18000001,40000001},{0,97500,427500,636000,1536000,2796000,4796000}))*1.021,-2))</f>
        <v/>
      </c>
      <c r="T723" s="18">
        <f>IF(Q723&lt;=0,0,ROUNDDOWN((Q723*LOOKUP(Q723,{0,1950001,3300001,6950001,9000001,18000001,40000001},{0.05,0.1,0.2,0.23,0.33,0.4,0.45})-LOOKUP(Q723,{0,1950001,3300001,6950001,9000001,18000001,40000001},{0,97500,427500,636000,1536000,2796000,4796000}))*1.021,-2))</f>
        <v/>
      </c>
      <c r="U723" s="18">
        <f>IF(R723&lt;=0,0,ROUNDDOWN((R723*LOOKUP(R723,{0,1950001,3300001,6950001,9000001,18000001,40000001},{0.05,0.1,0.2,0.23,0.33,0.4,0.45})-LOOKUP(R723,{0,1950001,3300001,6950001,9000001,18000001,40000001},{0,97500,427500,636000,1536000,2796000,4796000}))*1.021,-2))</f>
        <v/>
      </c>
      <c r="V723" s="18">
        <f>MAX(0,ROUNDDOWN(K723-H723-430000-J723-0,-3))</f>
        <v/>
      </c>
      <c r="W723" s="18">
        <f>MAX(0,ROUNDDOWN(K723-H723-430000-J723-N723,-3))</f>
        <v/>
      </c>
      <c r="X723" s="18">
        <f>MAX(0,ROUNDDOWN(K723-H723-430000-J723-O723,-3))</f>
        <v/>
      </c>
      <c r="Y723" s="18">
        <f>IF(K723&lt;=450000,0,MAX(0,ROUNDDOWN(V723*0.06-MIN(50000,V723)*0.03,-2))+MAX(0,ROUNDDOWN(V723*0.04-MIN(50000,V723)*0.02,-2)))</f>
        <v/>
      </c>
      <c r="Z723" s="18">
        <f>IF(K723&lt;=450000,0,MAX(0,ROUNDDOWN(W723*0.06-MIN(50000,W723)*0.03,-2))+MAX(0,ROUNDDOWN(W723*0.04-MIN(50000,W723)*0.02,-2)))</f>
        <v/>
      </c>
      <c r="AA723" s="18">
        <f>IF(K723&lt;=450000,0,MAX(0,ROUNDDOWN(X723*0.06-MIN(50000,X723)*0.03,-2))+MAX(0,ROUNDDOWN(X723*0.04-MIN(50000,X723)*0.02,-2)))</f>
        <v/>
      </c>
      <c r="AB723" s="18">
        <f>AE723+Y723-Z723</f>
        <v/>
      </c>
      <c r="AC723" s="18">
        <f>AF723+Y723-AA723</f>
        <v/>
      </c>
      <c r="AD723" s="20">
        <f>AB723-AC723</f>
        <v/>
      </c>
      <c r="AE723" s="18">
        <f>S723-T723</f>
        <v/>
      </c>
      <c r="AF723" s="18">
        <f>S723-U723</f>
        <v/>
      </c>
      <c r="AG723" s="21">
        <f>IF(P723&lt;=0,0,LOOKUP(P723,{0,1950001,3300001,6950001,9000001,18000001,40000001},{0.05,0.1,0.2,0.23,0.33,0.4,0.45}))</f>
        <v/>
      </c>
    </row>
    <row r="724">
      <c r="A724" t="inlineStr">
        <is>
          <t>1万円刻み</t>
        </is>
      </c>
      <c r="B724" s="18">
        <f>'4_1万円刻み'!$A$247</f>
        <v/>
      </c>
      <c r="C724" s="19" t="n">
        <v>2026</v>
      </c>
      <c r="D724" s="18" t="n">
        <v>100000</v>
      </c>
      <c r="E724" s="18" t="n">
        <v>0</v>
      </c>
      <c r="F724" s="18" t="n">
        <v>100000</v>
      </c>
      <c r="G724" t="inlineStr">
        <is>
          <t>はい</t>
        </is>
      </c>
      <c r="H724" s="18">
        <f>ROUND(MIN(B724/12,650000)*12*0.0915+MIN(B724/12,1390000)*12*(0.0504+0)+B724*0.005,0)</f>
        <v/>
      </c>
      <c r="I724" s="18" t="n">
        <v>0</v>
      </c>
      <c r="J724" s="18" t="n">
        <v>0</v>
      </c>
      <c r="K724" s="18">
        <f>ROUND(IF(C724&gt;=2026,IF(B724&lt;741000,0,IF(B724&lt;2191000,B724-740000,IF(B724&lt;2193000,1451000,IF(B724&lt;2196000,1453000,IF(B724&lt;2200000,1456000,IF(B724&lt;3600000,ROUNDDOWN(B724/4,-3)*2.8-80000,IF(B724&lt;6600000,ROUNDDOWN(B724/4,-3)*3.2-440000,IF(B724&lt;8500000,ROUNDDOWN(B724*0.9,0)-1100000,B724-1950000)))))))),IF(B724&lt;651000,0,IF(B724&lt;1900000,B724-650000,IF(B724&lt;3600000,ROUNDDOWN(B724/4,-3)*2.8-80000,IF(B724&lt;6600000,ROUNDDOWN(B724/4,-3)*3.2-440000,IF(B724&lt;8500000,ROUNDDOWN(B724*0.9,0)-1100000,B724-1950000)))))),0)</f>
        <v/>
      </c>
      <c r="L724" s="18">
        <f>IF(K724&gt;23500000,NA(),IF(C724&gt;=2026,IF(K724&lt;=4890000,1040000,IF(K724&lt;=6550000,670000,620000)),IF(K724&lt;=1320000,950000,IF(K724&lt;=3360000,880000,IF(K724&lt;=4890000,680000,IF(K724&lt;=6550000,630000,580000))))))</f>
        <v/>
      </c>
      <c r="M724" s="18">
        <f>MIN(100000,ROUNDDOWN(K724*0.05,0))</f>
        <v/>
      </c>
      <c r="N724" s="18">
        <f>MIN(2000000,MAX(0,D724-E724-M724))</f>
        <v/>
      </c>
      <c r="O724" s="18">
        <f>IF(G724="はい",MIN(88000,MAX(0,F724-12000)),0)</f>
        <v/>
      </c>
      <c r="P724" s="18">
        <f>MAX(0,ROUNDDOWN(K724-H724-L724-I724-0,-3))</f>
        <v/>
      </c>
      <c r="Q724" s="18">
        <f>MAX(0,ROUNDDOWN(K724-H724-L724-I724-N724,-3))</f>
        <v/>
      </c>
      <c r="R724" s="18">
        <f>MAX(0,ROUNDDOWN(K724-H724-L724-I724-O724,-3))</f>
        <v/>
      </c>
      <c r="S724" s="18">
        <f>IF(P724&lt;=0,0,ROUNDDOWN((P724*LOOKUP(P724,{0,1950001,3300001,6950001,9000001,18000001,40000001},{0.05,0.1,0.2,0.23,0.33,0.4,0.45})-LOOKUP(P724,{0,1950001,3300001,6950001,9000001,18000001,40000001},{0,97500,427500,636000,1536000,2796000,4796000}))*1.021,-2))</f>
        <v/>
      </c>
      <c r="T724" s="18">
        <f>IF(Q724&lt;=0,0,ROUNDDOWN((Q724*LOOKUP(Q724,{0,1950001,3300001,6950001,9000001,18000001,40000001},{0.05,0.1,0.2,0.23,0.33,0.4,0.45})-LOOKUP(Q724,{0,1950001,3300001,6950001,9000001,18000001,40000001},{0,97500,427500,636000,1536000,2796000,4796000}))*1.021,-2))</f>
        <v/>
      </c>
      <c r="U724" s="18">
        <f>IF(R724&lt;=0,0,ROUNDDOWN((R724*LOOKUP(R724,{0,1950001,3300001,6950001,9000001,18000001,40000001},{0.05,0.1,0.2,0.23,0.33,0.4,0.45})-LOOKUP(R724,{0,1950001,3300001,6950001,9000001,18000001,40000001},{0,97500,427500,636000,1536000,2796000,4796000}))*1.021,-2))</f>
        <v/>
      </c>
      <c r="V724" s="18">
        <f>MAX(0,ROUNDDOWN(K724-H724-430000-J724-0,-3))</f>
        <v/>
      </c>
      <c r="W724" s="18">
        <f>MAX(0,ROUNDDOWN(K724-H724-430000-J724-N724,-3))</f>
        <v/>
      </c>
      <c r="X724" s="18">
        <f>MAX(0,ROUNDDOWN(K724-H724-430000-J724-O724,-3))</f>
        <v/>
      </c>
      <c r="Y724" s="18">
        <f>IF(K724&lt;=450000,0,MAX(0,ROUNDDOWN(V724*0.06-MIN(50000,V724)*0.03,-2))+MAX(0,ROUNDDOWN(V724*0.04-MIN(50000,V724)*0.02,-2)))</f>
        <v/>
      </c>
      <c r="Z724" s="18">
        <f>IF(K724&lt;=450000,0,MAX(0,ROUNDDOWN(W724*0.06-MIN(50000,W724)*0.03,-2))+MAX(0,ROUNDDOWN(W724*0.04-MIN(50000,W724)*0.02,-2)))</f>
        <v/>
      </c>
      <c r="AA724" s="18">
        <f>IF(K724&lt;=450000,0,MAX(0,ROUNDDOWN(X724*0.06-MIN(50000,X724)*0.03,-2))+MAX(0,ROUNDDOWN(X724*0.04-MIN(50000,X724)*0.02,-2)))</f>
        <v/>
      </c>
      <c r="AB724" s="18">
        <f>AE724+Y724-Z724</f>
        <v/>
      </c>
      <c r="AC724" s="18">
        <f>AF724+Y724-AA724</f>
        <v/>
      </c>
      <c r="AD724" s="20">
        <f>AB724-AC724</f>
        <v/>
      </c>
      <c r="AE724" s="18">
        <f>S724-T724</f>
        <v/>
      </c>
      <c r="AF724" s="18">
        <f>S724-U724</f>
        <v/>
      </c>
      <c r="AG724" s="21">
        <f>IF(P724&lt;=0,0,LOOKUP(P724,{0,1950001,3300001,6950001,9000001,18000001,40000001},{0.05,0.1,0.2,0.23,0.33,0.4,0.45}))</f>
        <v/>
      </c>
    </row>
    <row r="725">
      <c r="A725" t="inlineStr">
        <is>
          <t>1万円刻み</t>
        </is>
      </c>
      <c r="B725" s="18">
        <f>'4_1万円刻み'!$A$247</f>
        <v/>
      </c>
      <c r="C725" s="19" t="n">
        <v>2025</v>
      </c>
      <c r="D725" s="18" t="n">
        <v>100000</v>
      </c>
      <c r="E725" s="18" t="n">
        <v>0</v>
      </c>
      <c r="F725" s="18" t="n">
        <v>100000</v>
      </c>
      <c r="G725" t="inlineStr">
        <is>
          <t>はい</t>
        </is>
      </c>
      <c r="H725" s="18">
        <f>ROUND(MIN(B725/12,650000)*12*0.0915+MIN(B725/12,1390000)*12*(0.0504+0)+B725*0.005,0)</f>
        <v/>
      </c>
      <c r="I725" s="18" t="n">
        <v>0</v>
      </c>
      <c r="J725" s="18" t="n">
        <v>0</v>
      </c>
      <c r="K725" s="18">
        <f>ROUND(IF(C725&gt;=2026,IF(B725&lt;741000,0,IF(B725&lt;2191000,B725-740000,IF(B725&lt;2193000,1451000,IF(B725&lt;2196000,1453000,IF(B725&lt;2200000,1456000,IF(B725&lt;3600000,ROUNDDOWN(B725/4,-3)*2.8-80000,IF(B725&lt;6600000,ROUNDDOWN(B725/4,-3)*3.2-440000,IF(B725&lt;8500000,ROUNDDOWN(B725*0.9,0)-1100000,B725-1950000)))))))),IF(B725&lt;651000,0,IF(B725&lt;1900000,B725-650000,IF(B725&lt;3600000,ROUNDDOWN(B725/4,-3)*2.8-80000,IF(B725&lt;6600000,ROUNDDOWN(B725/4,-3)*3.2-440000,IF(B725&lt;8500000,ROUNDDOWN(B725*0.9,0)-1100000,B725-1950000)))))),0)</f>
        <v/>
      </c>
      <c r="L725" s="18">
        <f>IF(K725&gt;23500000,NA(),IF(C725&gt;=2026,IF(K725&lt;=4890000,1040000,IF(K725&lt;=6550000,670000,620000)),IF(K725&lt;=1320000,950000,IF(K725&lt;=3360000,880000,IF(K725&lt;=4890000,680000,IF(K725&lt;=6550000,630000,580000))))))</f>
        <v/>
      </c>
      <c r="M725" s="18">
        <f>MIN(100000,ROUNDDOWN(K725*0.05,0))</f>
        <v/>
      </c>
      <c r="N725" s="18">
        <f>MIN(2000000,MAX(0,D725-E725-M725))</f>
        <v/>
      </c>
      <c r="O725" s="18">
        <f>IF(G725="はい",MIN(88000,MAX(0,F725-12000)),0)</f>
        <v/>
      </c>
      <c r="P725" s="18">
        <f>MAX(0,ROUNDDOWN(K725-H725-L725-I725-0,-3))</f>
        <v/>
      </c>
      <c r="Q725" s="18">
        <f>MAX(0,ROUNDDOWN(K725-H725-L725-I725-N725,-3))</f>
        <v/>
      </c>
      <c r="R725" s="18">
        <f>MAX(0,ROUNDDOWN(K725-H725-L725-I725-O725,-3))</f>
        <v/>
      </c>
      <c r="S725" s="18">
        <f>IF(P725&lt;=0,0,ROUNDDOWN((P725*LOOKUP(P725,{0,1950001,3300001,6950001,9000001,18000001,40000001},{0.05,0.1,0.2,0.23,0.33,0.4,0.45})-LOOKUP(P725,{0,1950001,3300001,6950001,9000001,18000001,40000001},{0,97500,427500,636000,1536000,2796000,4796000}))*1.021,-2))</f>
        <v/>
      </c>
      <c r="T725" s="18">
        <f>IF(Q725&lt;=0,0,ROUNDDOWN((Q725*LOOKUP(Q725,{0,1950001,3300001,6950001,9000001,18000001,40000001},{0.05,0.1,0.2,0.23,0.33,0.4,0.45})-LOOKUP(Q725,{0,1950001,3300001,6950001,9000001,18000001,40000001},{0,97500,427500,636000,1536000,2796000,4796000}))*1.021,-2))</f>
        <v/>
      </c>
      <c r="U725" s="18">
        <f>IF(R725&lt;=0,0,ROUNDDOWN((R725*LOOKUP(R725,{0,1950001,3300001,6950001,9000001,18000001,40000001},{0.05,0.1,0.2,0.23,0.33,0.4,0.45})-LOOKUP(R725,{0,1950001,3300001,6950001,9000001,18000001,40000001},{0,97500,427500,636000,1536000,2796000,4796000}))*1.021,-2))</f>
        <v/>
      </c>
      <c r="V725" s="18">
        <f>MAX(0,ROUNDDOWN(K725-H725-430000-J725-0,-3))</f>
        <v/>
      </c>
      <c r="W725" s="18">
        <f>MAX(0,ROUNDDOWN(K725-H725-430000-J725-N725,-3))</f>
        <v/>
      </c>
      <c r="X725" s="18">
        <f>MAX(0,ROUNDDOWN(K725-H725-430000-J725-O725,-3))</f>
        <v/>
      </c>
      <c r="Y725" s="18">
        <f>IF(K725&lt;=450000,0,MAX(0,ROUNDDOWN(V725*0.06-MIN(50000,V725)*0.03,-2))+MAX(0,ROUNDDOWN(V725*0.04-MIN(50000,V725)*0.02,-2)))</f>
        <v/>
      </c>
      <c r="Z725" s="18">
        <f>IF(K725&lt;=450000,0,MAX(0,ROUNDDOWN(W725*0.06-MIN(50000,W725)*0.03,-2))+MAX(0,ROUNDDOWN(W725*0.04-MIN(50000,W725)*0.02,-2)))</f>
        <v/>
      </c>
      <c r="AA725" s="18">
        <f>IF(K725&lt;=450000,0,MAX(0,ROUNDDOWN(X725*0.06-MIN(50000,X725)*0.03,-2))+MAX(0,ROUNDDOWN(X725*0.04-MIN(50000,X725)*0.02,-2)))</f>
        <v/>
      </c>
      <c r="AB725" s="18">
        <f>AE725+Y725-Z725</f>
        <v/>
      </c>
      <c r="AC725" s="18">
        <f>AF725+Y725-AA725</f>
        <v/>
      </c>
      <c r="AD725" s="20">
        <f>AB725-AC725</f>
        <v/>
      </c>
      <c r="AE725" s="18">
        <f>S725-T725</f>
        <v/>
      </c>
      <c r="AF725" s="18">
        <f>S725-U725</f>
        <v/>
      </c>
      <c r="AG725" s="21">
        <f>IF(P725&lt;=0,0,LOOKUP(P725,{0,1950001,3300001,6950001,9000001,18000001,40000001},{0.05,0.1,0.2,0.23,0.33,0.4,0.45}))</f>
        <v/>
      </c>
    </row>
    <row r="726">
      <c r="A726" t="inlineStr">
        <is>
          <t>1万円刻み</t>
        </is>
      </c>
      <c r="B726" s="18">
        <f>'4_1万円刻み'!$A$248</f>
        <v/>
      </c>
      <c r="C726" s="19" t="n">
        <v>2026</v>
      </c>
      <c r="D726" s="18" t="n">
        <v>100000</v>
      </c>
      <c r="E726" s="18" t="n">
        <v>0</v>
      </c>
      <c r="F726" s="18" t="n">
        <v>100000</v>
      </c>
      <c r="G726" t="inlineStr">
        <is>
          <t>はい</t>
        </is>
      </c>
      <c r="H726" s="18">
        <f>ROUND(MIN(B726/12,650000)*12*0.0915+MIN(B726/12,1390000)*12*(0.0504+0)+B726*0.005,0)</f>
        <v/>
      </c>
      <c r="I726" s="18" t="n">
        <v>0</v>
      </c>
      <c r="J726" s="18" t="n">
        <v>0</v>
      </c>
      <c r="K726" s="18">
        <f>ROUND(IF(C726&gt;=2026,IF(B726&lt;741000,0,IF(B726&lt;2191000,B726-740000,IF(B726&lt;2193000,1451000,IF(B726&lt;2196000,1453000,IF(B726&lt;2200000,1456000,IF(B726&lt;3600000,ROUNDDOWN(B726/4,-3)*2.8-80000,IF(B726&lt;6600000,ROUNDDOWN(B726/4,-3)*3.2-440000,IF(B726&lt;8500000,ROUNDDOWN(B726*0.9,0)-1100000,B726-1950000)))))))),IF(B726&lt;651000,0,IF(B726&lt;1900000,B726-650000,IF(B726&lt;3600000,ROUNDDOWN(B726/4,-3)*2.8-80000,IF(B726&lt;6600000,ROUNDDOWN(B726/4,-3)*3.2-440000,IF(B726&lt;8500000,ROUNDDOWN(B726*0.9,0)-1100000,B726-1950000)))))),0)</f>
        <v/>
      </c>
      <c r="L726" s="18">
        <f>IF(K726&gt;23500000,NA(),IF(C726&gt;=2026,IF(K726&lt;=4890000,1040000,IF(K726&lt;=6550000,670000,620000)),IF(K726&lt;=1320000,950000,IF(K726&lt;=3360000,880000,IF(K726&lt;=4890000,680000,IF(K726&lt;=6550000,630000,580000))))))</f>
        <v/>
      </c>
      <c r="M726" s="18">
        <f>MIN(100000,ROUNDDOWN(K726*0.05,0))</f>
        <v/>
      </c>
      <c r="N726" s="18">
        <f>MIN(2000000,MAX(0,D726-E726-M726))</f>
        <v/>
      </c>
      <c r="O726" s="18">
        <f>IF(G726="はい",MIN(88000,MAX(0,F726-12000)),0)</f>
        <v/>
      </c>
      <c r="P726" s="18">
        <f>MAX(0,ROUNDDOWN(K726-H726-L726-I726-0,-3))</f>
        <v/>
      </c>
      <c r="Q726" s="18">
        <f>MAX(0,ROUNDDOWN(K726-H726-L726-I726-N726,-3))</f>
        <v/>
      </c>
      <c r="R726" s="18">
        <f>MAX(0,ROUNDDOWN(K726-H726-L726-I726-O726,-3))</f>
        <v/>
      </c>
      <c r="S726" s="18">
        <f>IF(P726&lt;=0,0,ROUNDDOWN((P726*LOOKUP(P726,{0,1950001,3300001,6950001,9000001,18000001,40000001},{0.05,0.1,0.2,0.23,0.33,0.4,0.45})-LOOKUP(P726,{0,1950001,3300001,6950001,9000001,18000001,40000001},{0,97500,427500,636000,1536000,2796000,4796000}))*1.021,-2))</f>
        <v/>
      </c>
      <c r="T726" s="18">
        <f>IF(Q726&lt;=0,0,ROUNDDOWN((Q726*LOOKUP(Q726,{0,1950001,3300001,6950001,9000001,18000001,40000001},{0.05,0.1,0.2,0.23,0.33,0.4,0.45})-LOOKUP(Q726,{0,1950001,3300001,6950001,9000001,18000001,40000001},{0,97500,427500,636000,1536000,2796000,4796000}))*1.021,-2))</f>
        <v/>
      </c>
      <c r="U726" s="18">
        <f>IF(R726&lt;=0,0,ROUNDDOWN((R726*LOOKUP(R726,{0,1950001,3300001,6950001,9000001,18000001,40000001},{0.05,0.1,0.2,0.23,0.33,0.4,0.45})-LOOKUP(R726,{0,1950001,3300001,6950001,9000001,18000001,40000001},{0,97500,427500,636000,1536000,2796000,4796000}))*1.021,-2))</f>
        <v/>
      </c>
      <c r="V726" s="18">
        <f>MAX(0,ROUNDDOWN(K726-H726-430000-J726-0,-3))</f>
        <v/>
      </c>
      <c r="W726" s="18">
        <f>MAX(0,ROUNDDOWN(K726-H726-430000-J726-N726,-3))</f>
        <v/>
      </c>
      <c r="X726" s="18">
        <f>MAX(0,ROUNDDOWN(K726-H726-430000-J726-O726,-3))</f>
        <v/>
      </c>
      <c r="Y726" s="18">
        <f>IF(K726&lt;=450000,0,MAX(0,ROUNDDOWN(V726*0.06-MIN(50000,V726)*0.03,-2))+MAX(0,ROUNDDOWN(V726*0.04-MIN(50000,V726)*0.02,-2)))</f>
        <v/>
      </c>
      <c r="Z726" s="18">
        <f>IF(K726&lt;=450000,0,MAX(0,ROUNDDOWN(W726*0.06-MIN(50000,W726)*0.03,-2))+MAX(0,ROUNDDOWN(W726*0.04-MIN(50000,W726)*0.02,-2)))</f>
        <v/>
      </c>
      <c r="AA726" s="18">
        <f>IF(K726&lt;=450000,0,MAX(0,ROUNDDOWN(X726*0.06-MIN(50000,X726)*0.03,-2))+MAX(0,ROUNDDOWN(X726*0.04-MIN(50000,X726)*0.02,-2)))</f>
        <v/>
      </c>
      <c r="AB726" s="18">
        <f>AE726+Y726-Z726</f>
        <v/>
      </c>
      <c r="AC726" s="18">
        <f>AF726+Y726-AA726</f>
        <v/>
      </c>
      <c r="AD726" s="20">
        <f>AB726-AC726</f>
        <v/>
      </c>
      <c r="AE726" s="18">
        <f>S726-T726</f>
        <v/>
      </c>
      <c r="AF726" s="18">
        <f>S726-U726</f>
        <v/>
      </c>
      <c r="AG726" s="21">
        <f>IF(P726&lt;=0,0,LOOKUP(P726,{0,1950001,3300001,6950001,9000001,18000001,40000001},{0.05,0.1,0.2,0.23,0.33,0.4,0.45}))</f>
        <v/>
      </c>
    </row>
    <row r="727">
      <c r="A727" t="inlineStr">
        <is>
          <t>1万円刻み</t>
        </is>
      </c>
      <c r="B727" s="18">
        <f>'4_1万円刻み'!$A$248</f>
        <v/>
      </c>
      <c r="C727" s="19" t="n">
        <v>2025</v>
      </c>
      <c r="D727" s="18" t="n">
        <v>100000</v>
      </c>
      <c r="E727" s="18" t="n">
        <v>0</v>
      </c>
      <c r="F727" s="18" t="n">
        <v>100000</v>
      </c>
      <c r="G727" t="inlineStr">
        <is>
          <t>はい</t>
        </is>
      </c>
      <c r="H727" s="18">
        <f>ROUND(MIN(B727/12,650000)*12*0.0915+MIN(B727/12,1390000)*12*(0.0504+0)+B727*0.005,0)</f>
        <v/>
      </c>
      <c r="I727" s="18" t="n">
        <v>0</v>
      </c>
      <c r="J727" s="18" t="n">
        <v>0</v>
      </c>
      <c r="K727" s="18">
        <f>ROUND(IF(C727&gt;=2026,IF(B727&lt;741000,0,IF(B727&lt;2191000,B727-740000,IF(B727&lt;2193000,1451000,IF(B727&lt;2196000,1453000,IF(B727&lt;2200000,1456000,IF(B727&lt;3600000,ROUNDDOWN(B727/4,-3)*2.8-80000,IF(B727&lt;6600000,ROUNDDOWN(B727/4,-3)*3.2-440000,IF(B727&lt;8500000,ROUNDDOWN(B727*0.9,0)-1100000,B727-1950000)))))))),IF(B727&lt;651000,0,IF(B727&lt;1900000,B727-650000,IF(B727&lt;3600000,ROUNDDOWN(B727/4,-3)*2.8-80000,IF(B727&lt;6600000,ROUNDDOWN(B727/4,-3)*3.2-440000,IF(B727&lt;8500000,ROUNDDOWN(B727*0.9,0)-1100000,B727-1950000)))))),0)</f>
        <v/>
      </c>
      <c r="L727" s="18">
        <f>IF(K727&gt;23500000,NA(),IF(C727&gt;=2026,IF(K727&lt;=4890000,1040000,IF(K727&lt;=6550000,670000,620000)),IF(K727&lt;=1320000,950000,IF(K727&lt;=3360000,880000,IF(K727&lt;=4890000,680000,IF(K727&lt;=6550000,630000,580000))))))</f>
        <v/>
      </c>
      <c r="M727" s="18">
        <f>MIN(100000,ROUNDDOWN(K727*0.05,0))</f>
        <v/>
      </c>
      <c r="N727" s="18">
        <f>MIN(2000000,MAX(0,D727-E727-M727))</f>
        <v/>
      </c>
      <c r="O727" s="18">
        <f>IF(G727="はい",MIN(88000,MAX(0,F727-12000)),0)</f>
        <v/>
      </c>
      <c r="P727" s="18">
        <f>MAX(0,ROUNDDOWN(K727-H727-L727-I727-0,-3))</f>
        <v/>
      </c>
      <c r="Q727" s="18">
        <f>MAX(0,ROUNDDOWN(K727-H727-L727-I727-N727,-3))</f>
        <v/>
      </c>
      <c r="R727" s="18">
        <f>MAX(0,ROUNDDOWN(K727-H727-L727-I727-O727,-3))</f>
        <v/>
      </c>
      <c r="S727" s="18">
        <f>IF(P727&lt;=0,0,ROUNDDOWN((P727*LOOKUP(P727,{0,1950001,3300001,6950001,9000001,18000001,40000001},{0.05,0.1,0.2,0.23,0.33,0.4,0.45})-LOOKUP(P727,{0,1950001,3300001,6950001,9000001,18000001,40000001},{0,97500,427500,636000,1536000,2796000,4796000}))*1.021,-2))</f>
        <v/>
      </c>
      <c r="T727" s="18">
        <f>IF(Q727&lt;=0,0,ROUNDDOWN((Q727*LOOKUP(Q727,{0,1950001,3300001,6950001,9000001,18000001,40000001},{0.05,0.1,0.2,0.23,0.33,0.4,0.45})-LOOKUP(Q727,{0,1950001,3300001,6950001,9000001,18000001,40000001},{0,97500,427500,636000,1536000,2796000,4796000}))*1.021,-2))</f>
        <v/>
      </c>
      <c r="U727" s="18">
        <f>IF(R727&lt;=0,0,ROUNDDOWN((R727*LOOKUP(R727,{0,1950001,3300001,6950001,9000001,18000001,40000001},{0.05,0.1,0.2,0.23,0.33,0.4,0.45})-LOOKUP(R727,{0,1950001,3300001,6950001,9000001,18000001,40000001},{0,97500,427500,636000,1536000,2796000,4796000}))*1.021,-2))</f>
        <v/>
      </c>
      <c r="V727" s="18">
        <f>MAX(0,ROUNDDOWN(K727-H727-430000-J727-0,-3))</f>
        <v/>
      </c>
      <c r="W727" s="18">
        <f>MAX(0,ROUNDDOWN(K727-H727-430000-J727-N727,-3))</f>
        <v/>
      </c>
      <c r="X727" s="18">
        <f>MAX(0,ROUNDDOWN(K727-H727-430000-J727-O727,-3))</f>
        <v/>
      </c>
      <c r="Y727" s="18">
        <f>IF(K727&lt;=450000,0,MAX(0,ROUNDDOWN(V727*0.06-MIN(50000,V727)*0.03,-2))+MAX(0,ROUNDDOWN(V727*0.04-MIN(50000,V727)*0.02,-2)))</f>
        <v/>
      </c>
      <c r="Z727" s="18">
        <f>IF(K727&lt;=450000,0,MAX(0,ROUNDDOWN(W727*0.06-MIN(50000,W727)*0.03,-2))+MAX(0,ROUNDDOWN(W727*0.04-MIN(50000,W727)*0.02,-2)))</f>
        <v/>
      </c>
      <c r="AA727" s="18">
        <f>IF(K727&lt;=450000,0,MAX(0,ROUNDDOWN(X727*0.06-MIN(50000,X727)*0.03,-2))+MAX(0,ROUNDDOWN(X727*0.04-MIN(50000,X727)*0.02,-2)))</f>
        <v/>
      </c>
      <c r="AB727" s="18">
        <f>AE727+Y727-Z727</f>
        <v/>
      </c>
      <c r="AC727" s="18">
        <f>AF727+Y727-AA727</f>
        <v/>
      </c>
      <c r="AD727" s="20">
        <f>AB727-AC727</f>
        <v/>
      </c>
      <c r="AE727" s="18">
        <f>S727-T727</f>
        <v/>
      </c>
      <c r="AF727" s="18">
        <f>S727-U727</f>
        <v/>
      </c>
      <c r="AG727" s="21">
        <f>IF(P727&lt;=0,0,LOOKUP(P727,{0,1950001,3300001,6950001,9000001,18000001,40000001},{0.05,0.1,0.2,0.23,0.33,0.4,0.45}))</f>
        <v/>
      </c>
    </row>
    <row r="728">
      <c r="A728" t="inlineStr">
        <is>
          <t>1万円刻み</t>
        </is>
      </c>
      <c r="B728" s="18">
        <f>'4_1万円刻み'!$A$249</f>
        <v/>
      </c>
      <c r="C728" s="19" t="n">
        <v>2026</v>
      </c>
      <c r="D728" s="18" t="n">
        <v>100000</v>
      </c>
      <c r="E728" s="18" t="n">
        <v>0</v>
      </c>
      <c r="F728" s="18" t="n">
        <v>100000</v>
      </c>
      <c r="G728" t="inlineStr">
        <is>
          <t>はい</t>
        </is>
      </c>
      <c r="H728" s="18">
        <f>ROUND(MIN(B728/12,650000)*12*0.0915+MIN(B728/12,1390000)*12*(0.0504+0)+B728*0.005,0)</f>
        <v/>
      </c>
      <c r="I728" s="18" t="n">
        <v>0</v>
      </c>
      <c r="J728" s="18" t="n">
        <v>0</v>
      </c>
      <c r="K728" s="18">
        <f>ROUND(IF(C728&gt;=2026,IF(B728&lt;741000,0,IF(B728&lt;2191000,B728-740000,IF(B728&lt;2193000,1451000,IF(B728&lt;2196000,1453000,IF(B728&lt;2200000,1456000,IF(B728&lt;3600000,ROUNDDOWN(B728/4,-3)*2.8-80000,IF(B728&lt;6600000,ROUNDDOWN(B728/4,-3)*3.2-440000,IF(B728&lt;8500000,ROUNDDOWN(B728*0.9,0)-1100000,B728-1950000)))))))),IF(B728&lt;651000,0,IF(B728&lt;1900000,B728-650000,IF(B728&lt;3600000,ROUNDDOWN(B728/4,-3)*2.8-80000,IF(B728&lt;6600000,ROUNDDOWN(B728/4,-3)*3.2-440000,IF(B728&lt;8500000,ROUNDDOWN(B728*0.9,0)-1100000,B728-1950000)))))),0)</f>
        <v/>
      </c>
      <c r="L728" s="18">
        <f>IF(K728&gt;23500000,NA(),IF(C728&gt;=2026,IF(K728&lt;=4890000,1040000,IF(K728&lt;=6550000,670000,620000)),IF(K728&lt;=1320000,950000,IF(K728&lt;=3360000,880000,IF(K728&lt;=4890000,680000,IF(K728&lt;=6550000,630000,580000))))))</f>
        <v/>
      </c>
      <c r="M728" s="18">
        <f>MIN(100000,ROUNDDOWN(K728*0.05,0))</f>
        <v/>
      </c>
      <c r="N728" s="18">
        <f>MIN(2000000,MAX(0,D728-E728-M728))</f>
        <v/>
      </c>
      <c r="O728" s="18">
        <f>IF(G728="はい",MIN(88000,MAX(0,F728-12000)),0)</f>
        <v/>
      </c>
      <c r="P728" s="18">
        <f>MAX(0,ROUNDDOWN(K728-H728-L728-I728-0,-3))</f>
        <v/>
      </c>
      <c r="Q728" s="18">
        <f>MAX(0,ROUNDDOWN(K728-H728-L728-I728-N728,-3))</f>
        <v/>
      </c>
      <c r="R728" s="18">
        <f>MAX(0,ROUNDDOWN(K728-H728-L728-I728-O728,-3))</f>
        <v/>
      </c>
      <c r="S728" s="18">
        <f>IF(P728&lt;=0,0,ROUNDDOWN((P728*LOOKUP(P728,{0,1950001,3300001,6950001,9000001,18000001,40000001},{0.05,0.1,0.2,0.23,0.33,0.4,0.45})-LOOKUP(P728,{0,1950001,3300001,6950001,9000001,18000001,40000001},{0,97500,427500,636000,1536000,2796000,4796000}))*1.021,-2))</f>
        <v/>
      </c>
      <c r="T728" s="18">
        <f>IF(Q728&lt;=0,0,ROUNDDOWN((Q728*LOOKUP(Q728,{0,1950001,3300001,6950001,9000001,18000001,40000001},{0.05,0.1,0.2,0.23,0.33,0.4,0.45})-LOOKUP(Q728,{0,1950001,3300001,6950001,9000001,18000001,40000001},{0,97500,427500,636000,1536000,2796000,4796000}))*1.021,-2))</f>
        <v/>
      </c>
      <c r="U728" s="18">
        <f>IF(R728&lt;=0,0,ROUNDDOWN((R728*LOOKUP(R728,{0,1950001,3300001,6950001,9000001,18000001,40000001},{0.05,0.1,0.2,0.23,0.33,0.4,0.45})-LOOKUP(R728,{0,1950001,3300001,6950001,9000001,18000001,40000001},{0,97500,427500,636000,1536000,2796000,4796000}))*1.021,-2))</f>
        <v/>
      </c>
      <c r="V728" s="18">
        <f>MAX(0,ROUNDDOWN(K728-H728-430000-J728-0,-3))</f>
        <v/>
      </c>
      <c r="W728" s="18">
        <f>MAX(0,ROUNDDOWN(K728-H728-430000-J728-N728,-3))</f>
        <v/>
      </c>
      <c r="X728" s="18">
        <f>MAX(0,ROUNDDOWN(K728-H728-430000-J728-O728,-3))</f>
        <v/>
      </c>
      <c r="Y728" s="18">
        <f>IF(K728&lt;=450000,0,MAX(0,ROUNDDOWN(V728*0.06-MIN(50000,V728)*0.03,-2))+MAX(0,ROUNDDOWN(V728*0.04-MIN(50000,V728)*0.02,-2)))</f>
        <v/>
      </c>
      <c r="Z728" s="18">
        <f>IF(K728&lt;=450000,0,MAX(0,ROUNDDOWN(W728*0.06-MIN(50000,W728)*0.03,-2))+MAX(0,ROUNDDOWN(W728*0.04-MIN(50000,W728)*0.02,-2)))</f>
        <v/>
      </c>
      <c r="AA728" s="18">
        <f>IF(K728&lt;=450000,0,MAX(0,ROUNDDOWN(X728*0.06-MIN(50000,X728)*0.03,-2))+MAX(0,ROUNDDOWN(X728*0.04-MIN(50000,X728)*0.02,-2)))</f>
        <v/>
      </c>
      <c r="AB728" s="18">
        <f>AE728+Y728-Z728</f>
        <v/>
      </c>
      <c r="AC728" s="18">
        <f>AF728+Y728-AA728</f>
        <v/>
      </c>
      <c r="AD728" s="20">
        <f>AB728-AC728</f>
        <v/>
      </c>
      <c r="AE728" s="18">
        <f>S728-T728</f>
        <v/>
      </c>
      <c r="AF728" s="18">
        <f>S728-U728</f>
        <v/>
      </c>
      <c r="AG728" s="21">
        <f>IF(P728&lt;=0,0,LOOKUP(P728,{0,1950001,3300001,6950001,9000001,18000001,40000001},{0.05,0.1,0.2,0.23,0.33,0.4,0.45}))</f>
        <v/>
      </c>
    </row>
    <row r="729">
      <c r="A729" t="inlineStr">
        <is>
          <t>1万円刻み</t>
        </is>
      </c>
      <c r="B729" s="18">
        <f>'4_1万円刻み'!$A$249</f>
        <v/>
      </c>
      <c r="C729" s="19" t="n">
        <v>2025</v>
      </c>
      <c r="D729" s="18" t="n">
        <v>100000</v>
      </c>
      <c r="E729" s="18" t="n">
        <v>0</v>
      </c>
      <c r="F729" s="18" t="n">
        <v>100000</v>
      </c>
      <c r="G729" t="inlineStr">
        <is>
          <t>はい</t>
        </is>
      </c>
      <c r="H729" s="18">
        <f>ROUND(MIN(B729/12,650000)*12*0.0915+MIN(B729/12,1390000)*12*(0.0504+0)+B729*0.005,0)</f>
        <v/>
      </c>
      <c r="I729" s="18" t="n">
        <v>0</v>
      </c>
      <c r="J729" s="18" t="n">
        <v>0</v>
      </c>
      <c r="K729" s="18">
        <f>ROUND(IF(C729&gt;=2026,IF(B729&lt;741000,0,IF(B729&lt;2191000,B729-740000,IF(B729&lt;2193000,1451000,IF(B729&lt;2196000,1453000,IF(B729&lt;2200000,1456000,IF(B729&lt;3600000,ROUNDDOWN(B729/4,-3)*2.8-80000,IF(B729&lt;6600000,ROUNDDOWN(B729/4,-3)*3.2-440000,IF(B729&lt;8500000,ROUNDDOWN(B729*0.9,0)-1100000,B729-1950000)))))))),IF(B729&lt;651000,0,IF(B729&lt;1900000,B729-650000,IF(B729&lt;3600000,ROUNDDOWN(B729/4,-3)*2.8-80000,IF(B729&lt;6600000,ROUNDDOWN(B729/4,-3)*3.2-440000,IF(B729&lt;8500000,ROUNDDOWN(B729*0.9,0)-1100000,B729-1950000)))))),0)</f>
        <v/>
      </c>
      <c r="L729" s="18">
        <f>IF(K729&gt;23500000,NA(),IF(C729&gt;=2026,IF(K729&lt;=4890000,1040000,IF(K729&lt;=6550000,670000,620000)),IF(K729&lt;=1320000,950000,IF(K729&lt;=3360000,880000,IF(K729&lt;=4890000,680000,IF(K729&lt;=6550000,630000,580000))))))</f>
        <v/>
      </c>
      <c r="M729" s="18">
        <f>MIN(100000,ROUNDDOWN(K729*0.05,0))</f>
        <v/>
      </c>
      <c r="N729" s="18">
        <f>MIN(2000000,MAX(0,D729-E729-M729))</f>
        <v/>
      </c>
      <c r="O729" s="18">
        <f>IF(G729="はい",MIN(88000,MAX(0,F729-12000)),0)</f>
        <v/>
      </c>
      <c r="P729" s="18">
        <f>MAX(0,ROUNDDOWN(K729-H729-L729-I729-0,-3))</f>
        <v/>
      </c>
      <c r="Q729" s="18">
        <f>MAX(0,ROUNDDOWN(K729-H729-L729-I729-N729,-3))</f>
        <v/>
      </c>
      <c r="R729" s="18">
        <f>MAX(0,ROUNDDOWN(K729-H729-L729-I729-O729,-3))</f>
        <v/>
      </c>
      <c r="S729" s="18">
        <f>IF(P729&lt;=0,0,ROUNDDOWN((P729*LOOKUP(P729,{0,1950001,3300001,6950001,9000001,18000001,40000001},{0.05,0.1,0.2,0.23,0.33,0.4,0.45})-LOOKUP(P729,{0,1950001,3300001,6950001,9000001,18000001,40000001},{0,97500,427500,636000,1536000,2796000,4796000}))*1.021,-2))</f>
        <v/>
      </c>
      <c r="T729" s="18">
        <f>IF(Q729&lt;=0,0,ROUNDDOWN((Q729*LOOKUP(Q729,{0,1950001,3300001,6950001,9000001,18000001,40000001},{0.05,0.1,0.2,0.23,0.33,0.4,0.45})-LOOKUP(Q729,{0,1950001,3300001,6950001,9000001,18000001,40000001},{0,97500,427500,636000,1536000,2796000,4796000}))*1.021,-2))</f>
        <v/>
      </c>
      <c r="U729" s="18">
        <f>IF(R729&lt;=0,0,ROUNDDOWN((R729*LOOKUP(R729,{0,1950001,3300001,6950001,9000001,18000001,40000001},{0.05,0.1,0.2,0.23,0.33,0.4,0.45})-LOOKUP(R729,{0,1950001,3300001,6950001,9000001,18000001,40000001},{0,97500,427500,636000,1536000,2796000,4796000}))*1.021,-2))</f>
        <v/>
      </c>
      <c r="V729" s="18">
        <f>MAX(0,ROUNDDOWN(K729-H729-430000-J729-0,-3))</f>
        <v/>
      </c>
      <c r="W729" s="18">
        <f>MAX(0,ROUNDDOWN(K729-H729-430000-J729-N729,-3))</f>
        <v/>
      </c>
      <c r="X729" s="18">
        <f>MAX(0,ROUNDDOWN(K729-H729-430000-J729-O729,-3))</f>
        <v/>
      </c>
      <c r="Y729" s="18">
        <f>IF(K729&lt;=450000,0,MAX(0,ROUNDDOWN(V729*0.06-MIN(50000,V729)*0.03,-2))+MAX(0,ROUNDDOWN(V729*0.04-MIN(50000,V729)*0.02,-2)))</f>
        <v/>
      </c>
      <c r="Z729" s="18">
        <f>IF(K729&lt;=450000,0,MAX(0,ROUNDDOWN(W729*0.06-MIN(50000,W729)*0.03,-2))+MAX(0,ROUNDDOWN(W729*0.04-MIN(50000,W729)*0.02,-2)))</f>
        <v/>
      </c>
      <c r="AA729" s="18">
        <f>IF(K729&lt;=450000,0,MAX(0,ROUNDDOWN(X729*0.06-MIN(50000,X729)*0.03,-2))+MAX(0,ROUNDDOWN(X729*0.04-MIN(50000,X729)*0.02,-2)))</f>
        <v/>
      </c>
      <c r="AB729" s="18">
        <f>AE729+Y729-Z729</f>
        <v/>
      </c>
      <c r="AC729" s="18">
        <f>AF729+Y729-AA729</f>
        <v/>
      </c>
      <c r="AD729" s="20">
        <f>AB729-AC729</f>
        <v/>
      </c>
      <c r="AE729" s="18">
        <f>S729-T729</f>
        <v/>
      </c>
      <c r="AF729" s="18">
        <f>S729-U729</f>
        <v/>
      </c>
      <c r="AG729" s="21">
        <f>IF(P729&lt;=0,0,LOOKUP(P729,{0,1950001,3300001,6950001,9000001,18000001,40000001},{0.05,0.1,0.2,0.23,0.33,0.4,0.45}))</f>
        <v/>
      </c>
    </row>
    <row r="730">
      <c r="A730" t="inlineStr">
        <is>
          <t>1万円刻み</t>
        </is>
      </c>
      <c r="B730" s="18">
        <f>'4_1万円刻み'!$A$250</f>
        <v/>
      </c>
      <c r="C730" s="19" t="n">
        <v>2026</v>
      </c>
      <c r="D730" s="18" t="n">
        <v>100000</v>
      </c>
      <c r="E730" s="18" t="n">
        <v>0</v>
      </c>
      <c r="F730" s="18" t="n">
        <v>100000</v>
      </c>
      <c r="G730" t="inlineStr">
        <is>
          <t>はい</t>
        </is>
      </c>
      <c r="H730" s="18">
        <f>ROUND(MIN(B730/12,650000)*12*0.0915+MIN(B730/12,1390000)*12*(0.0504+0)+B730*0.005,0)</f>
        <v/>
      </c>
      <c r="I730" s="18" t="n">
        <v>0</v>
      </c>
      <c r="J730" s="18" t="n">
        <v>0</v>
      </c>
      <c r="K730" s="18">
        <f>ROUND(IF(C730&gt;=2026,IF(B730&lt;741000,0,IF(B730&lt;2191000,B730-740000,IF(B730&lt;2193000,1451000,IF(B730&lt;2196000,1453000,IF(B730&lt;2200000,1456000,IF(B730&lt;3600000,ROUNDDOWN(B730/4,-3)*2.8-80000,IF(B730&lt;6600000,ROUNDDOWN(B730/4,-3)*3.2-440000,IF(B730&lt;8500000,ROUNDDOWN(B730*0.9,0)-1100000,B730-1950000)))))))),IF(B730&lt;651000,0,IF(B730&lt;1900000,B730-650000,IF(B730&lt;3600000,ROUNDDOWN(B730/4,-3)*2.8-80000,IF(B730&lt;6600000,ROUNDDOWN(B730/4,-3)*3.2-440000,IF(B730&lt;8500000,ROUNDDOWN(B730*0.9,0)-1100000,B730-1950000)))))),0)</f>
        <v/>
      </c>
      <c r="L730" s="18">
        <f>IF(K730&gt;23500000,NA(),IF(C730&gt;=2026,IF(K730&lt;=4890000,1040000,IF(K730&lt;=6550000,670000,620000)),IF(K730&lt;=1320000,950000,IF(K730&lt;=3360000,880000,IF(K730&lt;=4890000,680000,IF(K730&lt;=6550000,630000,580000))))))</f>
        <v/>
      </c>
      <c r="M730" s="18">
        <f>MIN(100000,ROUNDDOWN(K730*0.05,0))</f>
        <v/>
      </c>
      <c r="N730" s="18">
        <f>MIN(2000000,MAX(0,D730-E730-M730))</f>
        <v/>
      </c>
      <c r="O730" s="18">
        <f>IF(G730="はい",MIN(88000,MAX(0,F730-12000)),0)</f>
        <v/>
      </c>
      <c r="P730" s="18">
        <f>MAX(0,ROUNDDOWN(K730-H730-L730-I730-0,-3))</f>
        <v/>
      </c>
      <c r="Q730" s="18">
        <f>MAX(0,ROUNDDOWN(K730-H730-L730-I730-N730,-3))</f>
        <v/>
      </c>
      <c r="R730" s="18">
        <f>MAX(0,ROUNDDOWN(K730-H730-L730-I730-O730,-3))</f>
        <v/>
      </c>
      <c r="S730" s="18">
        <f>IF(P730&lt;=0,0,ROUNDDOWN((P730*LOOKUP(P730,{0,1950001,3300001,6950001,9000001,18000001,40000001},{0.05,0.1,0.2,0.23,0.33,0.4,0.45})-LOOKUP(P730,{0,1950001,3300001,6950001,9000001,18000001,40000001},{0,97500,427500,636000,1536000,2796000,4796000}))*1.021,-2))</f>
        <v/>
      </c>
      <c r="T730" s="18">
        <f>IF(Q730&lt;=0,0,ROUNDDOWN((Q730*LOOKUP(Q730,{0,1950001,3300001,6950001,9000001,18000001,40000001},{0.05,0.1,0.2,0.23,0.33,0.4,0.45})-LOOKUP(Q730,{0,1950001,3300001,6950001,9000001,18000001,40000001},{0,97500,427500,636000,1536000,2796000,4796000}))*1.021,-2))</f>
        <v/>
      </c>
      <c r="U730" s="18">
        <f>IF(R730&lt;=0,0,ROUNDDOWN((R730*LOOKUP(R730,{0,1950001,3300001,6950001,9000001,18000001,40000001},{0.05,0.1,0.2,0.23,0.33,0.4,0.45})-LOOKUP(R730,{0,1950001,3300001,6950001,9000001,18000001,40000001},{0,97500,427500,636000,1536000,2796000,4796000}))*1.021,-2))</f>
        <v/>
      </c>
      <c r="V730" s="18">
        <f>MAX(0,ROUNDDOWN(K730-H730-430000-J730-0,-3))</f>
        <v/>
      </c>
      <c r="W730" s="18">
        <f>MAX(0,ROUNDDOWN(K730-H730-430000-J730-N730,-3))</f>
        <v/>
      </c>
      <c r="X730" s="18">
        <f>MAX(0,ROUNDDOWN(K730-H730-430000-J730-O730,-3))</f>
        <v/>
      </c>
      <c r="Y730" s="18">
        <f>IF(K730&lt;=450000,0,MAX(0,ROUNDDOWN(V730*0.06-MIN(50000,V730)*0.03,-2))+MAX(0,ROUNDDOWN(V730*0.04-MIN(50000,V730)*0.02,-2)))</f>
        <v/>
      </c>
      <c r="Z730" s="18">
        <f>IF(K730&lt;=450000,0,MAX(0,ROUNDDOWN(W730*0.06-MIN(50000,W730)*0.03,-2))+MAX(0,ROUNDDOWN(W730*0.04-MIN(50000,W730)*0.02,-2)))</f>
        <v/>
      </c>
      <c r="AA730" s="18">
        <f>IF(K730&lt;=450000,0,MAX(0,ROUNDDOWN(X730*0.06-MIN(50000,X730)*0.03,-2))+MAX(0,ROUNDDOWN(X730*0.04-MIN(50000,X730)*0.02,-2)))</f>
        <v/>
      </c>
      <c r="AB730" s="18">
        <f>AE730+Y730-Z730</f>
        <v/>
      </c>
      <c r="AC730" s="18">
        <f>AF730+Y730-AA730</f>
        <v/>
      </c>
      <c r="AD730" s="20">
        <f>AB730-AC730</f>
        <v/>
      </c>
      <c r="AE730" s="18">
        <f>S730-T730</f>
        <v/>
      </c>
      <c r="AF730" s="18">
        <f>S730-U730</f>
        <v/>
      </c>
      <c r="AG730" s="21">
        <f>IF(P730&lt;=0,0,LOOKUP(P730,{0,1950001,3300001,6950001,9000001,18000001,40000001},{0.05,0.1,0.2,0.23,0.33,0.4,0.45}))</f>
        <v/>
      </c>
    </row>
    <row r="731">
      <c r="A731" t="inlineStr">
        <is>
          <t>1万円刻み</t>
        </is>
      </c>
      <c r="B731" s="18">
        <f>'4_1万円刻み'!$A$250</f>
        <v/>
      </c>
      <c r="C731" s="19" t="n">
        <v>2025</v>
      </c>
      <c r="D731" s="18" t="n">
        <v>100000</v>
      </c>
      <c r="E731" s="18" t="n">
        <v>0</v>
      </c>
      <c r="F731" s="18" t="n">
        <v>100000</v>
      </c>
      <c r="G731" t="inlineStr">
        <is>
          <t>はい</t>
        </is>
      </c>
      <c r="H731" s="18">
        <f>ROUND(MIN(B731/12,650000)*12*0.0915+MIN(B731/12,1390000)*12*(0.0504+0)+B731*0.005,0)</f>
        <v/>
      </c>
      <c r="I731" s="18" t="n">
        <v>0</v>
      </c>
      <c r="J731" s="18" t="n">
        <v>0</v>
      </c>
      <c r="K731" s="18">
        <f>ROUND(IF(C731&gt;=2026,IF(B731&lt;741000,0,IF(B731&lt;2191000,B731-740000,IF(B731&lt;2193000,1451000,IF(B731&lt;2196000,1453000,IF(B731&lt;2200000,1456000,IF(B731&lt;3600000,ROUNDDOWN(B731/4,-3)*2.8-80000,IF(B731&lt;6600000,ROUNDDOWN(B731/4,-3)*3.2-440000,IF(B731&lt;8500000,ROUNDDOWN(B731*0.9,0)-1100000,B731-1950000)))))))),IF(B731&lt;651000,0,IF(B731&lt;1900000,B731-650000,IF(B731&lt;3600000,ROUNDDOWN(B731/4,-3)*2.8-80000,IF(B731&lt;6600000,ROUNDDOWN(B731/4,-3)*3.2-440000,IF(B731&lt;8500000,ROUNDDOWN(B731*0.9,0)-1100000,B731-1950000)))))),0)</f>
        <v/>
      </c>
      <c r="L731" s="18">
        <f>IF(K731&gt;23500000,NA(),IF(C731&gt;=2026,IF(K731&lt;=4890000,1040000,IF(K731&lt;=6550000,670000,620000)),IF(K731&lt;=1320000,950000,IF(K731&lt;=3360000,880000,IF(K731&lt;=4890000,680000,IF(K731&lt;=6550000,630000,580000))))))</f>
        <v/>
      </c>
      <c r="M731" s="18">
        <f>MIN(100000,ROUNDDOWN(K731*0.05,0))</f>
        <v/>
      </c>
      <c r="N731" s="18">
        <f>MIN(2000000,MAX(0,D731-E731-M731))</f>
        <v/>
      </c>
      <c r="O731" s="18">
        <f>IF(G731="はい",MIN(88000,MAX(0,F731-12000)),0)</f>
        <v/>
      </c>
      <c r="P731" s="18">
        <f>MAX(0,ROUNDDOWN(K731-H731-L731-I731-0,-3))</f>
        <v/>
      </c>
      <c r="Q731" s="18">
        <f>MAX(0,ROUNDDOWN(K731-H731-L731-I731-N731,-3))</f>
        <v/>
      </c>
      <c r="R731" s="18">
        <f>MAX(0,ROUNDDOWN(K731-H731-L731-I731-O731,-3))</f>
        <v/>
      </c>
      <c r="S731" s="18">
        <f>IF(P731&lt;=0,0,ROUNDDOWN((P731*LOOKUP(P731,{0,1950001,3300001,6950001,9000001,18000001,40000001},{0.05,0.1,0.2,0.23,0.33,0.4,0.45})-LOOKUP(P731,{0,1950001,3300001,6950001,9000001,18000001,40000001},{0,97500,427500,636000,1536000,2796000,4796000}))*1.021,-2))</f>
        <v/>
      </c>
      <c r="T731" s="18">
        <f>IF(Q731&lt;=0,0,ROUNDDOWN((Q731*LOOKUP(Q731,{0,1950001,3300001,6950001,9000001,18000001,40000001},{0.05,0.1,0.2,0.23,0.33,0.4,0.45})-LOOKUP(Q731,{0,1950001,3300001,6950001,9000001,18000001,40000001},{0,97500,427500,636000,1536000,2796000,4796000}))*1.021,-2))</f>
        <v/>
      </c>
      <c r="U731" s="18">
        <f>IF(R731&lt;=0,0,ROUNDDOWN((R731*LOOKUP(R731,{0,1950001,3300001,6950001,9000001,18000001,40000001},{0.05,0.1,0.2,0.23,0.33,0.4,0.45})-LOOKUP(R731,{0,1950001,3300001,6950001,9000001,18000001,40000001},{0,97500,427500,636000,1536000,2796000,4796000}))*1.021,-2))</f>
        <v/>
      </c>
      <c r="V731" s="18">
        <f>MAX(0,ROUNDDOWN(K731-H731-430000-J731-0,-3))</f>
        <v/>
      </c>
      <c r="W731" s="18">
        <f>MAX(0,ROUNDDOWN(K731-H731-430000-J731-N731,-3))</f>
        <v/>
      </c>
      <c r="X731" s="18">
        <f>MAX(0,ROUNDDOWN(K731-H731-430000-J731-O731,-3))</f>
        <v/>
      </c>
      <c r="Y731" s="18">
        <f>IF(K731&lt;=450000,0,MAX(0,ROUNDDOWN(V731*0.06-MIN(50000,V731)*0.03,-2))+MAX(0,ROUNDDOWN(V731*0.04-MIN(50000,V731)*0.02,-2)))</f>
        <v/>
      </c>
      <c r="Z731" s="18">
        <f>IF(K731&lt;=450000,0,MAX(0,ROUNDDOWN(W731*0.06-MIN(50000,W731)*0.03,-2))+MAX(0,ROUNDDOWN(W731*0.04-MIN(50000,W731)*0.02,-2)))</f>
        <v/>
      </c>
      <c r="AA731" s="18">
        <f>IF(K731&lt;=450000,0,MAX(0,ROUNDDOWN(X731*0.06-MIN(50000,X731)*0.03,-2))+MAX(0,ROUNDDOWN(X731*0.04-MIN(50000,X731)*0.02,-2)))</f>
        <v/>
      </c>
      <c r="AB731" s="18">
        <f>AE731+Y731-Z731</f>
        <v/>
      </c>
      <c r="AC731" s="18">
        <f>AF731+Y731-AA731</f>
        <v/>
      </c>
      <c r="AD731" s="20">
        <f>AB731-AC731</f>
        <v/>
      </c>
      <c r="AE731" s="18">
        <f>S731-T731</f>
        <v/>
      </c>
      <c r="AF731" s="18">
        <f>S731-U731</f>
        <v/>
      </c>
      <c r="AG731" s="21">
        <f>IF(P731&lt;=0,0,LOOKUP(P731,{0,1950001,3300001,6950001,9000001,18000001,40000001},{0.05,0.1,0.2,0.23,0.33,0.4,0.45}))</f>
        <v/>
      </c>
    </row>
    <row r="732">
      <c r="A732" t="inlineStr">
        <is>
          <t>1万円刻み</t>
        </is>
      </c>
      <c r="B732" s="18">
        <f>'4_1万円刻み'!$A$251</f>
        <v/>
      </c>
      <c r="C732" s="19" t="n">
        <v>2026</v>
      </c>
      <c r="D732" s="18" t="n">
        <v>100000</v>
      </c>
      <c r="E732" s="18" t="n">
        <v>0</v>
      </c>
      <c r="F732" s="18" t="n">
        <v>100000</v>
      </c>
      <c r="G732" t="inlineStr">
        <is>
          <t>はい</t>
        </is>
      </c>
      <c r="H732" s="18">
        <f>ROUND(MIN(B732/12,650000)*12*0.0915+MIN(B732/12,1390000)*12*(0.0504+0)+B732*0.005,0)</f>
        <v/>
      </c>
      <c r="I732" s="18" t="n">
        <v>0</v>
      </c>
      <c r="J732" s="18" t="n">
        <v>0</v>
      </c>
      <c r="K732" s="18">
        <f>ROUND(IF(C732&gt;=2026,IF(B732&lt;741000,0,IF(B732&lt;2191000,B732-740000,IF(B732&lt;2193000,1451000,IF(B732&lt;2196000,1453000,IF(B732&lt;2200000,1456000,IF(B732&lt;3600000,ROUNDDOWN(B732/4,-3)*2.8-80000,IF(B732&lt;6600000,ROUNDDOWN(B732/4,-3)*3.2-440000,IF(B732&lt;8500000,ROUNDDOWN(B732*0.9,0)-1100000,B732-1950000)))))))),IF(B732&lt;651000,0,IF(B732&lt;1900000,B732-650000,IF(B732&lt;3600000,ROUNDDOWN(B732/4,-3)*2.8-80000,IF(B732&lt;6600000,ROUNDDOWN(B732/4,-3)*3.2-440000,IF(B732&lt;8500000,ROUNDDOWN(B732*0.9,0)-1100000,B732-1950000)))))),0)</f>
        <v/>
      </c>
      <c r="L732" s="18">
        <f>IF(K732&gt;23500000,NA(),IF(C732&gt;=2026,IF(K732&lt;=4890000,1040000,IF(K732&lt;=6550000,670000,620000)),IF(K732&lt;=1320000,950000,IF(K732&lt;=3360000,880000,IF(K732&lt;=4890000,680000,IF(K732&lt;=6550000,630000,580000))))))</f>
        <v/>
      </c>
      <c r="M732" s="18">
        <f>MIN(100000,ROUNDDOWN(K732*0.05,0))</f>
        <v/>
      </c>
      <c r="N732" s="18">
        <f>MIN(2000000,MAX(0,D732-E732-M732))</f>
        <v/>
      </c>
      <c r="O732" s="18">
        <f>IF(G732="はい",MIN(88000,MAX(0,F732-12000)),0)</f>
        <v/>
      </c>
      <c r="P732" s="18">
        <f>MAX(0,ROUNDDOWN(K732-H732-L732-I732-0,-3))</f>
        <v/>
      </c>
      <c r="Q732" s="18">
        <f>MAX(0,ROUNDDOWN(K732-H732-L732-I732-N732,-3))</f>
        <v/>
      </c>
      <c r="R732" s="18">
        <f>MAX(0,ROUNDDOWN(K732-H732-L732-I732-O732,-3))</f>
        <v/>
      </c>
      <c r="S732" s="18">
        <f>IF(P732&lt;=0,0,ROUNDDOWN((P732*LOOKUP(P732,{0,1950001,3300001,6950001,9000001,18000001,40000001},{0.05,0.1,0.2,0.23,0.33,0.4,0.45})-LOOKUP(P732,{0,1950001,3300001,6950001,9000001,18000001,40000001},{0,97500,427500,636000,1536000,2796000,4796000}))*1.021,-2))</f>
        <v/>
      </c>
      <c r="T732" s="18">
        <f>IF(Q732&lt;=0,0,ROUNDDOWN((Q732*LOOKUP(Q732,{0,1950001,3300001,6950001,9000001,18000001,40000001},{0.05,0.1,0.2,0.23,0.33,0.4,0.45})-LOOKUP(Q732,{0,1950001,3300001,6950001,9000001,18000001,40000001},{0,97500,427500,636000,1536000,2796000,4796000}))*1.021,-2))</f>
        <v/>
      </c>
      <c r="U732" s="18">
        <f>IF(R732&lt;=0,0,ROUNDDOWN((R732*LOOKUP(R732,{0,1950001,3300001,6950001,9000001,18000001,40000001},{0.05,0.1,0.2,0.23,0.33,0.4,0.45})-LOOKUP(R732,{0,1950001,3300001,6950001,9000001,18000001,40000001},{0,97500,427500,636000,1536000,2796000,4796000}))*1.021,-2))</f>
        <v/>
      </c>
      <c r="V732" s="18">
        <f>MAX(0,ROUNDDOWN(K732-H732-430000-J732-0,-3))</f>
        <v/>
      </c>
      <c r="W732" s="18">
        <f>MAX(0,ROUNDDOWN(K732-H732-430000-J732-N732,-3))</f>
        <v/>
      </c>
      <c r="X732" s="18">
        <f>MAX(0,ROUNDDOWN(K732-H732-430000-J732-O732,-3))</f>
        <v/>
      </c>
      <c r="Y732" s="18">
        <f>IF(K732&lt;=450000,0,MAX(0,ROUNDDOWN(V732*0.06-MIN(50000,V732)*0.03,-2))+MAX(0,ROUNDDOWN(V732*0.04-MIN(50000,V732)*0.02,-2)))</f>
        <v/>
      </c>
      <c r="Z732" s="18">
        <f>IF(K732&lt;=450000,0,MAX(0,ROUNDDOWN(W732*0.06-MIN(50000,W732)*0.03,-2))+MAX(0,ROUNDDOWN(W732*0.04-MIN(50000,W732)*0.02,-2)))</f>
        <v/>
      </c>
      <c r="AA732" s="18">
        <f>IF(K732&lt;=450000,0,MAX(0,ROUNDDOWN(X732*0.06-MIN(50000,X732)*0.03,-2))+MAX(0,ROUNDDOWN(X732*0.04-MIN(50000,X732)*0.02,-2)))</f>
        <v/>
      </c>
      <c r="AB732" s="18">
        <f>AE732+Y732-Z732</f>
        <v/>
      </c>
      <c r="AC732" s="18">
        <f>AF732+Y732-AA732</f>
        <v/>
      </c>
      <c r="AD732" s="20">
        <f>AB732-AC732</f>
        <v/>
      </c>
      <c r="AE732" s="18">
        <f>S732-T732</f>
        <v/>
      </c>
      <c r="AF732" s="18">
        <f>S732-U732</f>
        <v/>
      </c>
      <c r="AG732" s="21">
        <f>IF(P732&lt;=0,0,LOOKUP(P732,{0,1950001,3300001,6950001,9000001,18000001,40000001},{0.05,0.1,0.2,0.23,0.33,0.4,0.45}))</f>
        <v/>
      </c>
    </row>
    <row r="733">
      <c r="A733" t="inlineStr">
        <is>
          <t>1万円刻み</t>
        </is>
      </c>
      <c r="B733" s="18">
        <f>'4_1万円刻み'!$A$251</f>
        <v/>
      </c>
      <c r="C733" s="19" t="n">
        <v>2025</v>
      </c>
      <c r="D733" s="18" t="n">
        <v>100000</v>
      </c>
      <c r="E733" s="18" t="n">
        <v>0</v>
      </c>
      <c r="F733" s="18" t="n">
        <v>100000</v>
      </c>
      <c r="G733" t="inlineStr">
        <is>
          <t>はい</t>
        </is>
      </c>
      <c r="H733" s="18">
        <f>ROUND(MIN(B733/12,650000)*12*0.0915+MIN(B733/12,1390000)*12*(0.0504+0)+B733*0.005,0)</f>
        <v/>
      </c>
      <c r="I733" s="18" t="n">
        <v>0</v>
      </c>
      <c r="J733" s="18" t="n">
        <v>0</v>
      </c>
      <c r="K733" s="18">
        <f>ROUND(IF(C733&gt;=2026,IF(B733&lt;741000,0,IF(B733&lt;2191000,B733-740000,IF(B733&lt;2193000,1451000,IF(B733&lt;2196000,1453000,IF(B733&lt;2200000,1456000,IF(B733&lt;3600000,ROUNDDOWN(B733/4,-3)*2.8-80000,IF(B733&lt;6600000,ROUNDDOWN(B733/4,-3)*3.2-440000,IF(B733&lt;8500000,ROUNDDOWN(B733*0.9,0)-1100000,B733-1950000)))))))),IF(B733&lt;651000,0,IF(B733&lt;1900000,B733-650000,IF(B733&lt;3600000,ROUNDDOWN(B733/4,-3)*2.8-80000,IF(B733&lt;6600000,ROUNDDOWN(B733/4,-3)*3.2-440000,IF(B733&lt;8500000,ROUNDDOWN(B733*0.9,0)-1100000,B733-1950000)))))),0)</f>
        <v/>
      </c>
      <c r="L733" s="18">
        <f>IF(K733&gt;23500000,NA(),IF(C733&gt;=2026,IF(K733&lt;=4890000,1040000,IF(K733&lt;=6550000,670000,620000)),IF(K733&lt;=1320000,950000,IF(K733&lt;=3360000,880000,IF(K733&lt;=4890000,680000,IF(K733&lt;=6550000,630000,580000))))))</f>
        <v/>
      </c>
      <c r="M733" s="18">
        <f>MIN(100000,ROUNDDOWN(K733*0.05,0))</f>
        <v/>
      </c>
      <c r="N733" s="18">
        <f>MIN(2000000,MAX(0,D733-E733-M733))</f>
        <v/>
      </c>
      <c r="O733" s="18">
        <f>IF(G733="はい",MIN(88000,MAX(0,F733-12000)),0)</f>
        <v/>
      </c>
      <c r="P733" s="18">
        <f>MAX(0,ROUNDDOWN(K733-H733-L733-I733-0,-3))</f>
        <v/>
      </c>
      <c r="Q733" s="18">
        <f>MAX(0,ROUNDDOWN(K733-H733-L733-I733-N733,-3))</f>
        <v/>
      </c>
      <c r="R733" s="18">
        <f>MAX(0,ROUNDDOWN(K733-H733-L733-I733-O733,-3))</f>
        <v/>
      </c>
      <c r="S733" s="18">
        <f>IF(P733&lt;=0,0,ROUNDDOWN((P733*LOOKUP(P733,{0,1950001,3300001,6950001,9000001,18000001,40000001},{0.05,0.1,0.2,0.23,0.33,0.4,0.45})-LOOKUP(P733,{0,1950001,3300001,6950001,9000001,18000001,40000001},{0,97500,427500,636000,1536000,2796000,4796000}))*1.021,-2))</f>
        <v/>
      </c>
      <c r="T733" s="18">
        <f>IF(Q733&lt;=0,0,ROUNDDOWN((Q733*LOOKUP(Q733,{0,1950001,3300001,6950001,9000001,18000001,40000001},{0.05,0.1,0.2,0.23,0.33,0.4,0.45})-LOOKUP(Q733,{0,1950001,3300001,6950001,9000001,18000001,40000001},{0,97500,427500,636000,1536000,2796000,4796000}))*1.021,-2))</f>
        <v/>
      </c>
      <c r="U733" s="18">
        <f>IF(R733&lt;=0,0,ROUNDDOWN((R733*LOOKUP(R733,{0,1950001,3300001,6950001,9000001,18000001,40000001},{0.05,0.1,0.2,0.23,0.33,0.4,0.45})-LOOKUP(R733,{0,1950001,3300001,6950001,9000001,18000001,40000001},{0,97500,427500,636000,1536000,2796000,4796000}))*1.021,-2))</f>
        <v/>
      </c>
      <c r="V733" s="18">
        <f>MAX(0,ROUNDDOWN(K733-H733-430000-J733-0,-3))</f>
        <v/>
      </c>
      <c r="W733" s="18">
        <f>MAX(0,ROUNDDOWN(K733-H733-430000-J733-N733,-3))</f>
        <v/>
      </c>
      <c r="X733" s="18">
        <f>MAX(0,ROUNDDOWN(K733-H733-430000-J733-O733,-3))</f>
        <v/>
      </c>
      <c r="Y733" s="18">
        <f>IF(K733&lt;=450000,0,MAX(0,ROUNDDOWN(V733*0.06-MIN(50000,V733)*0.03,-2))+MAX(0,ROUNDDOWN(V733*0.04-MIN(50000,V733)*0.02,-2)))</f>
        <v/>
      </c>
      <c r="Z733" s="18">
        <f>IF(K733&lt;=450000,0,MAX(0,ROUNDDOWN(W733*0.06-MIN(50000,W733)*0.03,-2))+MAX(0,ROUNDDOWN(W733*0.04-MIN(50000,W733)*0.02,-2)))</f>
        <v/>
      </c>
      <c r="AA733" s="18">
        <f>IF(K733&lt;=450000,0,MAX(0,ROUNDDOWN(X733*0.06-MIN(50000,X733)*0.03,-2))+MAX(0,ROUNDDOWN(X733*0.04-MIN(50000,X733)*0.02,-2)))</f>
        <v/>
      </c>
      <c r="AB733" s="18">
        <f>AE733+Y733-Z733</f>
        <v/>
      </c>
      <c r="AC733" s="18">
        <f>AF733+Y733-AA733</f>
        <v/>
      </c>
      <c r="AD733" s="20">
        <f>AB733-AC733</f>
        <v/>
      </c>
      <c r="AE733" s="18">
        <f>S733-T733</f>
        <v/>
      </c>
      <c r="AF733" s="18">
        <f>S733-U733</f>
        <v/>
      </c>
      <c r="AG733" s="21">
        <f>IF(P733&lt;=0,0,LOOKUP(P733,{0,1950001,3300001,6950001,9000001,18000001,40000001},{0.05,0.1,0.2,0.23,0.33,0.4,0.45}))</f>
        <v/>
      </c>
    </row>
    <row r="734">
      <c r="A734" t="inlineStr">
        <is>
          <t>1万円刻み</t>
        </is>
      </c>
      <c r="B734" s="18">
        <f>'4_1万円刻み'!$A$252</f>
        <v/>
      </c>
      <c r="C734" s="19" t="n">
        <v>2026</v>
      </c>
      <c r="D734" s="18" t="n">
        <v>100000</v>
      </c>
      <c r="E734" s="18" t="n">
        <v>0</v>
      </c>
      <c r="F734" s="18" t="n">
        <v>100000</v>
      </c>
      <c r="G734" t="inlineStr">
        <is>
          <t>はい</t>
        </is>
      </c>
      <c r="H734" s="18">
        <f>ROUND(MIN(B734/12,650000)*12*0.0915+MIN(B734/12,1390000)*12*(0.0504+0)+B734*0.005,0)</f>
        <v/>
      </c>
      <c r="I734" s="18" t="n">
        <v>0</v>
      </c>
      <c r="J734" s="18" t="n">
        <v>0</v>
      </c>
      <c r="K734" s="18">
        <f>ROUND(IF(C734&gt;=2026,IF(B734&lt;741000,0,IF(B734&lt;2191000,B734-740000,IF(B734&lt;2193000,1451000,IF(B734&lt;2196000,1453000,IF(B734&lt;2200000,1456000,IF(B734&lt;3600000,ROUNDDOWN(B734/4,-3)*2.8-80000,IF(B734&lt;6600000,ROUNDDOWN(B734/4,-3)*3.2-440000,IF(B734&lt;8500000,ROUNDDOWN(B734*0.9,0)-1100000,B734-1950000)))))))),IF(B734&lt;651000,0,IF(B734&lt;1900000,B734-650000,IF(B734&lt;3600000,ROUNDDOWN(B734/4,-3)*2.8-80000,IF(B734&lt;6600000,ROUNDDOWN(B734/4,-3)*3.2-440000,IF(B734&lt;8500000,ROUNDDOWN(B734*0.9,0)-1100000,B734-1950000)))))),0)</f>
        <v/>
      </c>
      <c r="L734" s="18">
        <f>IF(K734&gt;23500000,NA(),IF(C734&gt;=2026,IF(K734&lt;=4890000,1040000,IF(K734&lt;=6550000,670000,620000)),IF(K734&lt;=1320000,950000,IF(K734&lt;=3360000,880000,IF(K734&lt;=4890000,680000,IF(K734&lt;=6550000,630000,580000))))))</f>
        <v/>
      </c>
      <c r="M734" s="18">
        <f>MIN(100000,ROUNDDOWN(K734*0.05,0))</f>
        <v/>
      </c>
      <c r="N734" s="18">
        <f>MIN(2000000,MAX(0,D734-E734-M734))</f>
        <v/>
      </c>
      <c r="O734" s="18">
        <f>IF(G734="はい",MIN(88000,MAX(0,F734-12000)),0)</f>
        <v/>
      </c>
      <c r="P734" s="18">
        <f>MAX(0,ROUNDDOWN(K734-H734-L734-I734-0,-3))</f>
        <v/>
      </c>
      <c r="Q734" s="18">
        <f>MAX(0,ROUNDDOWN(K734-H734-L734-I734-N734,-3))</f>
        <v/>
      </c>
      <c r="R734" s="18">
        <f>MAX(0,ROUNDDOWN(K734-H734-L734-I734-O734,-3))</f>
        <v/>
      </c>
      <c r="S734" s="18">
        <f>IF(P734&lt;=0,0,ROUNDDOWN((P734*LOOKUP(P734,{0,1950001,3300001,6950001,9000001,18000001,40000001},{0.05,0.1,0.2,0.23,0.33,0.4,0.45})-LOOKUP(P734,{0,1950001,3300001,6950001,9000001,18000001,40000001},{0,97500,427500,636000,1536000,2796000,4796000}))*1.021,-2))</f>
        <v/>
      </c>
      <c r="T734" s="18">
        <f>IF(Q734&lt;=0,0,ROUNDDOWN((Q734*LOOKUP(Q734,{0,1950001,3300001,6950001,9000001,18000001,40000001},{0.05,0.1,0.2,0.23,0.33,0.4,0.45})-LOOKUP(Q734,{0,1950001,3300001,6950001,9000001,18000001,40000001},{0,97500,427500,636000,1536000,2796000,4796000}))*1.021,-2))</f>
        <v/>
      </c>
      <c r="U734" s="18">
        <f>IF(R734&lt;=0,0,ROUNDDOWN((R734*LOOKUP(R734,{0,1950001,3300001,6950001,9000001,18000001,40000001},{0.05,0.1,0.2,0.23,0.33,0.4,0.45})-LOOKUP(R734,{0,1950001,3300001,6950001,9000001,18000001,40000001},{0,97500,427500,636000,1536000,2796000,4796000}))*1.021,-2))</f>
        <v/>
      </c>
      <c r="V734" s="18">
        <f>MAX(0,ROUNDDOWN(K734-H734-430000-J734-0,-3))</f>
        <v/>
      </c>
      <c r="W734" s="18">
        <f>MAX(0,ROUNDDOWN(K734-H734-430000-J734-N734,-3))</f>
        <v/>
      </c>
      <c r="X734" s="18">
        <f>MAX(0,ROUNDDOWN(K734-H734-430000-J734-O734,-3))</f>
        <v/>
      </c>
      <c r="Y734" s="18">
        <f>IF(K734&lt;=450000,0,MAX(0,ROUNDDOWN(V734*0.06-MIN(50000,V734)*0.03,-2))+MAX(0,ROUNDDOWN(V734*0.04-MIN(50000,V734)*0.02,-2)))</f>
        <v/>
      </c>
      <c r="Z734" s="18">
        <f>IF(K734&lt;=450000,0,MAX(0,ROUNDDOWN(W734*0.06-MIN(50000,W734)*0.03,-2))+MAX(0,ROUNDDOWN(W734*0.04-MIN(50000,W734)*0.02,-2)))</f>
        <v/>
      </c>
      <c r="AA734" s="18">
        <f>IF(K734&lt;=450000,0,MAX(0,ROUNDDOWN(X734*0.06-MIN(50000,X734)*0.03,-2))+MAX(0,ROUNDDOWN(X734*0.04-MIN(50000,X734)*0.02,-2)))</f>
        <v/>
      </c>
      <c r="AB734" s="18">
        <f>AE734+Y734-Z734</f>
        <v/>
      </c>
      <c r="AC734" s="18">
        <f>AF734+Y734-AA734</f>
        <v/>
      </c>
      <c r="AD734" s="20">
        <f>AB734-AC734</f>
        <v/>
      </c>
      <c r="AE734" s="18">
        <f>S734-T734</f>
        <v/>
      </c>
      <c r="AF734" s="18">
        <f>S734-U734</f>
        <v/>
      </c>
      <c r="AG734" s="21">
        <f>IF(P734&lt;=0,0,LOOKUP(P734,{0,1950001,3300001,6950001,9000001,18000001,40000001},{0.05,0.1,0.2,0.23,0.33,0.4,0.45}))</f>
        <v/>
      </c>
    </row>
    <row r="735">
      <c r="A735" t="inlineStr">
        <is>
          <t>1万円刻み</t>
        </is>
      </c>
      <c r="B735" s="18">
        <f>'4_1万円刻み'!$A$252</f>
        <v/>
      </c>
      <c r="C735" s="19" t="n">
        <v>2025</v>
      </c>
      <c r="D735" s="18" t="n">
        <v>100000</v>
      </c>
      <c r="E735" s="18" t="n">
        <v>0</v>
      </c>
      <c r="F735" s="18" t="n">
        <v>100000</v>
      </c>
      <c r="G735" t="inlineStr">
        <is>
          <t>はい</t>
        </is>
      </c>
      <c r="H735" s="18">
        <f>ROUND(MIN(B735/12,650000)*12*0.0915+MIN(B735/12,1390000)*12*(0.0504+0)+B735*0.005,0)</f>
        <v/>
      </c>
      <c r="I735" s="18" t="n">
        <v>0</v>
      </c>
      <c r="J735" s="18" t="n">
        <v>0</v>
      </c>
      <c r="K735" s="18">
        <f>ROUND(IF(C735&gt;=2026,IF(B735&lt;741000,0,IF(B735&lt;2191000,B735-740000,IF(B735&lt;2193000,1451000,IF(B735&lt;2196000,1453000,IF(B735&lt;2200000,1456000,IF(B735&lt;3600000,ROUNDDOWN(B735/4,-3)*2.8-80000,IF(B735&lt;6600000,ROUNDDOWN(B735/4,-3)*3.2-440000,IF(B735&lt;8500000,ROUNDDOWN(B735*0.9,0)-1100000,B735-1950000)))))))),IF(B735&lt;651000,0,IF(B735&lt;1900000,B735-650000,IF(B735&lt;3600000,ROUNDDOWN(B735/4,-3)*2.8-80000,IF(B735&lt;6600000,ROUNDDOWN(B735/4,-3)*3.2-440000,IF(B735&lt;8500000,ROUNDDOWN(B735*0.9,0)-1100000,B735-1950000)))))),0)</f>
        <v/>
      </c>
      <c r="L735" s="18">
        <f>IF(K735&gt;23500000,NA(),IF(C735&gt;=2026,IF(K735&lt;=4890000,1040000,IF(K735&lt;=6550000,670000,620000)),IF(K735&lt;=1320000,950000,IF(K735&lt;=3360000,880000,IF(K735&lt;=4890000,680000,IF(K735&lt;=6550000,630000,580000))))))</f>
        <v/>
      </c>
      <c r="M735" s="18">
        <f>MIN(100000,ROUNDDOWN(K735*0.05,0))</f>
        <v/>
      </c>
      <c r="N735" s="18">
        <f>MIN(2000000,MAX(0,D735-E735-M735))</f>
        <v/>
      </c>
      <c r="O735" s="18">
        <f>IF(G735="はい",MIN(88000,MAX(0,F735-12000)),0)</f>
        <v/>
      </c>
      <c r="P735" s="18">
        <f>MAX(0,ROUNDDOWN(K735-H735-L735-I735-0,-3))</f>
        <v/>
      </c>
      <c r="Q735" s="18">
        <f>MAX(0,ROUNDDOWN(K735-H735-L735-I735-N735,-3))</f>
        <v/>
      </c>
      <c r="R735" s="18">
        <f>MAX(0,ROUNDDOWN(K735-H735-L735-I735-O735,-3))</f>
        <v/>
      </c>
      <c r="S735" s="18">
        <f>IF(P735&lt;=0,0,ROUNDDOWN((P735*LOOKUP(P735,{0,1950001,3300001,6950001,9000001,18000001,40000001},{0.05,0.1,0.2,0.23,0.33,0.4,0.45})-LOOKUP(P735,{0,1950001,3300001,6950001,9000001,18000001,40000001},{0,97500,427500,636000,1536000,2796000,4796000}))*1.021,-2))</f>
        <v/>
      </c>
      <c r="T735" s="18">
        <f>IF(Q735&lt;=0,0,ROUNDDOWN((Q735*LOOKUP(Q735,{0,1950001,3300001,6950001,9000001,18000001,40000001},{0.05,0.1,0.2,0.23,0.33,0.4,0.45})-LOOKUP(Q735,{0,1950001,3300001,6950001,9000001,18000001,40000001},{0,97500,427500,636000,1536000,2796000,4796000}))*1.021,-2))</f>
        <v/>
      </c>
      <c r="U735" s="18">
        <f>IF(R735&lt;=0,0,ROUNDDOWN((R735*LOOKUP(R735,{0,1950001,3300001,6950001,9000001,18000001,40000001},{0.05,0.1,0.2,0.23,0.33,0.4,0.45})-LOOKUP(R735,{0,1950001,3300001,6950001,9000001,18000001,40000001},{0,97500,427500,636000,1536000,2796000,4796000}))*1.021,-2))</f>
        <v/>
      </c>
      <c r="V735" s="18">
        <f>MAX(0,ROUNDDOWN(K735-H735-430000-J735-0,-3))</f>
        <v/>
      </c>
      <c r="W735" s="18">
        <f>MAX(0,ROUNDDOWN(K735-H735-430000-J735-N735,-3))</f>
        <v/>
      </c>
      <c r="X735" s="18">
        <f>MAX(0,ROUNDDOWN(K735-H735-430000-J735-O735,-3))</f>
        <v/>
      </c>
      <c r="Y735" s="18">
        <f>IF(K735&lt;=450000,0,MAX(0,ROUNDDOWN(V735*0.06-MIN(50000,V735)*0.03,-2))+MAX(0,ROUNDDOWN(V735*0.04-MIN(50000,V735)*0.02,-2)))</f>
        <v/>
      </c>
      <c r="Z735" s="18">
        <f>IF(K735&lt;=450000,0,MAX(0,ROUNDDOWN(W735*0.06-MIN(50000,W735)*0.03,-2))+MAX(0,ROUNDDOWN(W735*0.04-MIN(50000,W735)*0.02,-2)))</f>
        <v/>
      </c>
      <c r="AA735" s="18">
        <f>IF(K735&lt;=450000,0,MAX(0,ROUNDDOWN(X735*0.06-MIN(50000,X735)*0.03,-2))+MAX(0,ROUNDDOWN(X735*0.04-MIN(50000,X735)*0.02,-2)))</f>
        <v/>
      </c>
      <c r="AB735" s="18">
        <f>AE735+Y735-Z735</f>
        <v/>
      </c>
      <c r="AC735" s="18">
        <f>AF735+Y735-AA735</f>
        <v/>
      </c>
      <c r="AD735" s="20">
        <f>AB735-AC735</f>
        <v/>
      </c>
      <c r="AE735" s="18">
        <f>S735-T735</f>
        <v/>
      </c>
      <c r="AF735" s="18">
        <f>S735-U735</f>
        <v/>
      </c>
      <c r="AG735" s="21">
        <f>IF(P735&lt;=0,0,LOOKUP(P735,{0,1950001,3300001,6950001,9000001,18000001,40000001},{0.05,0.1,0.2,0.23,0.33,0.4,0.45}))</f>
        <v/>
      </c>
    </row>
    <row r="736">
      <c r="A736" t="inlineStr">
        <is>
          <t>1万円刻み</t>
        </is>
      </c>
      <c r="B736" s="18">
        <f>'4_1万円刻み'!$A$253</f>
        <v/>
      </c>
      <c r="C736" s="19" t="n">
        <v>2026</v>
      </c>
      <c r="D736" s="18" t="n">
        <v>100000</v>
      </c>
      <c r="E736" s="18" t="n">
        <v>0</v>
      </c>
      <c r="F736" s="18" t="n">
        <v>100000</v>
      </c>
      <c r="G736" t="inlineStr">
        <is>
          <t>はい</t>
        </is>
      </c>
      <c r="H736" s="18">
        <f>ROUND(MIN(B736/12,650000)*12*0.0915+MIN(B736/12,1390000)*12*(0.0504+0)+B736*0.005,0)</f>
        <v/>
      </c>
      <c r="I736" s="18" t="n">
        <v>0</v>
      </c>
      <c r="J736" s="18" t="n">
        <v>0</v>
      </c>
      <c r="K736" s="18">
        <f>ROUND(IF(C736&gt;=2026,IF(B736&lt;741000,0,IF(B736&lt;2191000,B736-740000,IF(B736&lt;2193000,1451000,IF(B736&lt;2196000,1453000,IF(B736&lt;2200000,1456000,IF(B736&lt;3600000,ROUNDDOWN(B736/4,-3)*2.8-80000,IF(B736&lt;6600000,ROUNDDOWN(B736/4,-3)*3.2-440000,IF(B736&lt;8500000,ROUNDDOWN(B736*0.9,0)-1100000,B736-1950000)))))))),IF(B736&lt;651000,0,IF(B736&lt;1900000,B736-650000,IF(B736&lt;3600000,ROUNDDOWN(B736/4,-3)*2.8-80000,IF(B736&lt;6600000,ROUNDDOWN(B736/4,-3)*3.2-440000,IF(B736&lt;8500000,ROUNDDOWN(B736*0.9,0)-1100000,B736-1950000)))))),0)</f>
        <v/>
      </c>
      <c r="L736" s="18">
        <f>IF(K736&gt;23500000,NA(),IF(C736&gt;=2026,IF(K736&lt;=4890000,1040000,IF(K736&lt;=6550000,670000,620000)),IF(K736&lt;=1320000,950000,IF(K736&lt;=3360000,880000,IF(K736&lt;=4890000,680000,IF(K736&lt;=6550000,630000,580000))))))</f>
        <v/>
      </c>
      <c r="M736" s="18">
        <f>MIN(100000,ROUNDDOWN(K736*0.05,0))</f>
        <v/>
      </c>
      <c r="N736" s="18">
        <f>MIN(2000000,MAX(0,D736-E736-M736))</f>
        <v/>
      </c>
      <c r="O736" s="18">
        <f>IF(G736="はい",MIN(88000,MAX(0,F736-12000)),0)</f>
        <v/>
      </c>
      <c r="P736" s="18">
        <f>MAX(0,ROUNDDOWN(K736-H736-L736-I736-0,-3))</f>
        <v/>
      </c>
      <c r="Q736" s="18">
        <f>MAX(0,ROUNDDOWN(K736-H736-L736-I736-N736,-3))</f>
        <v/>
      </c>
      <c r="R736" s="18">
        <f>MAX(0,ROUNDDOWN(K736-H736-L736-I736-O736,-3))</f>
        <v/>
      </c>
      <c r="S736" s="18">
        <f>IF(P736&lt;=0,0,ROUNDDOWN((P736*LOOKUP(P736,{0,1950001,3300001,6950001,9000001,18000001,40000001},{0.05,0.1,0.2,0.23,0.33,0.4,0.45})-LOOKUP(P736,{0,1950001,3300001,6950001,9000001,18000001,40000001},{0,97500,427500,636000,1536000,2796000,4796000}))*1.021,-2))</f>
        <v/>
      </c>
      <c r="T736" s="18">
        <f>IF(Q736&lt;=0,0,ROUNDDOWN((Q736*LOOKUP(Q736,{0,1950001,3300001,6950001,9000001,18000001,40000001},{0.05,0.1,0.2,0.23,0.33,0.4,0.45})-LOOKUP(Q736,{0,1950001,3300001,6950001,9000001,18000001,40000001},{0,97500,427500,636000,1536000,2796000,4796000}))*1.021,-2))</f>
        <v/>
      </c>
      <c r="U736" s="18">
        <f>IF(R736&lt;=0,0,ROUNDDOWN((R736*LOOKUP(R736,{0,1950001,3300001,6950001,9000001,18000001,40000001},{0.05,0.1,0.2,0.23,0.33,0.4,0.45})-LOOKUP(R736,{0,1950001,3300001,6950001,9000001,18000001,40000001},{0,97500,427500,636000,1536000,2796000,4796000}))*1.021,-2))</f>
        <v/>
      </c>
      <c r="V736" s="18">
        <f>MAX(0,ROUNDDOWN(K736-H736-430000-J736-0,-3))</f>
        <v/>
      </c>
      <c r="W736" s="18">
        <f>MAX(0,ROUNDDOWN(K736-H736-430000-J736-N736,-3))</f>
        <v/>
      </c>
      <c r="X736" s="18">
        <f>MAX(0,ROUNDDOWN(K736-H736-430000-J736-O736,-3))</f>
        <v/>
      </c>
      <c r="Y736" s="18">
        <f>IF(K736&lt;=450000,0,MAX(0,ROUNDDOWN(V736*0.06-MIN(50000,V736)*0.03,-2))+MAX(0,ROUNDDOWN(V736*0.04-MIN(50000,V736)*0.02,-2)))</f>
        <v/>
      </c>
      <c r="Z736" s="18">
        <f>IF(K736&lt;=450000,0,MAX(0,ROUNDDOWN(W736*0.06-MIN(50000,W736)*0.03,-2))+MAX(0,ROUNDDOWN(W736*0.04-MIN(50000,W736)*0.02,-2)))</f>
        <v/>
      </c>
      <c r="AA736" s="18">
        <f>IF(K736&lt;=450000,0,MAX(0,ROUNDDOWN(X736*0.06-MIN(50000,X736)*0.03,-2))+MAX(0,ROUNDDOWN(X736*0.04-MIN(50000,X736)*0.02,-2)))</f>
        <v/>
      </c>
      <c r="AB736" s="18">
        <f>AE736+Y736-Z736</f>
        <v/>
      </c>
      <c r="AC736" s="18">
        <f>AF736+Y736-AA736</f>
        <v/>
      </c>
      <c r="AD736" s="20">
        <f>AB736-AC736</f>
        <v/>
      </c>
      <c r="AE736" s="18">
        <f>S736-T736</f>
        <v/>
      </c>
      <c r="AF736" s="18">
        <f>S736-U736</f>
        <v/>
      </c>
      <c r="AG736" s="21">
        <f>IF(P736&lt;=0,0,LOOKUP(P736,{0,1950001,3300001,6950001,9000001,18000001,40000001},{0.05,0.1,0.2,0.23,0.33,0.4,0.45}))</f>
        <v/>
      </c>
    </row>
    <row r="737">
      <c r="A737" t="inlineStr">
        <is>
          <t>1万円刻み</t>
        </is>
      </c>
      <c r="B737" s="18">
        <f>'4_1万円刻み'!$A$253</f>
        <v/>
      </c>
      <c r="C737" s="19" t="n">
        <v>2025</v>
      </c>
      <c r="D737" s="18" t="n">
        <v>100000</v>
      </c>
      <c r="E737" s="18" t="n">
        <v>0</v>
      </c>
      <c r="F737" s="18" t="n">
        <v>100000</v>
      </c>
      <c r="G737" t="inlineStr">
        <is>
          <t>はい</t>
        </is>
      </c>
      <c r="H737" s="18">
        <f>ROUND(MIN(B737/12,650000)*12*0.0915+MIN(B737/12,1390000)*12*(0.0504+0)+B737*0.005,0)</f>
        <v/>
      </c>
      <c r="I737" s="18" t="n">
        <v>0</v>
      </c>
      <c r="J737" s="18" t="n">
        <v>0</v>
      </c>
      <c r="K737" s="18">
        <f>ROUND(IF(C737&gt;=2026,IF(B737&lt;741000,0,IF(B737&lt;2191000,B737-740000,IF(B737&lt;2193000,1451000,IF(B737&lt;2196000,1453000,IF(B737&lt;2200000,1456000,IF(B737&lt;3600000,ROUNDDOWN(B737/4,-3)*2.8-80000,IF(B737&lt;6600000,ROUNDDOWN(B737/4,-3)*3.2-440000,IF(B737&lt;8500000,ROUNDDOWN(B737*0.9,0)-1100000,B737-1950000)))))))),IF(B737&lt;651000,0,IF(B737&lt;1900000,B737-650000,IF(B737&lt;3600000,ROUNDDOWN(B737/4,-3)*2.8-80000,IF(B737&lt;6600000,ROUNDDOWN(B737/4,-3)*3.2-440000,IF(B737&lt;8500000,ROUNDDOWN(B737*0.9,0)-1100000,B737-1950000)))))),0)</f>
        <v/>
      </c>
      <c r="L737" s="18">
        <f>IF(K737&gt;23500000,NA(),IF(C737&gt;=2026,IF(K737&lt;=4890000,1040000,IF(K737&lt;=6550000,670000,620000)),IF(K737&lt;=1320000,950000,IF(K737&lt;=3360000,880000,IF(K737&lt;=4890000,680000,IF(K737&lt;=6550000,630000,580000))))))</f>
        <v/>
      </c>
      <c r="M737" s="18">
        <f>MIN(100000,ROUNDDOWN(K737*0.05,0))</f>
        <v/>
      </c>
      <c r="N737" s="18">
        <f>MIN(2000000,MAX(0,D737-E737-M737))</f>
        <v/>
      </c>
      <c r="O737" s="18">
        <f>IF(G737="はい",MIN(88000,MAX(0,F737-12000)),0)</f>
        <v/>
      </c>
      <c r="P737" s="18">
        <f>MAX(0,ROUNDDOWN(K737-H737-L737-I737-0,-3))</f>
        <v/>
      </c>
      <c r="Q737" s="18">
        <f>MAX(0,ROUNDDOWN(K737-H737-L737-I737-N737,-3))</f>
        <v/>
      </c>
      <c r="R737" s="18">
        <f>MAX(0,ROUNDDOWN(K737-H737-L737-I737-O737,-3))</f>
        <v/>
      </c>
      <c r="S737" s="18">
        <f>IF(P737&lt;=0,0,ROUNDDOWN((P737*LOOKUP(P737,{0,1950001,3300001,6950001,9000001,18000001,40000001},{0.05,0.1,0.2,0.23,0.33,0.4,0.45})-LOOKUP(P737,{0,1950001,3300001,6950001,9000001,18000001,40000001},{0,97500,427500,636000,1536000,2796000,4796000}))*1.021,-2))</f>
        <v/>
      </c>
      <c r="T737" s="18">
        <f>IF(Q737&lt;=0,0,ROUNDDOWN((Q737*LOOKUP(Q737,{0,1950001,3300001,6950001,9000001,18000001,40000001},{0.05,0.1,0.2,0.23,0.33,0.4,0.45})-LOOKUP(Q737,{0,1950001,3300001,6950001,9000001,18000001,40000001},{0,97500,427500,636000,1536000,2796000,4796000}))*1.021,-2))</f>
        <v/>
      </c>
      <c r="U737" s="18">
        <f>IF(R737&lt;=0,0,ROUNDDOWN((R737*LOOKUP(R737,{0,1950001,3300001,6950001,9000001,18000001,40000001},{0.05,0.1,0.2,0.23,0.33,0.4,0.45})-LOOKUP(R737,{0,1950001,3300001,6950001,9000001,18000001,40000001},{0,97500,427500,636000,1536000,2796000,4796000}))*1.021,-2))</f>
        <v/>
      </c>
      <c r="V737" s="18">
        <f>MAX(0,ROUNDDOWN(K737-H737-430000-J737-0,-3))</f>
        <v/>
      </c>
      <c r="W737" s="18">
        <f>MAX(0,ROUNDDOWN(K737-H737-430000-J737-N737,-3))</f>
        <v/>
      </c>
      <c r="X737" s="18">
        <f>MAX(0,ROUNDDOWN(K737-H737-430000-J737-O737,-3))</f>
        <v/>
      </c>
      <c r="Y737" s="18">
        <f>IF(K737&lt;=450000,0,MAX(0,ROUNDDOWN(V737*0.06-MIN(50000,V737)*0.03,-2))+MAX(0,ROUNDDOWN(V737*0.04-MIN(50000,V737)*0.02,-2)))</f>
        <v/>
      </c>
      <c r="Z737" s="18">
        <f>IF(K737&lt;=450000,0,MAX(0,ROUNDDOWN(W737*0.06-MIN(50000,W737)*0.03,-2))+MAX(0,ROUNDDOWN(W737*0.04-MIN(50000,W737)*0.02,-2)))</f>
        <v/>
      </c>
      <c r="AA737" s="18">
        <f>IF(K737&lt;=450000,0,MAX(0,ROUNDDOWN(X737*0.06-MIN(50000,X737)*0.03,-2))+MAX(0,ROUNDDOWN(X737*0.04-MIN(50000,X737)*0.02,-2)))</f>
        <v/>
      </c>
      <c r="AB737" s="18">
        <f>AE737+Y737-Z737</f>
        <v/>
      </c>
      <c r="AC737" s="18">
        <f>AF737+Y737-AA737</f>
        <v/>
      </c>
      <c r="AD737" s="20">
        <f>AB737-AC737</f>
        <v/>
      </c>
      <c r="AE737" s="18">
        <f>S737-T737</f>
        <v/>
      </c>
      <c r="AF737" s="18">
        <f>S737-U737</f>
        <v/>
      </c>
      <c r="AG737" s="21">
        <f>IF(P737&lt;=0,0,LOOKUP(P737,{0,1950001,3300001,6950001,9000001,18000001,40000001},{0.05,0.1,0.2,0.23,0.33,0.4,0.45}))</f>
        <v/>
      </c>
    </row>
    <row r="738">
      <c r="A738" t="inlineStr">
        <is>
          <t>1万円刻み</t>
        </is>
      </c>
      <c r="B738" s="18">
        <f>'4_1万円刻み'!$A$254</f>
        <v/>
      </c>
      <c r="C738" s="19" t="n">
        <v>2026</v>
      </c>
      <c r="D738" s="18" t="n">
        <v>100000</v>
      </c>
      <c r="E738" s="18" t="n">
        <v>0</v>
      </c>
      <c r="F738" s="18" t="n">
        <v>100000</v>
      </c>
      <c r="G738" t="inlineStr">
        <is>
          <t>はい</t>
        </is>
      </c>
      <c r="H738" s="18">
        <f>ROUND(MIN(B738/12,650000)*12*0.0915+MIN(B738/12,1390000)*12*(0.0504+0)+B738*0.005,0)</f>
        <v/>
      </c>
      <c r="I738" s="18" t="n">
        <v>0</v>
      </c>
      <c r="J738" s="18" t="n">
        <v>0</v>
      </c>
      <c r="K738" s="18">
        <f>ROUND(IF(C738&gt;=2026,IF(B738&lt;741000,0,IF(B738&lt;2191000,B738-740000,IF(B738&lt;2193000,1451000,IF(B738&lt;2196000,1453000,IF(B738&lt;2200000,1456000,IF(B738&lt;3600000,ROUNDDOWN(B738/4,-3)*2.8-80000,IF(B738&lt;6600000,ROUNDDOWN(B738/4,-3)*3.2-440000,IF(B738&lt;8500000,ROUNDDOWN(B738*0.9,0)-1100000,B738-1950000)))))))),IF(B738&lt;651000,0,IF(B738&lt;1900000,B738-650000,IF(B738&lt;3600000,ROUNDDOWN(B738/4,-3)*2.8-80000,IF(B738&lt;6600000,ROUNDDOWN(B738/4,-3)*3.2-440000,IF(B738&lt;8500000,ROUNDDOWN(B738*0.9,0)-1100000,B738-1950000)))))),0)</f>
        <v/>
      </c>
      <c r="L738" s="18">
        <f>IF(K738&gt;23500000,NA(),IF(C738&gt;=2026,IF(K738&lt;=4890000,1040000,IF(K738&lt;=6550000,670000,620000)),IF(K738&lt;=1320000,950000,IF(K738&lt;=3360000,880000,IF(K738&lt;=4890000,680000,IF(K738&lt;=6550000,630000,580000))))))</f>
        <v/>
      </c>
      <c r="M738" s="18">
        <f>MIN(100000,ROUNDDOWN(K738*0.05,0))</f>
        <v/>
      </c>
      <c r="N738" s="18">
        <f>MIN(2000000,MAX(0,D738-E738-M738))</f>
        <v/>
      </c>
      <c r="O738" s="18">
        <f>IF(G738="はい",MIN(88000,MAX(0,F738-12000)),0)</f>
        <v/>
      </c>
      <c r="P738" s="18">
        <f>MAX(0,ROUNDDOWN(K738-H738-L738-I738-0,-3))</f>
        <v/>
      </c>
      <c r="Q738" s="18">
        <f>MAX(0,ROUNDDOWN(K738-H738-L738-I738-N738,-3))</f>
        <v/>
      </c>
      <c r="R738" s="18">
        <f>MAX(0,ROUNDDOWN(K738-H738-L738-I738-O738,-3))</f>
        <v/>
      </c>
      <c r="S738" s="18">
        <f>IF(P738&lt;=0,0,ROUNDDOWN((P738*LOOKUP(P738,{0,1950001,3300001,6950001,9000001,18000001,40000001},{0.05,0.1,0.2,0.23,0.33,0.4,0.45})-LOOKUP(P738,{0,1950001,3300001,6950001,9000001,18000001,40000001},{0,97500,427500,636000,1536000,2796000,4796000}))*1.021,-2))</f>
        <v/>
      </c>
      <c r="T738" s="18">
        <f>IF(Q738&lt;=0,0,ROUNDDOWN((Q738*LOOKUP(Q738,{0,1950001,3300001,6950001,9000001,18000001,40000001},{0.05,0.1,0.2,0.23,0.33,0.4,0.45})-LOOKUP(Q738,{0,1950001,3300001,6950001,9000001,18000001,40000001},{0,97500,427500,636000,1536000,2796000,4796000}))*1.021,-2))</f>
        <v/>
      </c>
      <c r="U738" s="18">
        <f>IF(R738&lt;=0,0,ROUNDDOWN((R738*LOOKUP(R738,{0,1950001,3300001,6950001,9000001,18000001,40000001},{0.05,0.1,0.2,0.23,0.33,0.4,0.45})-LOOKUP(R738,{0,1950001,3300001,6950001,9000001,18000001,40000001},{0,97500,427500,636000,1536000,2796000,4796000}))*1.021,-2))</f>
        <v/>
      </c>
      <c r="V738" s="18">
        <f>MAX(0,ROUNDDOWN(K738-H738-430000-J738-0,-3))</f>
        <v/>
      </c>
      <c r="W738" s="18">
        <f>MAX(0,ROUNDDOWN(K738-H738-430000-J738-N738,-3))</f>
        <v/>
      </c>
      <c r="X738" s="18">
        <f>MAX(0,ROUNDDOWN(K738-H738-430000-J738-O738,-3))</f>
        <v/>
      </c>
      <c r="Y738" s="18">
        <f>IF(K738&lt;=450000,0,MAX(0,ROUNDDOWN(V738*0.06-MIN(50000,V738)*0.03,-2))+MAX(0,ROUNDDOWN(V738*0.04-MIN(50000,V738)*0.02,-2)))</f>
        <v/>
      </c>
      <c r="Z738" s="18">
        <f>IF(K738&lt;=450000,0,MAX(0,ROUNDDOWN(W738*0.06-MIN(50000,W738)*0.03,-2))+MAX(0,ROUNDDOWN(W738*0.04-MIN(50000,W738)*0.02,-2)))</f>
        <v/>
      </c>
      <c r="AA738" s="18">
        <f>IF(K738&lt;=450000,0,MAX(0,ROUNDDOWN(X738*0.06-MIN(50000,X738)*0.03,-2))+MAX(0,ROUNDDOWN(X738*0.04-MIN(50000,X738)*0.02,-2)))</f>
        <v/>
      </c>
      <c r="AB738" s="18">
        <f>AE738+Y738-Z738</f>
        <v/>
      </c>
      <c r="AC738" s="18">
        <f>AF738+Y738-AA738</f>
        <v/>
      </c>
      <c r="AD738" s="20">
        <f>AB738-AC738</f>
        <v/>
      </c>
      <c r="AE738" s="18">
        <f>S738-T738</f>
        <v/>
      </c>
      <c r="AF738" s="18">
        <f>S738-U738</f>
        <v/>
      </c>
      <c r="AG738" s="21">
        <f>IF(P738&lt;=0,0,LOOKUP(P738,{0,1950001,3300001,6950001,9000001,18000001,40000001},{0.05,0.1,0.2,0.23,0.33,0.4,0.45}))</f>
        <v/>
      </c>
    </row>
    <row r="739">
      <c r="A739" t="inlineStr">
        <is>
          <t>1万円刻み</t>
        </is>
      </c>
      <c r="B739" s="18">
        <f>'4_1万円刻み'!$A$254</f>
        <v/>
      </c>
      <c r="C739" s="19" t="n">
        <v>2025</v>
      </c>
      <c r="D739" s="18" t="n">
        <v>100000</v>
      </c>
      <c r="E739" s="18" t="n">
        <v>0</v>
      </c>
      <c r="F739" s="18" t="n">
        <v>100000</v>
      </c>
      <c r="G739" t="inlineStr">
        <is>
          <t>はい</t>
        </is>
      </c>
      <c r="H739" s="18">
        <f>ROUND(MIN(B739/12,650000)*12*0.0915+MIN(B739/12,1390000)*12*(0.0504+0)+B739*0.005,0)</f>
        <v/>
      </c>
      <c r="I739" s="18" t="n">
        <v>0</v>
      </c>
      <c r="J739" s="18" t="n">
        <v>0</v>
      </c>
      <c r="K739" s="18">
        <f>ROUND(IF(C739&gt;=2026,IF(B739&lt;741000,0,IF(B739&lt;2191000,B739-740000,IF(B739&lt;2193000,1451000,IF(B739&lt;2196000,1453000,IF(B739&lt;2200000,1456000,IF(B739&lt;3600000,ROUNDDOWN(B739/4,-3)*2.8-80000,IF(B739&lt;6600000,ROUNDDOWN(B739/4,-3)*3.2-440000,IF(B739&lt;8500000,ROUNDDOWN(B739*0.9,0)-1100000,B739-1950000)))))))),IF(B739&lt;651000,0,IF(B739&lt;1900000,B739-650000,IF(B739&lt;3600000,ROUNDDOWN(B739/4,-3)*2.8-80000,IF(B739&lt;6600000,ROUNDDOWN(B739/4,-3)*3.2-440000,IF(B739&lt;8500000,ROUNDDOWN(B739*0.9,0)-1100000,B739-1950000)))))),0)</f>
        <v/>
      </c>
      <c r="L739" s="18">
        <f>IF(K739&gt;23500000,NA(),IF(C739&gt;=2026,IF(K739&lt;=4890000,1040000,IF(K739&lt;=6550000,670000,620000)),IF(K739&lt;=1320000,950000,IF(K739&lt;=3360000,880000,IF(K739&lt;=4890000,680000,IF(K739&lt;=6550000,630000,580000))))))</f>
        <v/>
      </c>
      <c r="M739" s="18">
        <f>MIN(100000,ROUNDDOWN(K739*0.05,0))</f>
        <v/>
      </c>
      <c r="N739" s="18">
        <f>MIN(2000000,MAX(0,D739-E739-M739))</f>
        <v/>
      </c>
      <c r="O739" s="18">
        <f>IF(G739="はい",MIN(88000,MAX(0,F739-12000)),0)</f>
        <v/>
      </c>
      <c r="P739" s="18">
        <f>MAX(0,ROUNDDOWN(K739-H739-L739-I739-0,-3))</f>
        <v/>
      </c>
      <c r="Q739" s="18">
        <f>MAX(0,ROUNDDOWN(K739-H739-L739-I739-N739,-3))</f>
        <v/>
      </c>
      <c r="R739" s="18">
        <f>MAX(0,ROUNDDOWN(K739-H739-L739-I739-O739,-3))</f>
        <v/>
      </c>
      <c r="S739" s="18">
        <f>IF(P739&lt;=0,0,ROUNDDOWN((P739*LOOKUP(P739,{0,1950001,3300001,6950001,9000001,18000001,40000001},{0.05,0.1,0.2,0.23,0.33,0.4,0.45})-LOOKUP(P739,{0,1950001,3300001,6950001,9000001,18000001,40000001},{0,97500,427500,636000,1536000,2796000,4796000}))*1.021,-2))</f>
        <v/>
      </c>
      <c r="T739" s="18">
        <f>IF(Q739&lt;=0,0,ROUNDDOWN((Q739*LOOKUP(Q739,{0,1950001,3300001,6950001,9000001,18000001,40000001},{0.05,0.1,0.2,0.23,0.33,0.4,0.45})-LOOKUP(Q739,{0,1950001,3300001,6950001,9000001,18000001,40000001},{0,97500,427500,636000,1536000,2796000,4796000}))*1.021,-2))</f>
        <v/>
      </c>
      <c r="U739" s="18">
        <f>IF(R739&lt;=0,0,ROUNDDOWN((R739*LOOKUP(R739,{0,1950001,3300001,6950001,9000001,18000001,40000001},{0.05,0.1,0.2,0.23,0.33,0.4,0.45})-LOOKUP(R739,{0,1950001,3300001,6950001,9000001,18000001,40000001},{0,97500,427500,636000,1536000,2796000,4796000}))*1.021,-2))</f>
        <v/>
      </c>
      <c r="V739" s="18">
        <f>MAX(0,ROUNDDOWN(K739-H739-430000-J739-0,-3))</f>
        <v/>
      </c>
      <c r="W739" s="18">
        <f>MAX(0,ROUNDDOWN(K739-H739-430000-J739-N739,-3))</f>
        <v/>
      </c>
      <c r="X739" s="18">
        <f>MAX(0,ROUNDDOWN(K739-H739-430000-J739-O739,-3))</f>
        <v/>
      </c>
      <c r="Y739" s="18">
        <f>IF(K739&lt;=450000,0,MAX(0,ROUNDDOWN(V739*0.06-MIN(50000,V739)*0.03,-2))+MAX(0,ROUNDDOWN(V739*0.04-MIN(50000,V739)*0.02,-2)))</f>
        <v/>
      </c>
      <c r="Z739" s="18">
        <f>IF(K739&lt;=450000,0,MAX(0,ROUNDDOWN(W739*0.06-MIN(50000,W739)*0.03,-2))+MAX(0,ROUNDDOWN(W739*0.04-MIN(50000,W739)*0.02,-2)))</f>
        <v/>
      </c>
      <c r="AA739" s="18">
        <f>IF(K739&lt;=450000,0,MAX(0,ROUNDDOWN(X739*0.06-MIN(50000,X739)*0.03,-2))+MAX(0,ROUNDDOWN(X739*0.04-MIN(50000,X739)*0.02,-2)))</f>
        <v/>
      </c>
      <c r="AB739" s="18">
        <f>AE739+Y739-Z739</f>
        <v/>
      </c>
      <c r="AC739" s="18">
        <f>AF739+Y739-AA739</f>
        <v/>
      </c>
      <c r="AD739" s="20">
        <f>AB739-AC739</f>
        <v/>
      </c>
      <c r="AE739" s="18">
        <f>S739-T739</f>
        <v/>
      </c>
      <c r="AF739" s="18">
        <f>S739-U739</f>
        <v/>
      </c>
      <c r="AG739" s="21">
        <f>IF(P739&lt;=0,0,LOOKUP(P739,{0,1950001,3300001,6950001,9000001,18000001,40000001},{0.05,0.1,0.2,0.23,0.33,0.4,0.45}))</f>
        <v/>
      </c>
    </row>
    <row r="740">
      <c r="A740" t="inlineStr">
        <is>
          <t>1万円刻み</t>
        </is>
      </c>
      <c r="B740" s="18">
        <f>'4_1万円刻み'!$A$255</f>
        <v/>
      </c>
      <c r="C740" s="19" t="n">
        <v>2026</v>
      </c>
      <c r="D740" s="18" t="n">
        <v>100000</v>
      </c>
      <c r="E740" s="18" t="n">
        <v>0</v>
      </c>
      <c r="F740" s="18" t="n">
        <v>100000</v>
      </c>
      <c r="G740" t="inlineStr">
        <is>
          <t>はい</t>
        </is>
      </c>
      <c r="H740" s="18">
        <f>ROUND(MIN(B740/12,650000)*12*0.0915+MIN(B740/12,1390000)*12*(0.0504+0)+B740*0.005,0)</f>
        <v/>
      </c>
      <c r="I740" s="18" t="n">
        <v>0</v>
      </c>
      <c r="J740" s="18" t="n">
        <v>0</v>
      </c>
      <c r="K740" s="18">
        <f>ROUND(IF(C740&gt;=2026,IF(B740&lt;741000,0,IF(B740&lt;2191000,B740-740000,IF(B740&lt;2193000,1451000,IF(B740&lt;2196000,1453000,IF(B740&lt;2200000,1456000,IF(B740&lt;3600000,ROUNDDOWN(B740/4,-3)*2.8-80000,IF(B740&lt;6600000,ROUNDDOWN(B740/4,-3)*3.2-440000,IF(B740&lt;8500000,ROUNDDOWN(B740*0.9,0)-1100000,B740-1950000)))))))),IF(B740&lt;651000,0,IF(B740&lt;1900000,B740-650000,IF(B740&lt;3600000,ROUNDDOWN(B740/4,-3)*2.8-80000,IF(B740&lt;6600000,ROUNDDOWN(B740/4,-3)*3.2-440000,IF(B740&lt;8500000,ROUNDDOWN(B740*0.9,0)-1100000,B740-1950000)))))),0)</f>
        <v/>
      </c>
      <c r="L740" s="18">
        <f>IF(K740&gt;23500000,NA(),IF(C740&gt;=2026,IF(K740&lt;=4890000,1040000,IF(K740&lt;=6550000,670000,620000)),IF(K740&lt;=1320000,950000,IF(K740&lt;=3360000,880000,IF(K740&lt;=4890000,680000,IF(K740&lt;=6550000,630000,580000))))))</f>
        <v/>
      </c>
      <c r="M740" s="18">
        <f>MIN(100000,ROUNDDOWN(K740*0.05,0))</f>
        <v/>
      </c>
      <c r="N740" s="18">
        <f>MIN(2000000,MAX(0,D740-E740-M740))</f>
        <v/>
      </c>
      <c r="O740" s="18">
        <f>IF(G740="はい",MIN(88000,MAX(0,F740-12000)),0)</f>
        <v/>
      </c>
      <c r="P740" s="18">
        <f>MAX(0,ROUNDDOWN(K740-H740-L740-I740-0,-3))</f>
        <v/>
      </c>
      <c r="Q740" s="18">
        <f>MAX(0,ROUNDDOWN(K740-H740-L740-I740-N740,-3))</f>
        <v/>
      </c>
      <c r="R740" s="18">
        <f>MAX(0,ROUNDDOWN(K740-H740-L740-I740-O740,-3))</f>
        <v/>
      </c>
      <c r="S740" s="18">
        <f>IF(P740&lt;=0,0,ROUNDDOWN((P740*LOOKUP(P740,{0,1950001,3300001,6950001,9000001,18000001,40000001},{0.05,0.1,0.2,0.23,0.33,0.4,0.45})-LOOKUP(P740,{0,1950001,3300001,6950001,9000001,18000001,40000001},{0,97500,427500,636000,1536000,2796000,4796000}))*1.021,-2))</f>
        <v/>
      </c>
      <c r="T740" s="18">
        <f>IF(Q740&lt;=0,0,ROUNDDOWN((Q740*LOOKUP(Q740,{0,1950001,3300001,6950001,9000001,18000001,40000001},{0.05,0.1,0.2,0.23,0.33,0.4,0.45})-LOOKUP(Q740,{0,1950001,3300001,6950001,9000001,18000001,40000001},{0,97500,427500,636000,1536000,2796000,4796000}))*1.021,-2))</f>
        <v/>
      </c>
      <c r="U740" s="18">
        <f>IF(R740&lt;=0,0,ROUNDDOWN((R740*LOOKUP(R740,{0,1950001,3300001,6950001,9000001,18000001,40000001},{0.05,0.1,0.2,0.23,0.33,0.4,0.45})-LOOKUP(R740,{0,1950001,3300001,6950001,9000001,18000001,40000001},{0,97500,427500,636000,1536000,2796000,4796000}))*1.021,-2))</f>
        <v/>
      </c>
      <c r="V740" s="18">
        <f>MAX(0,ROUNDDOWN(K740-H740-430000-J740-0,-3))</f>
        <v/>
      </c>
      <c r="W740" s="18">
        <f>MAX(0,ROUNDDOWN(K740-H740-430000-J740-N740,-3))</f>
        <v/>
      </c>
      <c r="X740" s="18">
        <f>MAX(0,ROUNDDOWN(K740-H740-430000-J740-O740,-3))</f>
        <v/>
      </c>
      <c r="Y740" s="18">
        <f>IF(K740&lt;=450000,0,MAX(0,ROUNDDOWN(V740*0.06-MIN(50000,V740)*0.03,-2))+MAX(0,ROUNDDOWN(V740*0.04-MIN(50000,V740)*0.02,-2)))</f>
        <v/>
      </c>
      <c r="Z740" s="18">
        <f>IF(K740&lt;=450000,0,MAX(0,ROUNDDOWN(W740*0.06-MIN(50000,W740)*0.03,-2))+MAX(0,ROUNDDOWN(W740*0.04-MIN(50000,W740)*0.02,-2)))</f>
        <v/>
      </c>
      <c r="AA740" s="18">
        <f>IF(K740&lt;=450000,0,MAX(0,ROUNDDOWN(X740*0.06-MIN(50000,X740)*0.03,-2))+MAX(0,ROUNDDOWN(X740*0.04-MIN(50000,X740)*0.02,-2)))</f>
        <v/>
      </c>
      <c r="AB740" s="18">
        <f>AE740+Y740-Z740</f>
        <v/>
      </c>
      <c r="AC740" s="18">
        <f>AF740+Y740-AA740</f>
        <v/>
      </c>
      <c r="AD740" s="20">
        <f>AB740-AC740</f>
        <v/>
      </c>
      <c r="AE740" s="18">
        <f>S740-T740</f>
        <v/>
      </c>
      <c r="AF740" s="18">
        <f>S740-U740</f>
        <v/>
      </c>
      <c r="AG740" s="21">
        <f>IF(P740&lt;=0,0,LOOKUP(P740,{0,1950001,3300001,6950001,9000001,18000001,40000001},{0.05,0.1,0.2,0.23,0.33,0.4,0.45}))</f>
        <v/>
      </c>
    </row>
    <row r="741">
      <c r="A741" t="inlineStr">
        <is>
          <t>1万円刻み</t>
        </is>
      </c>
      <c r="B741" s="18">
        <f>'4_1万円刻み'!$A$255</f>
        <v/>
      </c>
      <c r="C741" s="19" t="n">
        <v>2025</v>
      </c>
      <c r="D741" s="18" t="n">
        <v>100000</v>
      </c>
      <c r="E741" s="18" t="n">
        <v>0</v>
      </c>
      <c r="F741" s="18" t="n">
        <v>100000</v>
      </c>
      <c r="G741" t="inlineStr">
        <is>
          <t>はい</t>
        </is>
      </c>
      <c r="H741" s="18">
        <f>ROUND(MIN(B741/12,650000)*12*0.0915+MIN(B741/12,1390000)*12*(0.0504+0)+B741*0.005,0)</f>
        <v/>
      </c>
      <c r="I741" s="18" t="n">
        <v>0</v>
      </c>
      <c r="J741" s="18" t="n">
        <v>0</v>
      </c>
      <c r="K741" s="18">
        <f>ROUND(IF(C741&gt;=2026,IF(B741&lt;741000,0,IF(B741&lt;2191000,B741-740000,IF(B741&lt;2193000,1451000,IF(B741&lt;2196000,1453000,IF(B741&lt;2200000,1456000,IF(B741&lt;3600000,ROUNDDOWN(B741/4,-3)*2.8-80000,IF(B741&lt;6600000,ROUNDDOWN(B741/4,-3)*3.2-440000,IF(B741&lt;8500000,ROUNDDOWN(B741*0.9,0)-1100000,B741-1950000)))))))),IF(B741&lt;651000,0,IF(B741&lt;1900000,B741-650000,IF(B741&lt;3600000,ROUNDDOWN(B741/4,-3)*2.8-80000,IF(B741&lt;6600000,ROUNDDOWN(B741/4,-3)*3.2-440000,IF(B741&lt;8500000,ROUNDDOWN(B741*0.9,0)-1100000,B741-1950000)))))),0)</f>
        <v/>
      </c>
      <c r="L741" s="18">
        <f>IF(K741&gt;23500000,NA(),IF(C741&gt;=2026,IF(K741&lt;=4890000,1040000,IF(K741&lt;=6550000,670000,620000)),IF(K741&lt;=1320000,950000,IF(K741&lt;=3360000,880000,IF(K741&lt;=4890000,680000,IF(K741&lt;=6550000,630000,580000))))))</f>
        <v/>
      </c>
      <c r="M741" s="18">
        <f>MIN(100000,ROUNDDOWN(K741*0.05,0))</f>
        <v/>
      </c>
      <c r="N741" s="18">
        <f>MIN(2000000,MAX(0,D741-E741-M741))</f>
        <v/>
      </c>
      <c r="O741" s="18">
        <f>IF(G741="はい",MIN(88000,MAX(0,F741-12000)),0)</f>
        <v/>
      </c>
      <c r="P741" s="18">
        <f>MAX(0,ROUNDDOWN(K741-H741-L741-I741-0,-3))</f>
        <v/>
      </c>
      <c r="Q741" s="18">
        <f>MAX(0,ROUNDDOWN(K741-H741-L741-I741-N741,-3))</f>
        <v/>
      </c>
      <c r="R741" s="18">
        <f>MAX(0,ROUNDDOWN(K741-H741-L741-I741-O741,-3))</f>
        <v/>
      </c>
      <c r="S741" s="18">
        <f>IF(P741&lt;=0,0,ROUNDDOWN((P741*LOOKUP(P741,{0,1950001,3300001,6950001,9000001,18000001,40000001},{0.05,0.1,0.2,0.23,0.33,0.4,0.45})-LOOKUP(P741,{0,1950001,3300001,6950001,9000001,18000001,40000001},{0,97500,427500,636000,1536000,2796000,4796000}))*1.021,-2))</f>
        <v/>
      </c>
      <c r="T741" s="18">
        <f>IF(Q741&lt;=0,0,ROUNDDOWN((Q741*LOOKUP(Q741,{0,1950001,3300001,6950001,9000001,18000001,40000001},{0.05,0.1,0.2,0.23,0.33,0.4,0.45})-LOOKUP(Q741,{0,1950001,3300001,6950001,9000001,18000001,40000001},{0,97500,427500,636000,1536000,2796000,4796000}))*1.021,-2))</f>
        <v/>
      </c>
      <c r="U741" s="18">
        <f>IF(R741&lt;=0,0,ROUNDDOWN((R741*LOOKUP(R741,{0,1950001,3300001,6950001,9000001,18000001,40000001},{0.05,0.1,0.2,0.23,0.33,0.4,0.45})-LOOKUP(R741,{0,1950001,3300001,6950001,9000001,18000001,40000001},{0,97500,427500,636000,1536000,2796000,4796000}))*1.021,-2))</f>
        <v/>
      </c>
      <c r="V741" s="18">
        <f>MAX(0,ROUNDDOWN(K741-H741-430000-J741-0,-3))</f>
        <v/>
      </c>
      <c r="W741" s="18">
        <f>MAX(0,ROUNDDOWN(K741-H741-430000-J741-N741,-3))</f>
        <v/>
      </c>
      <c r="X741" s="18">
        <f>MAX(0,ROUNDDOWN(K741-H741-430000-J741-O741,-3))</f>
        <v/>
      </c>
      <c r="Y741" s="18">
        <f>IF(K741&lt;=450000,0,MAX(0,ROUNDDOWN(V741*0.06-MIN(50000,V741)*0.03,-2))+MAX(0,ROUNDDOWN(V741*0.04-MIN(50000,V741)*0.02,-2)))</f>
        <v/>
      </c>
      <c r="Z741" s="18">
        <f>IF(K741&lt;=450000,0,MAX(0,ROUNDDOWN(W741*0.06-MIN(50000,W741)*0.03,-2))+MAX(0,ROUNDDOWN(W741*0.04-MIN(50000,W741)*0.02,-2)))</f>
        <v/>
      </c>
      <c r="AA741" s="18">
        <f>IF(K741&lt;=450000,0,MAX(0,ROUNDDOWN(X741*0.06-MIN(50000,X741)*0.03,-2))+MAX(0,ROUNDDOWN(X741*0.04-MIN(50000,X741)*0.02,-2)))</f>
        <v/>
      </c>
      <c r="AB741" s="18">
        <f>AE741+Y741-Z741</f>
        <v/>
      </c>
      <c r="AC741" s="18">
        <f>AF741+Y741-AA741</f>
        <v/>
      </c>
      <c r="AD741" s="20">
        <f>AB741-AC741</f>
        <v/>
      </c>
      <c r="AE741" s="18">
        <f>S741-T741</f>
        <v/>
      </c>
      <c r="AF741" s="18">
        <f>S741-U741</f>
        <v/>
      </c>
      <c r="AG741" s="21">
        <f>IF(P741&lt;=0,0,LOOKUP(P741,{0,1950001,3300001,6950001,9000001,18000001,40000001},{0.05,0.1,0.2,0.23,0.33,0.4,0.45}))</f>
        <v/>
      </c>
    </row>
    <row r="742">
      <c r="A742" t="inlineStr">
        <is>
          <t>1万円刻み</t>
        </is>
      </c>
      <c r="B742" s="18">
        <f>'4_1万円刻み'!$A$256</f>
        <v/>
      </c>
      <c r="C742" s="19" t="n">
        <v>2026</v>
      </c>
      <c r="D742" s="18" t="n">
        <v>100000</v>
      </c>
      <c r="E742" s="18" t="n">
        <v>0</v>
      </c>
      <c r="F742" s="18" t="n">
        <v>100000</v>
      </c>
      <c r="G742" t="inlineStr">
        <is>
          <t>はい</t>
        </is>
      </c>
      <c r="H742" s="18">
        <f>ROUND(MIN(B742/12,650000)*12*0.0915+MIN(B742/12,1390000)*12*(0.0504+0)+B742*0.005,0)</f>
        <v/>
      </c>
      <c r="I742" s="18" t="n">
        <v>0</v>
      </c>
      <c r="J742" s="18" t="n">
        <v>0</v>
      </c>
      <c r="K742" s="18">
        <f>ROUND(IF(C742&gt;=2026,IF(B742&lt;741000,0,IF(B742&lt;2191000,B742-740000,IF(B742&lt;2193000,1451000,IF(B742&lt;2196000,1453000,IF(B742&lt;2200000,1456000,IF(B742&lt;3600000,ROUNDDOWN(B742/4,-3)*2.8-80000,IF(B742&lt;6600000,ROUNDDOWN(B742/4,-3)*3.2-440000,IF(B742&lt;8500000,ROUNDDOWN(B742*0.9,0)-1100000,B742-1950000)))))))),IF(B742&lt;651000,0,IF(B742&lt;1900000,B742-650000,IF(B742&lt;3600000,ROUNDDOWN(B742/4,-3)*2.8-80000,IF(B742&lt;6600000,ROUNDDOWN(B742/4,-3)*3.2-440000,IF(B742&lt;8500000,ROUNDDOWN(B742*0.9,0)-1100000,B742-1950000)))))),0)</f>
        <v/>
      </c>
      <c r="L742" s="18">
        <f>IF(K742&gt;23500000,NA(),IF(C742&gt;=2026,IF(K742&lt;=4890000,1040000,IF(K742&lt;=6550000,670000,620000)),IF(K742&lt;=1320000,950000,IF(K742&lt;=3360000,880000,IF(K742&lt;=4890000,680000,IF(K742&lt;=6550000,630000,580000))))))</f>
        <v/>
      </c>
      <c r="M742" s="18">
        <f>MIN(100000,ROUNDDOWN(K742*0.05,0))</f>
        <v/>
      </c>
      <c r="N742" s="18">
        <f>MIN(2000000,MAX(0,D742-E742-M742))</f>
        <v/>
      </c>
      <c r="O742" s="18">
        <f>IF(G742="はい",MIN(88000,MAX(0,F742-12000)),0)</f>
        <v/>
      </c>
      <c r="P742" s="18">
        <f>MAX(0,ROUNDDOWN(K742-H742-L742-I742-0,-3))</f>
        <v/>
      </c>
      <c r="Q742" s="18">
        <f>MAX(0,ROUNDDOWN(K742-H742-L742-I742-N742,-3))</f>
        <v/>
      </c>
      <c r="R742" s="18">
        <f>MAX(0,ROUNDDOWN(K742-H742-L742-I742-O742,-3))</f>
        <v/>
      </c>
      <c r="S742" s="18">
        <f>IF(P742&lt;=0,0,ROUNDDOWN((P742*LOOKUP(P742,{0,1950001,3300001,6950001,9000001,18000001,40000001},{0.05,0.1,0.2,0.23,0.33,0.4,0.45})-LOOKUP(P742,{0,1950001,3300001,6950001,9000001,18000001,40000001},{0,97500,427500,636000,1536000,2796000,4796000}))*1.021,-2))</f>
        <v/>
      </c>
      <c r="T742" s="18">
        <f>IF(Q742&lt;=0,0,ROUNDDOWN((Q742*LOOKUP(Q742,{0,1950001,3300001,6950001,9000001,18000001,40000001},{0.05,0.1,0.2,0.23,0.33,0.4,0.45})-LOOKUP(Q742,{0,1950001,3300001,6950001,9000001,18000001,40000001},{0,97500,427500,636000,1536000,2796000,4796000}))*1.021,-2))</f>
        <v/>
      </c>
      <c r="U742" s="18">
        <f>IF(R742&lt;=0,0,ROUNDDOWN((R742*LOOKUP(R742,{0,1950001,3300001,6950001,9000001,18000001,40000001},{0.05,0.1,0.2,0.23,0.33,0.4,0.45})-LOOKUP(R742,{0,1950001,3300001,6950001,9000001,18000001,40000001},{0,97500,427500,636000,1536000,2796000,4796000}))*1.021,-2))</f>
        <v/>
      </c>
      <c r="V742" s="18">
        <f>MAX(0,ROUNDDOWN(K742-H742-430000-J742-0,-3))</f>
        <v/>
      </c>
      <c r="W742" s="18">
        <f>MAX(0,ROUNDDOWN(K742-H742-430000-J742-N742,-3))</f>
        <v/>
      </c>
      <c r="X742" s="18">
        <f>MAX(0,ROUNDDOWN(K742-H742-430000-J742-O742,-3))</f>
        <v/>
      </c>
      <c r="Y742" s="18">
        <f>IF(K742&lt;=450000,0,MAX(0,ROUNDDOWN(V742*0.06-MIN(50000,V742)*0.03,-2))+MAX(0,ROUNDDOWN(V742*0.04-MIN(50000,V742)*0.02,-2)))</f>
        <v/>
      </c>
      <c r="Z742" s="18">
        <f>IF(K742&lt;=450000,0,MAX(0,ROUNDDOWN(W742*0.06-MIN(50000,W742)*0.03,-2))+MAX(0,ROUNDDOWN(W742*0.04-MIN(50000,W742)*0.02,-2)))</f>
        <v/>
      </c>
      <c r="AA742" s="18">
        <f>IF(K742&lt;=450000,0,MAX(0,ROUNDDOWN(X742*0.06-MIN(50000,X742)*0.03,-2))+MAX(0,ROUNDDOWN(X742*0.04-MIN(50000,X742)*0.02,-2)))</f>
        <v/>
      </c>
      <c r="AB742" s="18">
        <f>AE742+Y742-Z742</f>
        <v/>
      </c>
      <c r="AC742" s="18">
        <f>AF742+Y742-AA742</f>
        <v/>
      </c>
      <c r="AD742" s="20">
        <f>AB742-AC742</f>
        <v/>
      </c>
      <c r="AE742" s="18">
        <f>S742-T742</f>
        <v/>
      </c>
      <c r="AF742" s="18">
        <f>S742-U742</f>
        <v/>
      </c>
      <c r="AG742" s="21">
        <f>IF(P742&lt;=0,0,LOOKUP(P742,{0,1950001,3300001,6950001,9000001,18000001,40000001},{0.05,0.1,0.2,0.23,0.33,0.4,0.45}))</f>
        <v/>
      </c>
    </row>
    <row r="743">
      <c r="A743" t="inlineStr">
        <is>
          <t>1万円刻み</t>
        </is>
      </c>
      <c r="B743" s="18">
        <f>'4_1万円刻み'!$A$256</f>
        <v/>
      </c>
      <c r="C743" s="19" t="n">
        <v>2025</v>
      </c>
      <c r="D743" s="18" t="n">
        <v>100000</v>
      </c>
      <c r="E743" s="18" t="n">
        <v>0</v>
      </c>
      <c r="F743" s="18" t="n">
        <v>100000</v>
      </c>
      <c r="G743" t="inlineStr">
        <is>
          <t>はい</t>
        </is>
      </c>
      <c r="H743" s="18">
        <f>ROUND(MIN(B743/12,650000)*12*0.0915+MIN(B743/12,1390000)*12*(0.0504+0)+B743*0.005,0)</f>
        <v/>
      </c>
      <c r="I743" s="18" t="n">
        <v>0</v>
      </c>
      <c r="J743" s="18" t="n">
        <v>0</v>
      </c>
      <c r="K743" s="18">
        <f>ROUND(IF(C743&gt;=2026,IF(B743&lt;741000,0,IF(B743&lt;2191000,B743-740000,IF(B743&lt;2193000,1451000,IF(B743&lt;2196000,1453000,IF(B743&lt;2200000,1456000,IF(B743&lt;3600000,ROUNDDOWN(B743/4,-3)*2.8-80000,IF(B743&lt;6600000,ROUNDDOWN(B743/4,-3)*3.2-440000,IF(B743&lt;8500000,ROUNDDOWN(B743*0.9,0)-1100000,B743-1950000)))))))),IF(B743&lt;651000,0,IF(B743&lt;1900000,B743-650000,IF(B743&lt;3600000,ROUNDDOWN(B743/4,-3)*2.8-80000,IF(B743&lt;6600000,ROUNDDOWN(B743/4,-3)*3.2-440000,IF(B743&lt;8500000,ROUNDDOWN(B743*0.9,0)-1100000,B743-1950000)))))),0)</f>
        <v/>
      </c>
      <c r="L743" s="18">
        <f>IF(K743&gt;23500000,NA(),IF(C743&gt;=2026,IF(K743&lt;=4890000,1040000,IF(K743&lt;=6550000,670000,620000)),IF(K743&lt;=1320000,950000,IF(K743&lt;=3360000,880000,IF(K743&lt;=4890000,680000,IF(K743&lt;=6550000,630000,580000))))))</f>
        <v/>
      </c>
      <c r="M743" s="18">
        <f>MIN(100000,ROUNDDOWN(K743*0.05,0))</f>
        <v/>
      </c>
      <c r="N743" s="18">
        <f>MIN(2000000,MAX(0,D743-E743-M743))</f>
        <v/>
      </c>
      <c r="O743" s="18">
        <f>IF(G743="はい",MIN(88000,MAX(0,F743-12000)),0)</f>
        <v/>
      </c>
      <c r="P743" s="18">
        <f>MAX(0,ROUNDDOWN(K743-H743-L743-I743-0,-3))</f>
        <v/>
      </c>
      <c r="Q743" s="18">
        <f>MAX(0,ROUNDDOWN(K743-H743-L743-I743-N743,-3))</f>
        <v/>
      </c>
      <c r="R743" s="18">
        <f>MAX(0,ROUNDDOWN(K743-H743-L743-I743-O743,-3))</f>
        <v/>
      </c>
      <c r="S743" s="18">
        <f>IF(P743&lt;=0,0,ROUNDDOWN((P743*LOOKUP(P743,{0,1950001,3300001,6950001,9000001,18000001,40000001},{0.05,0.1,0.2,0.23,0.33,0.4,0.45})-LOOKUP(P743,{0,1950001,3300001,6950001,9000001,18000001,40000001},{0,97500,427500,636000,1536000,2796000,4796000}))*1.021,-2))</f>
        <v/>
      </c>
      <c r="T743" s="18">
        <f>IF(Q743&lt;=0,0,ROUNDDOWN((Q743*LOOKUP(Q743,{0,1950001,3300001,6950001,9000001,18000001,40000001},{0.05,0.1,0.2,0.23,0.33,0.4,0.45})-LOOKUP(Q743,{0,1950001,3300001,6950001,9000001,18000001,40000001},{0,97500,427500,636000,1536000,2796000,4796000}))*1.021,-2))</f>
        <v/>
      </c>
      <c r="U743" s="18">
        <f>IF(R743&lt;=0,0,ROUNDDOWN((R743*LOOKUP(R743,{0,1950001,3300001,6950001,9000001,18000001,40000001},{0.05,0.1,0.2,0.23,0.33,0.4,0.45})-LOOKUP(R743,{0,1950001,3300001,6950001,9000001,18000001,40000001},{0,97500,427500,636000,1536000,2796000,4796000}))*1.021,-2))</f>
        <v/>
      </c>
      <c r="V743" s="18">
        <f>MAX(0,ROUNDDOWN(K743-H743-430000-J743-0,-3))</f>
        <v/>
      </c>
      <c r="W743" s="18">
        <f>MAX(0,ROUNDDOWN(K743-H743-430000-J743-N743,-3))</f>
        <v/>
      </c>
      <c r="X743" s="18">
        <f>MAX(0,ROUNDDOWN(K743-H743-430000-J743-O743,-3))</f>
        <v/>
      </c>
      <c r="Y743" s="18">
        <f>IF(K743&lt;=450000,0,MAX(0,ROUNDDOWN(V743*0.06-MIN(50000,V743)*0.03,-2))+MAX(0,ROUNDDOWN(V743*0.04-MIN(50000,V743)*0.02,-2)))</f>
        <v/>
      </c>
      <c r="Z743" s="18">
        <f>IF(K743&lt;=450000,0,MAX(0,ROUNDDOWN(W743*0.06-MIN(50000,W743)*0.03,-2))+MAX(0,ROUNDDOWN(W743*0.04-MIN(50000,W743)*0.02,-2)))</f>
        <v/>
      </c>
      <c r="AA743" s="18">
        <f>IF(K743&lt;=450000,0,MAX(0,ROUNDDOWN(X743*0.06-MIN(50000,X743)*0.03,-2))+MAX(0,ROUNDDOWN(X743*0.04-MIN(50000,X743)*0.02,-2)))</f>
        <v/>
      </c>
      <c r="AB743" s="18">
        <f>AE743+Y743-Z743</f>
        <v/>
      </c>
      <c r="AC743" s="18">
        <f>AF743+Y743-AA743</f>
        <v/>
      </c>
      <c r="AD743" s="20">
        <f>AB743-AC743</f>
        <v/>
      </c>
      <c r="AE743" s="18">
        <f>S743-T743</f>
        <v/>
      </c>
      <c r="AF743" s="18">
        <f>S743-U743</f>
        <v/>
      </c>
      <c r="AG743" s="21">
        <f>IF(P743&lt;=0,0,LOOKUP(P743,{0,1950001,3300001,6950001,9000001,18000001,40000001},{0.05,0.1,0.2,0.23,0.33,0.4,0.45}))</f>
        <v/>
      </c>
    </row>
    <row r="744">
      <c r="A744" t="inlineStr">
        <is>
          <t>1万円刻み</t>
        </is>
      </c>
      <c r="B744" s="18">
        <f>'4_1万円刻み'!$A$257</f>
        <v/>
      </c>
      <c r="C744" s="19" t="n">
        <v>2026</v>
      </c>
      <c r="D744" s="18" t="n">
        <v>100000</v>
      </c>
      <c r="E744" s="18" t="n">
        <v>0</v>
      </c>
      <c r="F744" s="18" t="n">
        <v>100000</v>
      </c>
      <c r="G744" t="inlineStr">
        <is>
          <t>はい</t>
        </is>
      </c>
      <c r="H744" s="18">
        <f>ROUND(MIN(B744/12,650000)*12*0.0915+MIN(B744/12,1390000)*12*(0.0504+0)+B744*0.005,0)</f>
        <v/>
      </c>
      <c r="I744" s="18" t="n">
        <v>0</v>
      </c>
      <c r="J744" s="18" t="n">
        <v>0</v>
      </c>
      <c r="K744" s="18">
        <f>ROUND(IF(C744&gt;=2026,IF(B744&lt;741000,0,IF(B744&lt;2191000,B744-740000,IF(B744&lt;2193000,1451000,IF(B744&lt;2196000,1453000,IF(B744&lt;2200000,1456000,IF(B744&lt;3600000,ROUNDDOWN(B744/4,-3)*2.8-80000,IF(B744&lt;6600000,ROUNDDOWN(B744/4,-3)*3.2-440000,IF(B744&lt;8500000,ROUNDDOWN(B744*0.9,0)-1100000,B744-1950000)))))))),IF(B744&lt;651000,0,IF(B744&lt;1900000,B744-650000,IF(B744&lt;3600000,ROUNDDOWN(B744/4,-3)*2.8-80000,IF(B744&lt;6600000,ROUNDDOWN(B744/4,-3)*3.2-440000,IF(B744&lt;8500000,ROUNDDOWN(B744*0.9,0)-1100000,B744-1950000)))))),0)</f>
        <v/>
      </c>
      <c r="L744" s="18">
        <f>IF(K744&gt;23500000,NA(),IF(C744&gt;=2026,IF(K744&lt;=4890000,1040000,IF(K744&lt;=6550000,670000,620000)),IF(K744&lt;=1320000,950000,IF(K744&lt;=3360000,880000,IF(K744&lt;=4890000,680000,IF(K744&lt;=6550000,630000,580000))))))</f>
        <v/>
      </c>
      <c r="M744" s="18">
        <f>MIN(100000,ROUNDDOWN(K744*0.05,0))</f>
        <v/>
      </c>
      <c r="N744" s="18">
        <f>MIN(2000000,MAX(0,D744-E744-M744))</f>
        <v/>
      </c>
      <c r="O744" s="18">
        <f>IF(G744="はい",MIN(88000,MAX(0,F744-12000)),0)</f>
        <v/>
      </c>
      <c r="P744" s="18">
        <f>MAX(0,ROUNDDOWN(K744-H744-L744-I744-0,-3))</f>
        <v/>
      </c>
      <c r="Q744" s="18">
        <f>MAX(0,ROUNDDOWN(K744-H744-L744-I744-N744,-3))</f>
        <v/>
      </c>
      <c r="R744" s="18">
        <f>MAX(0,ROUNDDOWN(K744-H744-L744-I744-O744,-3))</f>
        <v/>
      </c>
      <c r="S744" s="18">
        <f>IF(P744&lt;=0,0,ROUNDDOWN((P744*LOOKUP(P744,{0,1950001,3300001,6950001,9000001,18000001,40000001},{0.05,0.1,0.2,0.23,0.33,0.4,0.45})-LOOKUP(P744,{0,1950001,3300001,6950001,9000001,18000001,40000001},{0,97500,427500,636000,1536000,2796000,4796000}))*1.021,-2))</f>
        <v/>
      </c>
      <c r="T744" s="18">
        <f>IF(Q744&lt;=0,0,ROUNDDOWN((Q744*LOOKUP(Q744,{0,1950001,3300001,6950001,9000001,18000001,40000001},{0.05,0.1,0.2,0.23,0.33,0.4,0.45})-LOOKUP(Q744,{0,1950001,3300001,6950001,9000001,18000001,40000001},{0,97500,427500,636000,1536000,2796000,4796000}))*1.021,-2))</f>
        <v/>
      </c>
      <c r="U744" s="18">
        <f>IF(R744&lt;=0,0,ROUNDDOWN((R744*LOOKUP(R744,{0,1950001,3300001,6950001,9000001,18000001,40000001},{0.05,0.1,0.2,0.23,0.33,0.4,0.45})-LOOKUP(R744,{0,1950001,3300001,6950001,9000001,18000001,40000001},{0,97500,427500,636000,1536000,2796000,4796000}))*1.021,-2))</f>
        <v/>
      </c>
      <c r="V744" s="18">
        <f>MAX(0,ROUNDDOWN(K744-H744-430000-J744-0,-3))</f>
        <v/>
      </c>
      <c r="W744" s="18">
        <f>MAX(0,ROUNDDOWN(K744-H744-430000-J744-N744,-3))</f>
        <v/>
      </c>
      <c r="X744" s="18">
        <f>MAX(0,ROUNDDOWN(K744-H744-430000-J744-O744,-3))</f>
        <v/>
      </c>
      <c r="Y744" s="18">
        <f>IF(K744&lt;=450000,0,MAX(0,ROUNDDOWN(V744*0.06-MIN(50000,V744)*0.03,-2))+MAX(0,ROUNDDOWN(V744*0.04-MIN(50000,V744)*0.02,-2)))</f>
        <v/>
      </c>
      <c r="Z744" s="18">
        <f>IF(K744&lt;=450000,0,MAX(0,ROUNDDOWN(W744*0.06-MIN(50000,W744)*0.03,-2))+MAX(0,ROUNDDOWN(W744*0.04-MIN(50000,W744)*0.02,-2)))</f>
        <v/>
      </c>
      <c r="AA744" s="18">
        <f>IF(K744&lt;=450000,0,MAX(0,ROUNDDOWN(X744*0.06-MIN(50000,X744)*0.03,-2))+MAX(0,ROUNDDOWN(X744*0.04-MIN(50000,X744)*0.02,-2)))</f>
        <v/>
      </c>
      <c r="AB744" s="18">
        <f>AE744+Y744-Z744</f>
        <v/>
      </c>
      <c r="AC744" s="18">
        <f>AF744+Y744-AA744</f>
        <v/>
      </c>
      <c r="AD744" s="20">
        <f>AB744-AC744</f>
        <v/>
      </c>
      <c r="AE744" s="18">
        <f>S744-T744</f>
        <v/>
      </c>
      <c r="AF744" s="18">
        <f>S744-U744</f>
        <v/>
      </c>
      <c r="AG744" s="21">
        <f>IF(P744&lt;=0,0,LOOKUP(P744,{0,1950001,3300001,6950001,9000001,18000001,40000001},{0.05,0.1,0.2,0.23,0.33,0.4,0.45}))</f>
        <v/>
      </c>
    </row>
    <row r="745">
      <c r="A745" t="inlineStr">
        <is>
          <t>1万円刻み</t>
        </is>
      </c>
      <c r="B745" s="18">
        <f>'4_1万円刻み'!$A$257</f>
        <v/>
      </c>
      <c r="C745" s="19" t="n">
        <v>2025</v>
      </c>
      <c r="D745" s="18" t="n">
        <v>100000</v>
      </c>
      <c r="E745" s="18" t="n">
        <v>0</v>
      </c>
      <c r="F745" s="18" t="n">
        <v>100000</v>
      </c>
      <c r="G745" t="inlineStr">
        <is>
          <t>はい</t>
        </is>
      </c>
      <c r="H745" s="18">
        <f>ROUND(MIN(B745/12,650000)*12*0.0915+MIN(B745/12,1390000)*12*(0.0504+0)+B745*0.005,0)</f>
        <v/>
      </c>
      <c r="I745" s="18" t="n">
        <v>0</v>
      </c>
      <c r="J745" s="18" t="n">
        <v>0</v>
      </c>
      <c r="K745" s="18">
        <f>ROUND(IF(C745&gt;=2026,IF(B745&lt;741000,0,IF(B745&lt;2191000,B745-740000,IF(B745&lt;2193000,1451000,IF(B745&lt;2196000,1453000,IF(B745&lt;2200000,1456000,IF(B745&lt;3600000,ROUNDDOWN(B745/4,-3)*2.8-80000,IF(B745&lt;6600000,ROUNDDOWN(B745/4,-3)*3.2-440000,IF(B745&lt;8500000,ROUNDDOWN(B745*0.9,0)-1100000,B745-1950000)))))))),IF(B745&lt;651000,0,IF(B745&lt;1900000,B745-650000,IF(B745&lt;3600000,ROUNDDOWN(B745/4,-3)*2.8-80000,IF(B745&lt;6600000,ROUNDDOWN(B745/4,-3)*3.2-440000,IF(B745&lt;8500000,ROUNDDOWN(B745*0.9,0)-1100000,B745-1950000)))))),0)</f>
        <v/>
      </c>
      <c r="L745" s="18">
        <f>IF(K745&gt;23500000,NA(),IF(C745&gt;=2026,IF(K745&lt;=4890000,1040000,IF(K745&lt;=6550000,670000,620000)),IF(K745&lt;=1320000,950000,IF(K745&lt;=3360000,880000,IF(K745&lt;=4890000,680000,IF(K745&lt;=6550000,630000,580000))))))</f>
        <v/>
      </c>
      <c r="M745" s="18">
        <f>MIN(100000,ROUNDDOWN(K745*0.05,0))</f>
        <v/>
      </c>
      <c r="N745" s="18">
        <f>MIN(2000000,MAX(0,D745-E745-M745))</f>
        <v/>
      </c>
      <c r="O745" s="18">
        <f>IF(G745="はい",MIN(88000,MAX(0,F745-12000)),0)</f>
        <v/>
      </c>
      <c r="P745" s="18">
        <f>MAX(0,ROUNDDOWN(K745-H745-L745-I745-0,-3))</f>
        <v/>
      </c>
      <c r="Q745" s="18">
        <f>MAX(0,ROUNDDOWN(K745-H745-L745-I745-N745,-3))</f>
        <v/>
      </c>
      <c r="R745" s="18">
        <f>MAX(0,ROUNDDOWN(K745-H745-L745-I745-O745,-3))</f>
        <v/>
      </c>
      <c r="S745" s="18">
        <f>IF(P745&lt;=0,0,ROUNDDOWN((P745*LOOKUP(P745,{0,1950001,3300001,6950001,9000001,18000001,40000001},{0.05,0.1,0.2,0.23,0.33,0.4,0.45})-LOOKUP(P745,{0,1950001,3300001,6950001,9000001,18000001,40000001},{0,97500,427500,636000,1536000,2796000,4796000}))*1.021,-2))</f>
        <v/>
      </c>
      <c r="T745" s="18">
        <f>IF(Q745&lt;=0,0,ROUNDDOWN((Q745*LOOKUP(Q745,{0,1950001,3300001,6950001,9000001,18000001,40000001},{0.05,0.1,0.2,0.23,0.33,0.4,0.45})-LOOKUP(Q745,{0,1950001,3300001,6950001,9000001,18000001,40000001},{0,97500,427500,636000,1536000,2796000,4796000}))*1.021,-2))</f>
        <v/>
      </c>
      <c r="U745" s="18">
        <f>IF(R745&lt;=0,0,ROUNDDOWN((R745*LOOKUP(R745,{0,1950001,3300001,6950001,9000001,18000001,40000001},{0.05,0.1,0.2,0.23,0.33,0.4,0.45})-LOOKUP(R745,{0,1950001,3300001,6950001,9000001,18000001,40000001},{0,97500,427500,636000,1536000,2796000,4796000}))*1.021,-2))</f>
        <v/>
      </c>
      <c r="V745" s="18">
        <f>MAX(0,ROUNDDOWN(K745-H745-430000-J745-0,-3))</f>
        <v/>
      </c>
      <c r="W745" s="18">
        <f>MAX(0,ROUNDDOWN(K745-H745-430000-J745-N745,-3))</f>
        <v/>
      </c>
      <c r="X745" s="18">
        <f>MAX(0,ROUNDDOWN(K745-H745-430000-J745-O745,-3))</f>
        <v/>
      </c>
      <c r="Y745" s="18">
        <f>IF(K745&lt;=450000,0,MAX(0,ROUNDDOWN(V745*0.06-MIN(50000,V745)*0.03,-2))+MAX(0,ROUNDDOWN(V745*0.04-MIN(50000,V745)*0.02,-2)))</f>
        <v/>
      </c>
      <c r="Z745" s="18">
        <f>IF(K745&lt;=450000,0,MAX(0,ROUNDDOWN(W745*0.06-MIN(50000,W745)*0.03,-2))+MAX(0,ROUNDDOWN(W745*0.04-MIN(50000,W745)*0.02,-2)))</f>
        <v/>
      </c>
      <c r="AA745" s="18">
        <f>IF(K745&lt;=450000,0,MAX(0,ROUNDDOWN(X745*0.06-MIN(50000,X745)*0.03,-2))+MAX(0,ROUNDDOWN(X745*0.04-MIN(50000,X745)*0.02,-2)))</f>
        <v/>
      </c>
      <c r="AB745" s="18">
        <f>AE745+Y745-Z745</f>
        <v/>
      </c>
      <c r="AC745" s="18">
        <f>AF745+Y745-AA745</f>
        <v/>
      </c>
      <c r="AD745" s="20">
        <f>AB745-AC745</f>
        <v/>
      </c>
      <c r="AE745" s="18">
        <f>S745-T745</f>
        <v/>
      </c>
      <c r="AF745" s="18">
        <f>S745-U745</f>
        <v/>
      </c>
      <c r="AG745" s="21">
        <f>IF(P745&lt;=0,0,LOOKUP(P745,{0,1950001,3300001,6950001,9000001,18000001,40000001},{0.05,0.1,0.2,0.23,0.33,0.4,0.45}))</f>
        <v/>
      </c>
    </row>
    <row r="746">
      <c r="A746" t="inlineStr">
        <is>
          <t>1万円刻み</t>
        </is>
      </c>
      <c r="B746" s="18">
        <f>'4_1万円刻み'!$A$258</f>
        <v/>
      </c>
      <c r="C746" s="19" t="n">
        <v>2026</v>
      </c>
      <c r="D746" s="18" t="n">
        <v>100000</v>
      </c>
      <c r="E746" s="18" t="n">
        <v>0</v>
      </c>
      <c r="F746" s="18" t="n">
        <v>100000</v>
      </c>
      <c r="G746" t="inlineStr">
        <is>
          <t>はい</t>
        </is>
      </c>
      <c r="H746" s="18">
        <f>ROUND(MIN(B746/12,650000)*12*0.0915+MIN(B746/12,1390000)*12*(0.0504+0)+B746*0.005,0)</f>
        <v/>
      </c>
      <c r="I746" s="18" t="n">
        <v>0</v>
      </c>
      <c r="J746" s="18" t="n">
        <v>0</v>
      </c>
      <c r="K746" s="18">
        <f>ROUND(IF(C746&gt;=2026,IF(B746&lt;741000,0,IF(B746&lt;2191000,B746-740000,IF(B746&lt;2193000,1451000,IF(B746&lt;2196000,1453000,IF(B746&lt;2200000,1456000,IF(B746&lt;3600000,ROUNDDOWN(B746/4,-3)*2.8-80000,IF(B746&lt;6600000,ROUNDDOWN(B746/4,-3)*3.2-440000,IF(B746&lt;8500000,ROUNDDOWN(B746*0.9,0)-1100000,B746-1950000)))))))),IF(B746&lt;651000,0,IF(B746&lt;1900000,B746-650000,IF(B746&lt;3600000,ROUNDDOWN(B746/4,-3)*2.8-80000,IF(B746&lt;6600000,ROUNDDOWN(B746/4,-3)*3.2-440000,IF(B746&lt;8500000,ROUNDDOWN(B746*0.9,0)-1100000,B746-1950000)))))),0)</f>
        <v/>
      </c>
      <c r="L746" s="18">
        <f>IF(K746&gt;23500000,NA(),IF(C746&gt;=2026,IF(K746&lt;=4890000,1040000,IF(K746&lt;=6550000,670000,620000)),IF(K746&lt;=1320000,950000,IF(K746&lt;=3360000,880000,IF(K746&lt;=4890000,680000,IF(K746&lt;=6550000,630000,580000))))))</f>
        <v/>
      </c>
      <c r="M746" s="18">
        <f>MIN(100000,ROUNDDOWN(K746*0.05,0))</f>
        <v/>
      </c>
      <c r="N746" s="18">
        <f>MIN(2000000,MAX(0,D746-E746-M746))</f>
        <v/>
      </c>
      <c r="O746" s="18">
        <f>IF(G746="はい",MIN(88000,MAX(0,F746-12000)),0)</f>
        <v/>
      </c>
      <c r="P746" s="18">
        <f>MAX(0,ROUNDDOWN(K746-H746-L746-I746-0,-3))</f>
        <v/>
      </c>
      <c r="Q746" s="18">
        <f>MAX(0,ROUNDDOWN(K746-H746-L746-I746-N746,-3))</f>
        <v/>
      </c>
      <c r="R746" s="18">
        <f>MAX(0,ROUNDDOWN(K746-H746-L746-I746-O746,-3))</f>
        <v/>
      </c>
      <c r="S746" s="18">
        <f>IF(P746&lt;=0,0,ROUNDDOWN((P746*LOOKUP(P746,{0,1950001,3300001,6950001,9000001,18000001,40000001},{0.05,0.1,0.2,0.23,0.33,0.4,0.45})-LOOKUP(P746,{0,1950001,3300001,6950001,9000001,18000001,40000001},{0,97500,427500,636000,1536000,2796000,4796000}))*1.021,-2))</f>
        <v/>
      </c>
      <c r="T746" s="18">
        <f>IF(Q746&lt;=0,0,ROUNDDOWN((Q746*LOOKUP(Q746,{0,1950001,3300001,6950001,9000001,18000001,40000001},{0.05,0.1,0.2,0.23,0.33,0.4,0.45})-LOOKUP(Q746,{0,1950001,3300001,6950001,9000001,18000001,40000001},{0,97500,427500,636000,1536000,2796000,4796000}))*1.021,-2))</f>
        <v/>
      </c>
      <c r="U746" s="18">
        <f>IF(R746&lt;=0,0,ROUNDDOWN((R746*LOOKUP(R746,{0,1950001,3300001,6950001,9000001,18000001,40000001},{0.05,0.1,0.2,0.23,0.33,0.4,0.45})-LOOKUP(R746,{0,1950001,3300001,6950001,9000001,18000001,40000001},{0,97500,427500,636000,1536000,2796000,4796000}))*1.021,-2))</f>
        <v/>
      </c>
      <c r="V746" s="18">
        <f>MAX(0,ROUNDDOWN(K746-H746-430000-J746-0,-3))</f>
        <v/>
      </c>
      <c r="W746" s="18">
        <f>MAX(0,ROUNDDOWN(K746-H746-430000-J746-N746,-3))</f>
        <v/>
      </c>
      <c r="X746" s="18">
        <f>MAX(0,ROUNDDOWN(K746-H746-430000-J746-O746,-3))</f>
        <v/>
      </c>
      <c r="Y746" s="18">
        <f>IF(K746&lt;=450000,0,MAX(0,ROUNDDOWN(V746*0.06-MIN(50000,V746)*0.03,-2))+MAX(0,ROUNDDOWN(V746*0.04-MIN(50000,V746)*0.02,-2)))</f>
        <v/>
      </c>
      <c r="Z746" s="18">
        <f>IF(K746&lt;=450000,0,MAX(0,ROUNDDOWN(W746*0.06-MIN(50000,W746)*0.03,-2))+MAX(0,ROUNDDOWN(W746*0.04-MIN(50000,W746)*0.02,-2)))</f>
        <v/>
      </c>
      <c r="AA746" s="18">
        <f>IF(K746&lt;=450000,0,MAX(0,ROUNDDOWN(X746*0.06-MIN(50000,X746)*0.03,-2))+MAX(0,ROUNDDOWN(X746*0.04-MIN(50000,X746)*0.02,-2)))</f>
        <v/>
      </c>
      <c r="AB746" s="18">
        <f>AE746+Y746-Z746</f>
        <v/>
      </c>
      <c r="AC746" s="18">
        <f>AF746+Y746-AA746</f>
        <v/>
      </c>
      <c r="AD746" s="20">
        <f>AB746-AC746</f>
        <v/>
      </c>
      <c r="AE746" s="18">
        <f>S746-T746</f>
        <v/>
      </c>
      <c r="AF746" s="18">
        <f>S746-U746</f>
        <v/>
      </c>
      <c r="AG746" s="21">
        <f>IF(P746&lt;=0,0,LOOKUP(P746,{0,1950001,3300001,6950001,9000001,18000001,40000001},{0.05,0.1,0.2,0.23,0.33,0.4,0.45}))</f>
        <v/>
      </c>
    </row>
    <row r="747">
      <c r="A747" t="inlineStr">
        <is>
          <t>1万円刻み</t>
        </is>
      </c>
      <c r="B747" s="18">
        <f>'4_1万円刻み'!$A$258</f>
        <v/>
      </c>
      <c r="C747" s="19" t="n">
        <v>2025</v>
      </c>
      <c r="D747" s="18" t="n">
        <v>100000</v>
      </c>
      <c r="E747" s="18" t="n">
        <v>0</v>
      </c>
      <c r="F747" s="18" t="n">
        <v>100000</v>
      </c>
      <c r="G747" t="inlineStr">
        <is>
          <t>はい</t>
        </is>
      </c>
      <c r="H747" s="18">
        <f>ROUND(MIN(B747/12,650000)*12*0.0915+MIN(B747/12,1390000)*12*(0.0504+0)+B747*0.005,0)</f>
        <v/>
      </c>
      <c r="I747" s="18" t="n">
        <v>0</v>
      </c>
      <c r="J747" s="18" t="n">
        <v>0</v>
      </c>
      <c r="K747" s="18">
        <f>ROUND(IF(C747&gt;=2026,IF(B747&lt;741000,0,IF(B747&lt;2191000,B747-740000,IF(B747&lt;2193000,1451000,IF(B747&lt;2196000,1453000,IF(B747&lt;2200000,1456000,IF(B747&lt;3600000,ROUNDDOWN(B747/4,-3)*2.8-80000,IF(B747&lt;6600000,ROUNDDOWN(B747/4,-3)*3.2-440000,IF(B747&lt;8500000,ROUNDDOWN(B747*0.9,0)-1100000,B747-1950000)))))))),IF(B747&lt;651000,0,IF(B747&lt;1900000,B747-650000,IF(B747&lt;3600000,ROUNDDOWN(B747/4,-3)*2.8-80000,IF(B747&lt;6600000,ROUNDDOWN(B747/4,-3)*3.2-440000,IF(B747&lt;8500000,ROUNDDOWN(B747*0.9,0)-1100000,B747-1950000)))))),0)</f>
        <v/>
      </c>
      <c r="L747" s="18">
        <f>IF(K747&gt;23500000,NA(),IF(C747&gt;=2026,IF(K747&lt;=4890000,1040000,IF(K747&lt;=6550000,670000,620000)),IF(K747&lt;=1320000,950000,IF(K747&lt;=3360000,880000,IF(K747&lt;=4890000,680000,IF(K747&lt;=6550000,630000,580000))))))</f>
        <v/>
      </c>
      <c r="M747" s="18">
        <f>MIN(100000,ROUNDDOWN(K747*0.05,0))</f>
        <v/>
      </c>
      <c r="N747" s="18">
        <f>MIN(2000000,MAX(0,D747-E747-M747))</f>
        <v/>
      </c>
      <c r="O747" s="18">
        <f>IF(G747="はい",MIN(88000,MAX(0,F747-12000)),0)</f>
        <v/>
      </c>
      <c r="P747" s="18">
        <f>MAX(0,ROUNDDOWN(K747-H747-L747-I747-0,-3))</f>
        <v/>
      </c>
      <c r="Q747" s="18">
        <f>MAX(0,ROUNDDOWN(K747-H747-L747-I747-N747,-3))</f>
        <v/>
      </c>
      <c r="R747" s="18">
        <f>MAX(0,ROUNDDOWN(K747-H747-L747-I747-O747,-3))</f>
        <v/>
      </c>
      <c r="S747" s="18">
        <f>IF(P747&lt;=0,0,ROUNDDOWN((P747*LOOKUP(P747,{0,1950001,3300001,6950001,9000001,18000001,40000001},{0.05,0.1,0.2,0.23,0.33,0.4,0.45})-LOOKUP(P747,{0,1950001,3300001,6950001,9000001,18000001,40000001},{0,97500,427500,636000,1536000,2796000,4796000}))*1.021,-2))</f>
        <v/>
      </c>
      <c r="T747" s="18">
        <f>IF(Q747&lt;=0,0,ROUNDDOWN((Q747*LOOKUP(Q747,{0,1950001,3300001,6950001,9000001,18000001,40000001},{0.05,0.1,0.2,0.23,0.33,0.4,0.45})-LOOKUP(Q747,{0,1950001,3300001,6950001,9000001,18000001,40000001},{0,97500,427500,636000,1536000,2796000,4796000}))*1.021,-2))</f>
        <v/>
      </c>
      <c r="U747" s="18">
        <f>IF(R747&lt;=0,0,ROUNDDOWN((R747*LOOKUP(R747,{0,1950001,3300001,6950001,9000001,18000001,40000001},{0.05,0.1,0.2,0.23,0.33,0.4,0.45})-LOOKUP(R747,{0,1950001,3300001,6950001,9000001,18000001,40000001},{0,97500,427500,636000,1536000,2796000,4796000}))*1.021,-2))</f>
        <v/>
      </c>
      <c r="V747" s="18">
        <f>MAX(0,ROUNDDOWN(K747-H747-430000-J747-0,-3))</f>
        <v/>
      </c>
      <c r="W747" s="18">
        <f>MAX(0,ROUNDDOWN(K747-H747-430000-J747-N747,-3))</f>
        <v/>
      </c>
      <c r="X747" s="18">
        <f>MAX(0,ROUNDDOWN(K747-H747-430000-J747-O747,-3))</f>
        <v/>
      </c>
      <c r="Y747" s="18">
        <f>IF(K747&lt;=450000,0,MAX(0,ROUNDDOWN(V747*0.06-MIN(50000,V747)*0.03,-2))+MAX(0,ROUNDDOWN(V747*0.04-MIN(50000,V747)*0.02,-2)))</f>
        <v/>
      </c>
      <c r="Z747" s="18">
        <f>IF(K747&lt;=450000,0,MAX(0,ROUNDDOWN(W747*0.06-MIN(50000,W747)*0.03,-2))+MAX(0,ROUNDDOWN(W747*0.04-MIN(50000,W747)*0.02,-2)))</f>
        <v/>
      </c>
      <c r="AA747" s="18">
        <f>IF(K747&lt;=450000,0,MAX(0,ROUNDDOWN(X747*0.06-MIN(50000,X747)*0.03,-2))+MAX(0,ROUNDDOWN(X747*0.04-MIN(50000,X747)*0.02,-2)))</f>
        <v/>
      </c>
      <c r="AB747" s="18">
        <f>AE747+Y747-Z747</f>
        <v/>
      </c>
      <c r="AC747" s="18">
        <f>AF747+Y747-AA747</f>
        <v/>
      </c>
      <c r="AD747" s="20">
        <f>AB747-AC747</f>
        <v/>
      </c>
      <c r="AE747" s="18">
        <f>S747-T747</f>
        <v/>
      </c>
      <c r="AF747" s="18">
        <f>S747-U747</f>
        <v/>
      </c>
      <c r="AG747" s="21">
        <f>IF(P747&lt;=0,0,LOOKUP(P747,{0,1950001,3300001,6950001,9000001,18000001,40000001},{0.05,0.1,0.2,0.23,0.33,0.4,0.45}))</f>
        <v/>
      </c>
    </row>
    <row r="748">
      <c r="A748" t="inlineStr">
        <is>
          <t>1万円刻み</t>
        </is>
      </c>
      <c r="B748" s="18">
        <f>'4_1万円刻み'!$A$259</f>
        <v/>
      </c>
      <c r="C748" s="19" t="n">
        <v>2026</v>
      </c>
      <c r="D748" s="18" t="n">
        <v>100000</v>
      </c>
      <c r="E748" s="18" t="n">
        <v>0</v>
      </c>
      <c r="F748" s="18" t="n">
        <v>100000</v>
      </c>
      <c r="G748" t="inlineStr">
        <is>
          <t>はい</t>
        </is>
      </c>
      <c r="H748" s="18">
        <f>ROUND(MIN(B748/12,650000)*12*0.0915+MIN(B748/12,1390000)*12*(0.0504+0)+B748*0.005,0)</f>
        <v/>
      </c>
      <c r="I748" s="18" t="n">
        <v>0</v>
      </c>
      <c r="J748" s="18" t="n">
        <v>0</v>
      </c>
      <c r="K748" s="18">
        <f>ROUND(IF(C748&gt;=2026,IF(B748&lt;741000,0,IF(B748&lt;2191000,B748-740000,IF(B748&lt;2193000,1451000,IF(B748&lt;2196000,1453000,IF(B748&lt;2200000,1456000,IF(B748&lt;3600000,ROUNDDOWN(B748/4,-3)*2.8-80000,IF(B748&lt;6600000,ROUNDDOWN(B748/4,-3)*3.2-440000,IF(B748&lt;8500000,ROUNDDOWN(B748*0.9,0)-1100000,B748-1950000)))))))),IF(B748&lt;651000,0,IF(B748&lt;1900000,B748-650000,IF(B748&lt;3600000,ROUNDDOWN(B748/4,-3)*2.8-80000,IF(B748&lt;6600000,ROUNDDOWN(B748/4,-3)*3.2-440000,IF(B748&lt;8500000,ROUNDDOWN(B748*0.9,0)-1100000,B748-1950000)))))),0)</f>
        <v/>
      </c>
      <c r="L748" s="18">
        <f>IF(K748&gt;23500000,NA(),IF(C748&gt;=2026,IF(K748&lt;=4890000,1040000,IF(K748&lt;=6550000,670000,620000)),IF(K748&lt;=1320000,950000,IF(K748&lt;=3360000,880000,IF(K748&lt;=4890000,680000,IF(K748&lt;=6550000,630000,580000))))))</f>
        <v/>
      </c>
      <c r="M748" s="18">
        <f>MIN(100000,ROUNDDOWN(K748*0.05,0))</f>
        <v/>
      </c>
      <c r="N748" s="18">
        <f>MIN(2000000,MAX(0,D748-E748-M748))</f>
        <v/>
      </c>
      <c r="O748" s="18">
        <f>IF(G748="はい",MIN(88000,MAX(0,F748-12000)),0)</f>
        <v/>
      </c>
      <c r="P748" s="18">
        <f>MAX(0,ROUNDDOWN(K748-H748-L748-I748-0,-3))</f>
        <v/>
      </c>
      <c r="Q748" s="18">
        <f>MAX(0,ROUNDDOWN(K748-H748-L748-I748-N748,-3))</f>
        <v/>
      </c>
      <c r="R748" s="18">
        <f>MAX(0,ROUNDDOWN(K748-H748-L748-I748-O748,-3))</f>
        <v/>
      </c>
      <c r="S748" s="18">
        <f>IF(P748&lt;=0,0,ROUNDDOWN((P748*LOOKUP(P748,{0,1950001,3300001,6950001,9000001,18000001,40000001},{0.05,0.1,0.2,0.23,0.33,0.4,0.45})-LOOKUP(P748,{0,1950001,3300001,6950001,9000001,18000001,40000001},{0,97500,427500,636000,1536000,2796000,4796000}))*1.021,-2))</f>
        <v/>
      </c>
      <c r="T748" s="18">
        <f>IF(Q748&lt;=0,0,ROUNDDOWN((Q748*LOOKUP(Q748,{0,1950001,3300001,6950001,9000001,18000001,40000001},{0.05,0.1,0.2,0.23,0.33,0.4,0.45})-LOOKUP(Q748,{0,1950001,3300001,6950001,9000001,18000001,40000001},{0,97500,427500,636000,1536000,2796000,4796000}))*1.021,-2))</f>
        <v/>
      </c>
      <c r="U748" s="18">
        <f>IF(R748&lt;=0,0,ROUNDDOWN((R748*LOOKUP(R748,{0,1950001,3300001,6950001,9000001,18000001,40000001},{0.05,0.1,0.2,0.23,0.33,0.4,0.45})-LOOKUP(R748,{0,1950001,3300001,6950001,9000001,18000001,40000001},{0,97500,427500,636000,1536000,2796000,4796000}))*1.021,-2))</f>
        <v/>
      </c>
      <c r="V748" s="18">
        <f>MAX(0,ROUNDDOWN(K748-H748-430000-J748-0,-3))</f>
        <v/>
      </c>
      <c r="W748" s="18">
        <f>MAX(0,ROUNDDOWN(K748-H748-430000-J748-N748,-3))</f>
        <v/>
      </c>
      <c r="X748" s="18">
        <f>MAX(0,ROUNDDOWN(K748-H748-430000-J748-O748,-3))</f>
        <v/>
      </c>
      <c r="Y748" s="18">
        <f>IF(K748&lt;=450000,0,MAX(0,ROUNDDOWN(V748*0.06-MIN(50000,V748)*0.03,-2))+MAX(0,ROUNDDOWN(V748*0.04-MIN(50000,V748)*0.02,-2)))</f>
        <v/>
      </c>
      <c r="Z748" s="18">
        <f>IF(K748&lt;=450000,0,MAX(0,ROUNDDOWN(W748*0.06-MIN(50000,W748)*0.03,-2))+MAX(0,ROUNDDOWN(W748*0.04-MIN(50000,W748)*0.02,-2)))</f>
        <v/>
      </c>
      <c r="AA748" s="18">
        <f>IF(K748&lt;=450000,0,MAX(0,ROUNDDOWN(X748*0.06-MIN(50000,X748)*0.03,-2))+MAX(0,ROUNDDOWN(X748*0.04-MIN(50000,X748)*0.02,-2)))</f>
        <v/>
      </c>
      <c r="AB748" s="18">
        <f>AE748+Y748-Z748</f>
        <v/>
      </c>
      <c r="AC748" s="18">
        <f>AF748+Y748-AA748</f>
        <v/>
      </c>
      <c r="AD748" s="20">
        <f>AB748-AC748</f>
        <v/>
      </c>
      <c r="AE748" s="18">
        <f>S748-T748</f>
        <v/>
      </c>
      <c r="AF748" s="18">
        <f>S748-U748</f>
        <v/>
      </c>
      <c r="AG748" s="21">
        <f>IF(P748&lt;=0,0,LOOKUP(P748,{0,1950001,3300001,6950001,9000001,18000001,40000001},{0.05,0.1,0.2,0.23,0.33,0.4,0.45}))</f>
        <v/>
      </c>
    </row>
    <row r="749">
      <c r="A749" t="inlineStr">
        <is>
          <t>1万円刻み</t>
        </is>
      </c>
      <c r="B749" s="18">
        <f>'4_1万円刻み'!$A$259</f>
        <v/>
      </c>
      <c r="C749" s="19" t="n">
        <v>2025</v>
      </c>
      <c r="D749" s="18" t="n">
        <v>100000</v>
      </c>
      <c r="E749" s="18" t="n">
        <v>0</v>
      </c>
      <c r="F749" s="18" t="n">
        <v>100000</v>
      </c>
      <c r="G749" t="inlineStr">
        <is>
          <t>はい</t>
        </is>
      </c>
      <c r="H749" s="18">
        <f>ROUND(MIN(B749/12,650000)*12*0.0915+MIN(B749/12,1390000)*12*(0.0504+0)+B749*0.005,0)</f>
        <v/>
      </c>
      <c r="I749" s="18" t="n">
        <v>0</v>
      </c>
      <c r="J749" s="18" t="n">
        <v>0</v>
      </c>
      <c r="K749" s="18">
        <f>ROUND(IF(C749&gt;=2026,IF(B749&lt;741000,0,IF(B749&lt;2191000,B749-740000,IF(B749&lt;2193000,1451000,IF(B749&lt;2196000,1453000,IF(B749&lt;2200000,1456000,IF(B749&lt;3600000,ROUNDDOWN(B749/4,-3)*2.8-80000,IF(B749&lt;6600000,ROUNDDOWN(B749/4,-3)*3.2-440000,IF(B749&lt;8500000,ROUNDDOWN(B749*0.9,0)-1100000,B749-1950000)))))))),IF(B749&lt;651000,0,IF(B749&lt;1900000,B749-650000,IF(B749&lt;3600000,ROUNDDOWN(B749/4,-3)*2.8-80000,IF(B749&lt;6600000,ROUNDDOWN(B749/4,-3)*3.2-440000,IF(B749&lt;8500000,ROUNDDOWN(B749*0.9,0)-1100000,B749-1950000)))))),0)</f>
        <v/>
      </c>
      <c r="L749" s="18">
        <f>IF(K749&gt;23500000,NA(),IF(C749&gt;=2026,IF(K749&lt;=4890000,1040000,IF(K749&lt;=6550000,670000,620000)),IF(K749&lt;=1320000,950000,IF(K749&lt;=3360000,880000,IF(K749&lt;=4890000,680000,IF(K749&lt;=6550000,630000,580000))))))</f>
        <v/>
      </c>
      <c r="M749" s="18">
        <f>MIN(100000,ROUNDDOWN(K749*0.05,0))</f>
        <v/>
      </c>
      <c r="N749" s="18">
        <f>MIN(2000000,MAX(0,D749-E749-M749))</f>
        <v/>
      </c>
      <c r="O749" s="18">
        <f>IF(G749="はい",MIN(88000,MAX(0,F749-12000)),0)</f>
        <v/>
      </c>
      <c r="P749" s="18">
        <f>MAX(0,ROUNDDOWN(K749-H749-L749-I749-0,-3))</f>
        <v/>
      </c>
      <c r="Q749" s="18">
        <f>MAX(0,ROUNDDOWN(K749-H749-L749-I749-N749,-3))</f>
        <v/>
      </c>
      <c r="R749" s="18">
        <f>MAX(0,ROUNDDOWN(K749-H749-L749-I749-O749,-3))</f>
        <v/>
      </c>
      <c r="S749" s="18">
        <f>IF(P749&lt;=0,0,ROUNDDOWN((P749*LOOKUP(P749,{0,1950001,3300001,6950001,9000001,18000001,40000001},{0.05,0.1,0.2,0.23,0.33,0.4,0.45})-LOOKUP(P749,{0,1950001,3300001,6950001,9000001,18000001,40000001},{0,97500,427500,636000,1536000,2796000,4796000}))*1.021,-2))</f>
        <v/>
      </c>
      <c r="T749" s="18">
        <f>IF(Q749&lt;=0,0,ROUNDDOWN((Q749*LOOKUP(Q749,{0,1950001,3300001,6950001,9000001,18000001,40000001},{0.05,0.1,0.2,0.23,0.33,0.4,0.45})-LOOKUP(Q749,{0,1950001,3300001,6950001,9000001,18000001,40000001},{0,97500,427500,636000,1536000,2796000,4796000}))*1.021,-2))</f>
        <v/>
      </c>
      <c r="U749" s="18">
        <f>IF(R749&lt;=0,0,ROUNDDOWN((R749*LOOKUP(R749,{0,1950001,3300001,6950001,9000001,18000001,40000001},{0.05,0.1,0.2,0.23,0.33,0.4,0.45})-LOOKUP(R749,{0,1950001,3300001,6950001,9000001,18000001,40000001},{0,97500,427500,636000,1536000,2796000,4796000}))*1.021,-2))</f>
        <v/>
      </c>
      <c r="V749" s="18">
        <f>MAX(0,ROUNDDOWN(K749-H749-430000-J749-0,-3))</f>
        <v/>
      </c>
      <c r="W749" s="18">
        <f>MAX(0,ROUNDDOWN(K749-H749-430000-J749-N749,-3))</f>
        <v/>
      </c>
      <c r="X749" s="18">
        <f>MAX(0,ROUNDDOWN(K749-H749-430000-J749-O749,-3))</f>
        <v/>
      </c>
      <c r="Y749" s="18">
        <f>IF(K749&lt;=450000,0,MAX(0,ROUNDDOWN(V749*0.06-MIN(50000,V749)*0.03,-2))+MAX(0,ROUNDDOWN(V749*0.04-MIN(50000,V749)*0.02,-2)))</f>
        <v/>
      </c>
      <c r="Z749" s="18">
        <f>IF(K749&lt;=450000,0,MAX(0,ROUNDDOWN(W749*0.06-MIN(50000,W749)*0.03,-2))+MAX(0,ROUNDDOWN(W749*0.04-MIN(50000,W749)*0.02,-2)))</f>
        <v/>
      </c>
      <c r="AA749" s="18">
        <f>IF(K749&lt;=450000,0,MAX(0,ROUNDDOWN(X749*0.06-MIN(50000,X749)*0.03,-2))+MAX(0,ROUNDDOWN(X749*0.04-MIN(50000,X749)*0.02,-2)))</f>
        <v/>
      </c>
      <c r="AB749" s="18">
        <f>AE749+Y749-Z749</f>
        <v/>
      </c>
      <c r="AC749" s="18">
        <f>AF749+Y749-AA749</f>
        <v/>
      </c>
      <c r="AD749" s="20">
        <f>AB749-AC749</f>
        <v/>
      </c>
      <c r="AE749" s="18">
        <f>S749-T749</f>
        <v/>
      </c>
      <c r="AF749" s="18">
        <f>S749-U749</f>
        <v/>
      </c>
      <c r="AG749" s="21">
        <f>IF(P749&lt;=0,0,LOOKUP(P749,{0,1950001,3300001,6950001,9000001,18000001,40000001},{0.05,0.1,0.2,0.23,0.33,0.4,0.45}))</f>
        <v/>
      </c>
    </row>
    <row r="750">
      <c r="A750" t="inlineStr">
        <is>
          <t>1万円刻み</t>
        </is>
      </c>
      <c r="B750" s="18">
        <f>'4_1万円刻み'!$A$260</f>
        <v/>
      </c>
      <c r="C750" s="19" t="n">
        <v>2026</v>
      </c>
      <c r="D750" s="18" t="n">
        <v>100000</v>
      </c>
      <c r="E750" s="18" t="n">
        <v>0</v>
      </c>
      <c r="F750" s="18" t="n">
        <v>100000</v>
      </c>
      <c r="G750" t="inlineStr">
        <is>
          <t>はい</t>
        </is>
      </c>
      <c r="H750" s="18">
        <f>ROUND(MIN(B750/12,650000)*12*0.0915+MIN(B750/12,1390000)*12*(0.0504+0)+B750*0.005,0)</f>
        <v/>
      </c>
      <c r="I750" s="18" t="n">
        <v>0</v>
      </c>
      <c r="J750" s="18" t="n">
        <v>0</v>
      </c>
      <c r="K750" s="18">
        <f>ROUND(IF(C750&gt;=2026,IF(B750&lt;741000,0,IF(B750&lt;2191000,B750-740000,IF(B750&lt;2193000,1451000,IF(B750&lt;2196000,1453000,IF(B750&lt;2200000,1456000,IF(B750&lt;3600000,ROUNDDOWN(B750/4,-3)*2.8-80000,IF(B750&lt;6600000,ROUNDDOWN(B750/4,-3)*3.2-440000,IF(B750&lt;8500000,ROUNDDOWN(B750*0.9,0)-1100000,B750-1950000)))))))),IF(B750&lt;651000,0,IF(B750&lt;1900000,B750-650000,IF(B750&lt;3600000,ROUNDDOWN(B750/4,-3)*2.8-80000,IF(B750&lt;6600000,ROUNDDOWN(B750/4,-3)*3.2-440000,IF(B750&lt;8500000,ROUNDDOWN(B750*0.9,0)-1100000,B750-1950000)))))),0)</f>
        <v/>
      </c>
      <c r="L750" s="18">
        <f>IF(K750&gt;23500000,NA(),IF(C750&gt;=2026,IF(K750&lt;=4890000,1040000,IF(K750&lt;=6550000,670000,620000)),IF(K750&lt;=1320000,950000,IF(K750&lt;=3360000,880000,IF(K750&lt;=4890000,680000,IF(K750&lt;=6550000,630000,580000))))))</f>
        <v/>
      </c>
      <c r="M750" s="18">
        <f>MIN(100000,ROUNDDOWN(K750*0.05,0))</f>
        <v/>
      </c>
      <c r="N750" s="18">
        <f>MIN(2000000,MAX(0,D750-E750-M750))</f>
        <v/>
      </c>
      <c r="O750" s="18">
        <f>IF(G750="はい",MIN(88000,MAX(0,F750-12000)),0)</f>
        <v/>
      </c>
      <c r="P750" s="18">
        <f>MAX(0,ROUNDDOWN(K750-H750-L750-I750-0,-3))</f>
        <v/>
      </c>
      <c r="Q750" s="18">
        <f>MAX(0,ROUNDDOWN(K750-H750-L750-I750-N750,-3))</f>
        <v/>
      </c>
      <c r="R750" s="18">
        <f>MAX(0,ROUNDDOWN(K750-H750-L750-I750-O750,-3))</f>
        <v/>
      </c>
      <c r="S750" s="18">
        <f>IF(P750&lt;=0,0,ROUNDDOWN((P750*LOOKUP(P750,{0,1950001,3300001,6950001,9000001,18000001,40000001},{0.05,0.1,0.2,0.23,0.33,0.4,0.45})-LOOKUP(P750,{0,1950001,3300001,6950001,9000001,18000001,40000001},{0,97500,427500,636000,1536000,2796000,4796000}))*1.021,-2))</f>
        <v/>
      </c>
      <c r="T750" s="18">
        <f>IF(Q750&lt;=0,0,ROUNDDOWN((Q750*LOOKUP(Q750,{0,1950001,3300001,6950001,9000001,18000001,40000001},{0.05,0.1,0.2,0.23,0.33,0.4,0.45})-LOOKUP(Q750,{0,1950001,3300001,6950001,9000001,18000001,40000001},{0,97500,427500,636000,1536000,2796000,4796000}))*1.021,-2))</f>
        <v/>
      </c>
      <c r="U750" s="18">
        <f>IF(R750&lt;=0,0,ROUNDDOWN((R750*LOOKUP(R750,{0,1950001,3300001,6950001,9000001,18000001,40000001},{0.05,0.1,0.2,0.23,0.33,0.4,0.45})-LOOKUP(R750,{0,1950001,3300001,6950001,9000001,18000001,40000001},{0,97500,427500,636000,1536000,2796000,4796000}))*1.021,-2))</f>
        <v/>
      </c>
      <c r="V750" s="18">
        <f>MAX(0,ROUNDDOWN(K750-H750-430000-J750-0,-3))</f>
        <v/>
      </c>
      <c r="W750" s="18">
        <f>MAX(0,ROUNDDOWN(K750-H750-430000-J750-N750,-3))</f>
        <v/>
      </c>
      <c r="X750" s="18">
        <f>MAX(0,ROUNDDOWN(K750-H750-430000-J750-O750,-3))</f>
        <v/>
      </c>
      <c r="Y750" s="18">
        <f>IF(K750&lt;=450000,0,MAX(0,ROUNDDOWN(V750*0.06-MIN(50000,V750)*0.03,-2))+MAX(0,ROUNDDOWN(V750*0.04-MIN(50000,V750)*0.02,-2)))</f>
        <v/>
      </c>
      <c r="Z750" s="18">
        <f>IF(K750&lt;=450000,0,MAX(0,ROUNDDOWN(W750*0.06-MIN(50000,W750)*0.03,-2))+MAX(0,ROUNDDOWN(W750*0.04-MIN(50000,W750)*0.02,-2)))</f>
        <v/>
      </c>
      <c r="AA750" s="18">
        <f>IF(K750&lt;=450000,0,MAX(0,ROUNDDOWN(X750*0.06-MIN(50000,X750)*0.03,-2))+MAX(0,ROUNDDOWN(X750*0.04-MIN(50000,X750)*0.02,-2)))</f>
        <v/>
      </c>
      <c r="AB750" s="18">
        <f>AE750+Y750-Z750</f>
        <v/>
      </c>
      <c r="AC750" s="18">
        <f>AF750+Y750-AA750</f>
        <v/>
      </c>
      <c r="AD750" s="20">
        <f>AB750-AC750</f>
        <v/>
      </c>
      <c r="AE750" s="18">
        <f>S750-T750</f>
        <v/>
      </c>
      <c r="AF750" s="18">
        <f>S750-U750</f>
        <v/>
      </c>
      <c r="AG750" s="21">
        <f>IF(P750&lt;=0,0,LOOKUP(P750,{0,1950001,3300001,6950001,9000001,18000001,40000001},{0.05,0.1,0.2,0.23,0.33,0.4,0.45}))</f>
        <v/>
      </c>
    </row>
    <row r="751">
      <c r="A751" t="inlineStr">
        <is>
          <t>1万円刻み</t>
        </is>
      </c>
      <c r="B751" s="18">
        <f>'4_1万円刻み'!$A$260</f>
        <v/>
      </c>
      <c r="C751" s="19" t="n">
        <v>2025</v>
      </c>
      <c r="D751" s="18" t="n">
        <v>100000</v>
      </c>
      <c r="E751" s="18" t="n">
        <v>0</v>
      </c>
      <c r="F751" s="18" t="n">
        <v>100000</v>
      </c>
      <c r="G751" t="inlineStr">
        <is>
          <t>はい</t>
        </is>
      </c>
      <c r="H751" s="18">
        <f>ROUND(MIN(B751/12,650000)*12*0.0915+MIN(B751/12,1390000)*12*(0.0504+0)+B751*0.005,0)</f>
        <v/>
      </c>
      <c r="I751" s="18" t="n">
        <v>0</v>
      </c>
      <c r="J751" s="18" t="n">
        <v>0</v>
      </c>
      <c r="K751" s="18">
        <f>ROUND(IF(C751&gt;=2026,IF(B751&lt;741000,0,IF(B751&lt;2191000,B751-740000,IF(B751&lt;2193000,1451000,IF(B751&lt;2196000,1453000,IF(B751&lt;2200000,1456000,IF(B751&lt;3600000,ROUNDDOWN(B751/4,-3)*2.8-80000,IF(B751&lt;6600000,ROUNDDOWN(B751/4,-3)*3.2-440000,IF(B751&lt;8500000,ROUNDDOWN(B751*0.9,0)-1100000,B751-1950000)))))))),IF(B751&lt;651000,0,IF(B751&lt;1900000,B751-650000,IF(B751&lt;3600000,ROUNDDOWN(B751/4,-3)*2.8-80000,IF(B751&lt;6600000,ROUNDDOWN(B751/4,-3)*3.2-440000,IF(B751&lt;8500000,ROUNDDOWN(B751*0.9,0)-1100000,B751-1950000)))))),0)</f>
        <v/>
      </c>
      <c r="L751" s="18">
        <f>IF(K751&gt;23500000,NA(),IF(C751&gt;=2026,IF(K751&lt;=4890000,1040000,IF(K751&lt;=6550000,670000,620000)),IF(K751&lt;=1320000,950000,IF(K751&lt;=3360000,880000,IF(K751&lt;=4890000,680000,IF(K751&lt;=6550000,630000,580000))))))</f>
        <v/>
      </c>
      <c r="M751" s="18">
        <f>MIN(100000,ROUNDDOWN(K751*0.05,0))</f>
        <v/>
      </c>
      <c r="N751" s="18">
        <f>MIN(2000000,MAX(0,D751-E751-M751))</f>
        <v/>
      </c>
      <c r="O751" s="18">
        <f>IF(G751="はい",MIN(88000,MAX(0,F751-12000)),0)</f>
        <v/>
      </c>
      <c r="P751" s="18">
        <f>MAX(0,ROUNDDOWN(K751-H751-L751-I751-0,-3))</f>
        <v/>
      </c>
      <c r="Q751" s="18">
        <f>MAX(0,ROUNDDOWN(K751-H751-L751-I751-N751,-3))</f>
        <v/>
      </c>
      <c r="R751" s="18">
        <f>MAX(0,ROUNDDOWN(K751-H751-L751-I751-O751,-3))</f>
        <v/>
      </c>
      <c r="S751" s="18">
        <f>IF(P751&lt;=0,0,ROUNDDOWN((P751*LOOKUP(P751,{0,1950001,3300001,6950001,9000001,18000001,40000001},{0.05,0.1,0.2,0.23,0.33,0.4,0.45})-LOOKUP(P751,{0,1950001,3300001,6950001,9000001,18000001,40000001},{0,97500,427500,636000,1536000,2796000,4796000}))*1.021,-2))</f>
        <v/>
      </c>
      <c r="T751" s="18">
        <f>IF(Q751&lt;=0,0,ROUNDDOWN((Q751*LOOKUP(Q751,{0,1950001,3300001,6950001,9000001,18000001,40000001},{0.05,0.1,0.2,0.23,0.33,0.4,0.45})-LOOKUP(Q751,{0,1950001,3300001,6950001,9000001,18000001,40000001},{0,97500,427500,636000,1536000,2796000,4796000}))*1.021,-2))</f>
        <v/>
      </c>
      <c r="U751" s="18">
        <f>IF(R751&lt;=0,0,ROUNDDOWN((R751*LOOKUP(R751,{0,1950001,3300001,6950001,9000001,18000001,40000001},{0.05,0.1,0.2,0.23,0.33,0.4,0.45})-LOOKUP(R751,{0,1950001,3300001,6950001,9000001,18000001,40000001},{0,97500,427500,636000,1536000,2796000,4796000}))*1.021,-2))</f>
        <v/>
      </c>
      <c r="V751" s="18">
        <f>MAX(0,ROUNDDOWN(K751-H751-430000-J751-0,-3))</f>
        <v/>
      </c>
      <c r="W751" s="18">
        <f>MAX(0,ROUNDDOWN(K751-H751-430000-J751-N751,-3))</f>
        <v/>
      </c>
      <c r="X751" s="18">
        <f>MAX(0,ROUNDDOWN(K751-H751-430000-J751-O751,-3))</f>
        <v/>
      </c>
      <c r="Y751" s="18">
        <f>IF(K751&lt;=450000,0,MAX(0,ROUNDDOWN(V751*0.06-MIN(50000,V751)*0.03,-2))+MAX(0,ROUNDDOWN(V751*0.04-MIN(50000,V751)*0.02,-2)))</f>
        <v/>
      </c>
      <c r="Z751" s="18">
        <f>IF(K751&lt;=450000,0,MAX(0,ROUNDDOWN(W751*0.06-MIN(50000,W751)*0.03,-2))+MAX(0,ROUNDDOWN(W751*0.04-MIN(50000,W751)*0.02,-2)))</f>
        <v/>
      </c>
      <c r="AA751" s="18">
        <f>IF(K751&lt;=450000,0,MAX(0,ROUNDDOWN(X751*0.06-MIN(50000,X751)*0.03,-2))+MAX(0,ROUNDDOWN(X751*0.04-MIN(50000,X751)*0.02,-2)))</f>
        <v/>
      </c>
      <c r="AB751" s="18">
        <f>AE751+Y751-Z751</f>
        <v/>
      </c>
      <c r="AC751" s="18">
        <f>AF751+Y751-AA751</f>
        <v/>
      </c>
      <c r="AD751" s="20">
        <f>AB751-AC751</f>
        <v/>
      </c>
      <c r="AE751" s="18">
        <f>S751-T751</f>
        <v/>
      </c>
      <c r="AF751" s="18">
        <f>S751-U751</f>
        <v/>
      </c>
      <c r="AG751" s="21">
        <f>IF(P751&lt;=0,0,LOOKUP(P751,{0,1950001,3300001,6950001,9000001,18000001,40000001},{0.05,0.1,0.2,0.23,0.33,0.4,0.45}))</f>
        <v/>
      </c>
    </row>
    <row r="752">
      <c r="A752" t="inlineStr">
        <is>
          <t>1万円刻み</t>
        </is>
      </c>
      <c r="B752" s="18">
        <f>'4_1万円刻み'!$A$261</f>
        <v/>
      </c>
      <c r="C752" s="19" t="n">
        <v>2026</v>
      </c>
      <c r="D752" s="18" t="n">
        <v>100000</v>
      </c>
      <c r="E752" s="18" t="n">
        <v>0</v>
      </c>
      <c r="F752" s="18" t="n">
        <v>100000</v>
      </c>
      <c r="G752" t="inlineStr">
        <is>
          <t>はい</t>
        </is>
      </c>
      <c r="H752" s="18">
        <f>ROUND(MIN(B752/12,650000)*12*0.0915+MIN(B752/12,1390000)*12*(0.0504+0)+B752*0.005,0)</f>
        <v/>
      </c>
      <c r="I752" s="18" t="n">
        <v>0</v>
      </c>
      <c r="J752" s="18" t="n">
        <v>0</v>
      </c>
      <c r="K752" s="18">
        <f>ROUND(IF(C752&gt;=2026,IF(B752&lt;741000,0,IF(B752&lt;2191000,B752-740000,IF(B752&lt;2193000,1451000,IF(B752&lt;2196000,1453000,IF(B752&lt;2200000,1456000,IF(B752&lt;3600000,ROUNDDOWN(B752/4,-3)*2.8-80000,IF(B752&lt;6600000,ROUNDDOWN(B752/4,-3)*3.2-440000,IF(B752&lt;8500000,ROUNDDOWN(B752*0.9,0)-1100000,B752-1950000)))))))),IF(B752&lt;651000,0,IF(B752&lt;1900000,B752-650000,IF(B752&lt;3600000,ROUNDDOWN(B752/4,-3)*2.8-80000,IF(B752&lt;6600000,ROUNDDOWN(B752/4,-3)*3.2-440000,IF(B752&lt;8500000,ROUNDDOWN(B752*0.9,0)-1100000,B752-1950000)))))),0)</f>
        <v/>
      </c>
      <c r="L752" s="18">
        <f>IF(K752&gt;23500000,NA(),IF(C752&gt;=2026,IF(K752&lt;=4890000,1040000,IF(K752&lt;=6550000,670000,620000)),IF(K752&lt;=1320000,950000,IF(K752&lt;=3360000,880000,IF(K752&lt;=4890000,680000,IF(K752&lt;=6550000,630000,580000))))))</f>
        <v/>
      </c>
      <c r="M752" s="18">
        <f>MIN(100000,ROUNDDOWN(K752*0.05,0))</f>
        <v/>
      </c>
      <c r="N752" s="18">
        <f>MIN(2000000,MAX(0,D752-E752-M752))</f>
        <v/>
      </c>
      <c r="O752" s="18">
        <f>IF(G752="はい",MIN(88000,MAX(0,F752-12000)),0)</f>
        <v/>
      </c>
      <c r="P752" s="18">
        <f>MAX(0,ROUNDDOWN(K752-H752-L752-I752-0,-3))</f>
        <v/>
      </c>
      <c r="Q752" s="18">
        <f>MAX(0,ROUNDDOWN(K752-H752-L752-I752-N752,-3))</f>
        <v/>
      </c>
      <c r="R752" s="18">
        <f>MAX(0,ROUNDDOWN(K752-H752-L752-I752-O752,-3))</f>
        <v/>
      </c>
      <c r="S752" s="18">
        <f>IF(P752&lt;=0,0,ROUNDDOWN((P752*LOOKUP(P752,{0,1950001,3300001,6950001,9000001,18000001,40000001},{0.05,0.1,0.2,0.23,0.33,0.4,0.45})-LOOKUP(P752,{0,1950001,3300001,6950001,9000001,18000001,40000001},{0,97500,427500,636000,1536000,2796000,4796000}))*1.021,-2))</f>
        <v/>
      </c>
      <c r="T752" s="18">
        <f>IF(Q752&lt;=0,0,ROUNDDOWN((Q752*LOOKUP(Q752,{0,1950001,3300001,6950001,9000001,18000001,40000001},{0.05,0.1,0.2,0.23,0.33,0.4,0.45})-LOOKUP(Q752,{0,1950001,3300001,6950001,9000001,18000001,40000001},{0,97500,427500,636000,1536000,2796000,4796000}))*1.021,-2))</f>
        <v/>
      </c>
      <c r="U752" s="18">
        <f>IF(R752&lt;=0,0,ROUNDDOWN((R752*LOOKUP(R752,{0,1950001,3300001,6950001,9000001,18000001,40000001},{0.05,0.1,0.2,0.23,0.33,0.4,0.45})-LOOKUP(R752,{0,1950001,3300001,6950001,9000001,18000001,40000001},{0,97500,427500,636000,1536000,2796000,4796000}))*1.021,-2))</f>
        <v/>
      </c>
      <c r="V752" s="18">
        <f>MAX(0,ROUNDDOWN(K752-H752-430000-J752-0,-3))</f>
        <v/>
      </c>
      <c r="W752" s="18">
        <f>MAX(0,ROUNDDOWN(K752-H752-430000-J752-N752,-3))</f>
        <v/>
      </c>
      <c r="X752" s="18">
        <f>MAX(0,ROUNDDOWN(K752-H752-430000-J752-O752,-3))</f>
        <v/>
      </c>
      <c r="Y752" s="18">
        <f>IF(K752&lt;=450000,0,MAX(0,ROUNDDOWN(V752*0.06-MIN(50000,V752)*0.03,-2))+MAX(0,ROUNDDOWN(V752*0.04-MIN(50000,V752)*0.02,-2)))</f>
        <v/>
      </c>
      <c r="Z752" s="18">
        <f>IF(K752&lt;=450000,0,MAX(0,ROUNDDOWN(W752*0.06-MIN(50000,W752)*0.03,-2))+MAX(0,ROUNDDOWN(W752*0.04-MIN(50000,W752)*0.02,-2)))</f>
        <v/>
      </c>
      <c r="AA752" s="18">
        <f>IF(K752&lt;=450000,0,MAX(0,ROUNDDOWN(X752*0.06-MIN(50000,X752)*0.03,-2))+MAX(0,ROUNDDOWN(X752*0.04-MIN(50000,X752)*0.02,-2)))</f>
        <v/>
      </c>
      <c r="AB752" s="18">
        <f>AE752+Y752-Z752</f>
        <v/>
      </c>
      <c r="AC752" s="18">
        <f>AF752+Y752-AA752</f>
        <v/>
      </c>
      <c r="AD752" s="20">
        <f>AB752-AC752</f>
        <v/>
      </c>
      <c r="AE752" s="18">
        <f>S752-T752</f>
        <v/>
      </c>
      <c r="AF752" s="18">
        <f>S752-U752</f>
        <v/>
      </c>
      <c r="AG752" s="21">
        <f>IF(P752&lt;=0,0,LOOKUP(P752,{0,1950001,3300001,6950001,9000001,18000001,40000001},{0.05,0.1,0.2,0.23,0.33,0.4,0.45}))</f>
        <v/>
      </c>
    </row>
    <row r="753">
      <c r="A753" t="inlineStr">
        <is>
          <t>1万円刻み</t>
        </is>
      </c>
      <c r="B753" s="18">
        <f>'4_1万円刻み'!$A$261</f>
        <v/>
      </c>
      <c r="C753" s="19" t="n">
        <v>2025</v>
      </c>
      <c r="D753" s="18" t="n">
        <v>100000</v>
      </c>
      <c r="E753" s="18" t="n">
        <v>0</v>
      </c>
      <c r="F753" s="18" t="n">
        <v>100000</v>
      </c>
      <c r="G753" t="inlineStr">
        <is>
          <t>はい</t>
        </is>
      </c>
      <c r="H753" s="18">
        <f>ROUND(MIN(B753/12,650000)*12*0.0915+MIN(B753/12,1390000)*12*(0.0504+0)+B753*0.005,0)</f>
        <v/>
      </c>
      <c r="I753" s="18" t="n">
        <v>0</v>
      </c>
      <c r="J753" s="18" t="n">
        <v>0</v>
      </c>
      <c r="K753" s="18">
        <f>ROUND(IF(C753&gt;=2026,IF(B753&lt;741000,0,IF(B753&lt;2191000,B753-740000,IF(B753&lt;2193000,1451000,IF(B753&lt;2196000,1453000,IF(B753&lt;2200000,1456000,IF(B753&lt;3600000,ROUNDDOWN(B753/4,-3)*2.8-80000,IF(B753&lt;6600000,ROUNDDOWN(B753/4,-3)*3.2-440000,IF(B753&lt;8500000,ROUNDDOWN(B753*0.9,0)-1100000,B753-1950000)))))))),IF(B753&lt;651000,0,IF(B753&lt;1900000,B753-650000,IF(B753&lt;3600000,ROUNDDOWN(B753/4,-3)*2.8-80000,IF(B753&lt;6600000,ROUNDDOWN(B753/4,-3)*3.2-440000,IF(B753&lt;8500000,ROUNDDOWN(B753*0.9,0)-1100000,B753-1950000)))))),0)</f>
        <v/>
      </c>
      <c r="L753" s="18">
        <f>IF(K753&gt;23500000,NA(),IF(C753&gt;=2026,IF(K753&lt;=4890000,1040000,IF(K753&lt;=6550000,670000,620000)),IF(K753&lt;=1320000,950000,IF(K753&lt;=3360000,880000,IF(K753&lt;=4890000,680000,IF(K753&lt;=6550000,630000,580000))))))</f>
        <v/>
      </c>
      <c r="M753" s="18">
        <f>MIN(100000,ROUNDDOWN(K753*0.05,0))</f>
        <v/>
      </c>
      <c r="N753" s="18">
        <f>MIN(2000000,MAX(0,D753-E753-M753))</f>
        <v/>
      </c>
      <c r="O753" s="18">
        <f>IF(G753="はい",MIN(88000,MAX(0,F753-12000)),0)</f>
        <v/>
      </c>
      <c r="P753" s="18">
        <f>MAX(0,ROUNDDOWN(K753-H753-L753-I753-0,-3))</f>
        <v/>
      </c>
      <c r="Q753" s="18">
        <f>MAX(0,ROUNDDOWN(K753-H753-L753-I753-N753,-3))</f>
        <v/>
      </c>
      <c r="R753" s="18">
        <f>MAX(0,ROUNDDOWN(K753-H753-L753-I753-O753,-3))</f>
        <v/>
      </c>
      <c r="S753" s="18">
        <f>IF(P753&lt;=0,0,ROUNDDOWN((P753*LOOKUP(P753,{0,1950001,3300001,6950001,9000001,18000001,40000001},{0.05,0.1,0.2,0.23,0.33,0.4,0.45})-LOOKUP(P753,{0,1950001,3300001,6950001,9000001,18000001,40000001},{0,97500,427500,636000,1536000,2796000,4796000}))*1.021,-2))</f>
        <v/>
      </c>
      <c r="T753" s="18">
        <f>IF(Q753&lt;=0,0,ROUNDDOWN((Q753*LOOKUP(Q753,{0,1950001,3300001,6950001,9000001,18000001,40000001},{0.05,0.1,0.2,0.23,0.33,0.4,0.45})-LOOKUP(Q753,{0,1950001,3300001,6950001,9000001,18000001,40000001},{0,97500,427500,636000,1536000,2796000,4796000}))*1.021,-2))</f>
        <v/>
      </c>
      <c r="U753" s="18">
        <f>IF(R753&lt;=0,0,ROUNDDOWN((R753*LOOKUP(R753,{0,1950001,3300001,6950001,9000001,18000001,40000001},{0.05,0.1,0.2,0.23,0.33,0.4,0.45})-LOOKUP(R753,{0,1950001,3300001,6950001,9000001,18000001,40000001},{0,97500,427500,636000,1536000,2796000,4796000}))*1.021,-2))</f>
        <v/>
      </c>
      <c r="V753" s="18">
        <f>MAX(0,ROUNDDOWN(K753-H753-430000-J753-0,-3))</f>
        <v/>
      </c>
      <c r="W753" s="18">
        <f>MAX(0,ROUNDDOWN(K753-H753-430000-J753-N753,-3))</f>
        <v/>
      </c>
      <c r="X753" s="18">
        <f>MAX(0,ROUNDDOWN(K753-H753-430000-J753-O753,-3))</f>
        <v/>
      </c>
      <c r="Y753" s="18">
        <f>IF(K753&lt;=450000,0,MAX(0,ROUNDDOWN(V753*0.06-MIN(50000,V753)*0.03,-2))+MAX(0,ROUNDDOWN(V753*0.04-MIN(50000,V753)*0.02,-2)))</f>
        <v/>
      </c>
      <c r="Z753" s="18">
        <f>IF(K753&lt;=450000,0,MAX(0,ROUNDDOWN(W753*0.06-MIN(50000,W753)*0.03,-2))+MAX(0,ROUNDDOWN(W753*0.04-MIN(50000,W753)*0.02,-2)))</f>
        <v/>
      </c>
      <c r="AA753" s="18">
        <f>IF(K753&lt;=450000,0,MAX(0,ROUNDDOWN(X753*0.06-MIN(50000,X753)*0.03,-2))+MAX(0,ROUNDDOWN(X753*0.04-MIN(50000,X753)*0.02,-2)))</f>
        <v/>
      </c>
      <c r="AB753" s="18">
        <f>AE753+Y753-Z753</f>
        <v/>
      </c>
      <c r="AC753" s="18">
        <f>AF753+Y753-AA753</f>
        <v/>
      </c>
      <c r="AD753" s="20">
        <f>AB753-AC753</f>
        <v/>
      </c>
      <c r="AE753" s="18">
        <f>S753-T753</f>
        <v/>
      </c>
      <c r="AF753" s="18">
        <f>S753-U753</f>
        <v/>
      </c>
      <c r="AG753" s="21">
        <f>IF(P753&lt;=0,0,LOOKUP(P753,{0,1950001,3300001,6950001,9000001,18000001,40000001},{0.05,0.1,0.2,0.23,0.33,0.4,0.45}))</f>
        <v/>
      </c>
    </row>
    <row r="754">
      <c r="A754" t="inlineStr">
        <is>
          <t>1万円刻み</t>
        </is>
      </c>
      <c r="B754" s="18">
        <f>'4_1万円刻み'!$A$262</f>
        <v/>
      </c>
      <c r="C754" s="19" t="n">
        <v>2026</v>
      </c>
      <c r="D754" s="18" t="n">
        <v>100000</v>
      </c>
      <c r="E754" s="18" t="n">
        <v>0</v>
      </c>
      <c r="F754" s="18" t="n">
        <v>100000</v>
      </c>
      <c r="G754" t="inlineStr">
        <is>
          <t>はい</t>
        </is>
      </c>
      <c r="H754" s="18">
        <f>ROUND(MIN(B754/12,650000)*12*0.0915+MIN(B754/12,1390000)*12*(0.0504+0)+B754*0.005,0)</f>
        <v/>
      </c>
      <c r="I754" s="18" t="n">
        <v>0</v>
      </c>
      <c r="J754" s="18" t="n">
        <v>0</v>
      </c>
      <c r="K754" s="18">
        <f>ROUND(IF(C754&gt;=2026,IF(B754&lt;741000,0,IF(B754&lt;2191000,B754-740000,IF(B754&lt;2193000,1451000,IF(B754&lt;2196000,1453000,IF(B754&lt;2200000,1456000,IF(B754&lt;3600000,ROUNDDOWN(B754/4,-3)*2.8-80000,IF(B754&lt;6600000,ROUNDDOWN(B754/4,-3)*3.2-440000,IF(B754&lt;8500000,ROUNDDOWN(B754*0.9,0)-1100000,B754-1950000)))))))),IF(B754&lt;651000,0,IF(B754&lt;1900000,B754-650000,IF(B754&lt;3600000,ROUNDDOWN(B754/4,-3)*2.8-80000,IF(B754&lt;6600000,ROUNDDOWN(B754/4,-3)*3.2-440000,IF(B754&lt;8500000,ROUNDDOWN(B754*0.9,0)-1100000,B754-1950000)))))),0)</f>
        <v/>
      </c>
      <c r="L754" s="18">
        <f>IF(K754&gt;23500000,NA(),IF(C754&gt;=2026,IF(K754&lt;=4890000,1040000,IF(K754&lt;=6550000,670000,620000)),IF(K754&lt;=1320000,950000,IF(K754&lt;=3360000,880000,IF(K754&lt;=4890000,680000,IF(K754&lt;=6550000,630000,580000))))))</f>
        <v/>
      </c>
      <c r="M754" s="18">
        <f>MIN(100000,ROUNDDOWN(K754*0.05,0))</f>
        <v/>
      </c>
      <c r="N754" s="18">
        <f>MIN(2000000,MAX(0,D754-E754-M754))</f>
        <v/>
      </c>
      <c r="O754" s="18">
        <f>IF(G754="はい",MIN(88000,MAX(0,F754-12000)),0)</f>
        <v/>
      </c>
      <c r="P754" s="18">
        <f>MAX(0,ROUNDDOWN(K754-H754-L754-I754-0,-3))</f>
        <v/>
      </c>
      <c r="Q754" s="18">
        <f>MAX(0,ROUNDDOWN(K754-H754-L754-I754-N754,-3))</f>
        <v/>
      </c>
      <c r="R754" s="18">
        <f>MAX(0,ROUNDDOWN(K754-H754-L754-I754-O754,-3))</f>
        <v/>
      </c>
      <c r="S754" s="18">
        <f>IF(P754&lt;=0,0,ROUNDDOWN((P754*LOOKUP(P754,{0,1950001,3300001,6950001,9000001,18000001,40000001},{0.05,0.1,0.2,0.23,0.33,0.4,0.45})-LOOKUP(P754,{0,1950001,3300001,6950001,9000001,18000001,40000001},{0,97500,427500,636000,1536000,2796000,4796000}))*1.021,-2))</f>
        <v/>
      </c>
      <c r="T754" s="18">
        <f>IF(Q754&lt;=0,0,ROUNDDOWN((Q754*LOOKUP(Q754,{0,1950001,3300001,6950001,9000001,18000001,40000001},{0.05,0.1,0.2,0.23,0.33,0.4,0.45})-LOOKUP(Q754,{0,1950001,3300001,6950001,9000001,18000001,40000001},{0,97500,427500,636000,1536000,2796000,4796000}))*1.021,-2))</f>
        <v/>
      </c>
      <c r="U754" s="18">
        <f>IF(R754&lt;=0,0,ROUNDDOWN((R754*LOOKUP(R754,{0,1950001,3300001,6950001,9000001,18000001,40000001},{0.05,0.1,0.2,0.23,0.33,0.4,0.45})-LOOKUP(R754,{0,1950001,3300001,6950001,9000001,18000001,40000001},{0,97500,427500,636000,1536000,2796000,4796000}))*1.021,-2))</f>
        <v/>
      </c>
      <c r="V754" s="18">
        <f>MAX(0,ROUNDDOWN(K754-H754-430000-J754-0,-3))</f>
        <v/>
      </c>
      <c r="W754" s="18">
        <f>MAX(0,ROUNDDOWN(K754-H754-430000-J754-N754,-3))</f>
        <v/>
      </c>
      <c r="X754" s="18">
        <f>MAX(0,ROUNDDOWN(K754-H754-430000-J754-O754,-3))</f>
        <v/>
      </c>
      <c r="Y754" s="18">
        <f>IF(K754&lt;=450000,0,MAX(0,ROUNDDOWN(V754*0.06-MIN(50000,V754)*0.03,-2))+MAX(0,ROUNDDOWN(V754*0.04-MIN(50000,V754)*0.02,-2)))</f>
        <v/>
      </c>
      <c r="Z754" s="18">
        <f>IF(K754&lt;=450000,0,MAX(0,ROUNDDOWN(W754*0.06-MIN(50000,W754)*0.03,-2))+MAX(0,ROUNDDOWN(W754*0.04-MIN(50000,W754)*0.02,-2)))</f>
        <v/>
      </c>
      <c r="AA754" s="18">
        <f>IF(K754&lt;=450000,0,MAX(0,ROUNDDOWN(X754*0.06-MIN(50000,X754)*0.03,-2))+MAX(0,ROUNDDOWN(X754*0.04-MIN(50000,X754)*0.02,-2)))</f>
        <v/>
      </c>
      <c r="AB754" s="18">
        <f>AE754+Y754-Z754</f>
        <v/>
      </c>
      <c r="AC754" s="18">
        <f>AF754+Y754-AA754</f>
        <v/>
      </c>
      <c r="AD754" s="20">
        <f>AB754-AC754</f>
        <v/>
      </c>
      <c r="AE754" s="18">
        <f>S754-T754</f>
        <v/>
      </c>
      <c r="AF754" s="18">
        <f>S754-U754</f>
        <v/>
      </c>
      <c r="AG754" s="21">
        <f>IF(P754&lt;=0,0,LOOKUP(P754,{0,1950001,3300001,6950001,9000001,18000001,40000001},{0.05,0.1,0.2,0.23,0.33,0.4,0.45}))</f>
        <v/>
      </c>
    </row>
    <row r="755">
      <c r="A755" t="inlineStr">
        <is>
          <t>1万円刻み</t>
        </is>
      </c>
      <c r="B755" s="18">
        <f>'4_1万円刻み'!$A$262</f>
        <v/>
      </c>
      <c r="C755" s="19" t="n">
        <v>2025</v>
      </c>
      <c r="D755" s="18" t="n">
        <v>100000</v>
      </c>
      <c r="E755" s="18" t="n">
        <v>0</v>
      </c>
      <c r="F755" s="18" t="n">
        <v>100000</v>
      </c>
      <c r="G755" t="inlineStr">
        <is>
          <t>はい</t>
        </is>
      </c>
      <c r="H755" s="18">
        <f>ROUND(MIN(B755/12,650000)*12*0.0915+MIN(B755/12,1390000)*12*(0.0504+0)+B755*0.005,0)</f>
        <v/>
      </c>
      <c r="I755" s="18" t="n">
        <v>0</v>
      </c>
      <c r="J755" s="18" t="n">
        <v>0</v>
      </c>
      <c r="K755" s="18">
        <f>ROUND(IF(C755&gt;=2026,IF(B755&lt;741000,0,IF(B755&lt;2191000,B755-740000,IF(B755&lt;2193000,1451000,IF(B755&lt;2196000,1453000,IF(B755&lt;2200000,1456000,IF(B755&lt;3600000,ROUNDDOWN(B755/4,-3)*2.8-80000,IF(B755&lt;6600000,ROUNDDOWN(B755/4,-3)*3.2-440000,IF(B755&lt;8500000,ROUNDDOWN(B755*0.9,0)-1100000,B755-1950000)))))))),IF(B755&lt;651000,0,IF(B755&lt;1900000,B755-650000,IF(B755&lt;3600000,ROUNDDOWN(B755/4,-3)*2.8-80000,IF(B755&lt;6600000,ROUNDDOWN(B755/4,-3)*3.2-440000,IF(B755&lt;8500000,ROUNDDOWN(B755*0.9,0)-1100000,B755-1950000)))))),0)</f>
        <v/>
      </c>
      <c r="L755" s="18">
        <f>IF(K755&gt;23500000,NA(),IF(C755&gt;=2026,IF(K755&lt;=4890000,1040000,IF(K755&lt;=6550000,670000,620000)),IF(K755&lt;=1320000,950000,IF(K755&lt;=3360000,880000,IF(K755&lt;=4890000,680000,IF(K755&lt;=6550000,630000,580000))))))</f>
        <v/>
      </c>
      <c r="M755" s="18">
        <f>MIN(100000,ROUNDDOWN(K755*0.05,0))</f>
        <v/>
      </c>
      <c r="N755" s="18">
        <f>MIN(2000000,MAX(0,D755-E755-M755))</f>
        <v/>
      </c>
      <c r="O755" s="18">
        <f>IF(G755="はい",MIN(88000,MAX(0,F755-12000)),0)</f>
        <v/>
      </c>
      <c r="P755" s="18">
        <f>MAX(0,ROUNDDOWN(K755-H755-L755-I755-0,-3))</f>
        <v/>
      </c>
      <c r="Q755" s="18">
        <f>MAX(0,ROUNDDOWN(K755-H755-L755-I755-N755,-3))</f>
        <v/>
      </c>
      <c r="R755" s="18">
        <f>MAX(0,ROUNDDOWN(K755-H755-L755-I755-O755,-3))</f>
        <v/>
      </c>
      <c r="S755" s="18">
        <f>IF(P755&lt;=0,0,ROUNDDOWN((P755*LOOKUP(P755,{0,1950001,3300001,6950001,9000001,18000001,40000001},{0.05,0.1,0.2,0.23,0.33,0.4,0.45})-LOOKUP(P755,{0,1950001,3300001,6950001,9000001,18000001,40000001},{0,97500,427500,636000,1536000,2796000,4796000}))*1.021,-2))</f>
        <v/>
      </c>
      <c r="T755" s="18">
        <f>IF(Q755&lt;=0,0,ROUNDDOWN((Q755*LOOKUP(Q755,{0,1950001,3300001,6950001,9000001,18000001,40000001},{0.05,0.1,0.2,0.23,0.33,0.4,0.45})-LOOKUP(Q755,{0,1950001,3300001,6950001,9000001,18000001,40000001},{0,97500,427500,636000,1536000,2796000,4796000}))*1.021,-2))</f>
        <v/>
      </c>
      <c r="U755" s="18">
        <f>IF(R755&lt;=0,0,ROUNDDOWN((R755*LOOKUP(R755,{0,1950001,3300001,6950001,9000001,18000001,40000001},{0.05,0.1,0.2,0.23,0.33,0.4,0.45})-LOOKUP(R755,{0,1950001,3300001,6950001,9000001,18000001,40000001},{0,97500,427500,636000,1536000,2796000,4796000}))*1.021,-2))</f>
        <v/>
      </c>
      <c r="V755" s="18">
        <f>MAX(0,ROUNDDOWN(K755-H755-430000-J755-0,-3))</f>
        <v/>
      </c>
      <c r="W755" s="18">
        <f>MAX(0,ROUNDDOWN(K755-H755-430000-J755-N755,-3))</f>
        <v/>
      </c>
      <c r="X755" s="18">
        <f>MAX(0,ROUNDDOWN(K755-H755-430000-J755-O755,-3))</f>
        <v/>
      </c>
      <c r="Y755" s="18">
        <f>IF(K755&lt;=450000,0,MAX(0,ROUNDDOWN(V755*0.06-MIN(50000,V755)*0.03,-2))+MAX(0,ROUNDDOWN(V755*0.04-MIN(50000,V755)*0.02,-2)))</f>
        <v/>
      </c>
      <c r="Z755" s="18">
        <f>IF(K755&lt;=450000,0,MAX(0,ROUNDDOWN(W755*0.06-MIN(50000,W755)*0.03,-2))+MAX(0,ROUNDDOWN(W755*0.04-MIN(50000,W755)*0.02,-2)))</f>
        <v/>
      </c>
      <c r="AA755" s="18">
        <f>IF(K755&lt;=450000,0,MAX(0,ROUNDDOWN(X755*0.06-MIN(50000,X755)*0.03,-2))+MAX(0,ROUNDDOWN(X755*0.04-MIN(50000,X755)*0.02,-2)))</f>
        <v/>
      </c>
      <c r="AB755" s="18">
        <f>AE755+Y755-Z755</f>
        <v/>
      </c>
      <c r="AC755" s="18">
        <f>AF755+Y755-AA755</f>
        <v/>
      </c>
      <c r="AD755" s="20">
        <f>AB755-AC755</f>
        <v/>
      </c>
      <c r="AE755" s="18">
        <f>S755-T755</f>
        <v/>
      </c>
      <c r="AF755" s="18">
        <f>S755-U755</f>
        <v/>
      </c>
      <c r="AG755" s="21">
        <f>IF(P755&lt;=0,0,LOOKUP(P755,{0,1950001,3300001,6950001,9000001,18000001,40000001},{0.05,0.1,0.2,0.23,0.33,0.4,0.45}))</f>
        <v/>
      </c>
    </row>
    <row r="756">
      <c r="A756" t="inlineStr">
        <is>
          <t>1万円刻み</t>
        </is>
      </c>
      <c r="B756" s="18">
        <f>'4_1万円刻み'!$A$263</f>
        <v/>
      </c>
      <c r="C756" s="19" t="n">
        <v>2026</v>
      </c>
      <c r="D756" s="18" t="n">
        <v>100000</v>
      </c>
      <c r="E756" s="18" t="n">
        <v>0</v>
      </c>
      <c r="F756" s="18" t="n">
        <v>100000</v>
      </c>
      <c r="G756" t="inlineStr">
        <is>
          <t>はい</t>
        </is>
      </c>
      <c r="H756" s="18">
        <f>ROUND(MIN(B756/12,650000)*12*0.0915+MIN(B756/12,1390000)*12*(0.0504+0)+B756*0.005,0)</f>
        <v/>
      </c>
      <c r="I756" s="18" t="n">
        <v>0</v>
      </c>
      <c r="J756" s="18" t="n">
        <v>0</v>
      </c>
      <c r="K756" s="18">
        <f>ROUND(IF(C756&gt;=2026,IF(B756&lt;741000,0,IF(B756&lt;2191000,B756-740000,IF(B756&lt;2193000,1451000,IF(B756&lt;2196000,1453000,IF(B756&lt;2200000,1456000,IF(B756&lt;3600000,ROUNDDOWN(B756/4,-3)*2.8-80000,IF(B756&lt;6600000,ROUNDDOWN(B756/4,-3)*3.2-440000,IF(B756&lt;8500000,ROUNDDOWN(B756*0.9,0)-1100000,B756-1950000)))))))),IF(B756&lt;651000,0,IF(B756&lt;1900000,B756-650000,IF(B756&lt;3600000,ROUNDDOWN(B756/4,-3)*2.8-80000,IF(B756&lt;6600000,ROUNDDOWN(B756/4,-3)*3.2-440000,IF(B756&lt;8500000,ROUNDDOWN(B756*0.9,0)-1100000,B756-1950000)))))),0)</f>
        <v/>
      </c>
      <c r="L756" s="18">
        <f>IF(K756&gt;23500000,NA(),IF(C756&gt;=2026,IF(K756&lt;=4890000,1040000,IF(K756&lt;=6550000,670000,620000)),IF(K756&lt;=1320000,950000,IF(K756&lt;=3360000,880000,IF(K756&lt;=4890000,680000,IF(K756&lt;=6550000,630000,580000))))))</f>
        <v/>
      </c>
      <c r="M756" s="18">
        <f>MIN(100000,ROUNDDOWN(K756*0.05,0))</f>
        <v/>
      </c>
      <c r="N756" s="18">
        <f>MIN(2000000,MAX(0,D756-E756-M756))</f>
        <v/>
      </c>
      <c r="O756" s="18">
        <f>IF(G756="はい",MIN(88000,MAX(0,F756-12000)),0)</f>
        <v/>
      </c>
      <c r="P756" s="18">
        <f>MAX(0,ROUNDDOWN(K756-H756-L756-I756-0,-3))</f>
        <v/>
      </c>
      <c r="Q756" s="18">
        <f>MAX(0,ROUNDDOWN(K756-H756-L756-I756-N756,-3))</f>
        <v/>
      </c>
      <c r="R756" s="18">
        <f>MAX(0,ROUNDDOWN(K756-H756-L756-I756-O756,-3))</f>
        <v/>
      </c>
      <c r="S756" s="18">
        <f>IF(P756&lt;=0,0,ROUNDDOWN((P756*LOOKUP(P756,{0,1950001,3300001,6950001,9000001,18000001,40000001},{0.05,0.1,0.2,0.23,0.33,0.4,0.45})-LOOKUP(P756,{0,1950001,3300001,6950001,9000001,18000001,40000001},{0,97500,427500,636000,1536000,2796000,4796000}))*1.021,-2))</f>
        <v/>
      </c>
      <c r="T756" s="18">
        <f>IF(Q756&lt;=0,0,ROUNDDOWN((Q756*LOOKUP(Q756,{0,1950001,3300001,6950001,9000001,18000001,40000001},{0.05,0.1,0.2,0.23,0.33,0.4,0.45})-LOOKUP(Q756,{0,1950001,3300001,6950001,9000001,18000001,40000001},{0,97500,427500,636000,1536000,2796000,4796000}))*1.021,-2))</f>
        <v/>
      </c>
      <c r="U756" s="18">
        <f>IF(R756&lt;=0,0,ROUNDDOWN((R756*LOOKUP(R756,{0,1950001,3300001,6950001,9000001,18000001,40000001},{0.05,0.1,0.2,0.23,0.33,0.4,0.45})-LOOKUP(R756,{0,1950001,3300001,6950001,9000001,18000001,40000001},{0,97500,427500,636000,1536000,2796000,4796000}))*1.021,-2))</f>
        <v/>
      </c>
      <c r="V756" s="18">
        <f>MAX(0,ROUNDDOWN(K756-H756-430000-J756-0,-3))</f>
        <v/>
      </c>
      <c r="W756" s="18">
        <f>MAX(0,ROUNDDOWN(K756-H756-430000-J756-N756,-3))</f>
        <v/>
      </c>
      <c r="X756" s="18">
        <f>MAX(0,ROUNDDOWN(K756-H756-430000-J756-O756,-3))</f>
        <v/>
      </c>
      <c r="Y756" s="18">
        <f>IF(K756&lt;=450000,0,MAX(0,ROUNDDOWN(V756*0.06-MIN(50000,V756)*0.03,-2))+MAX(0,ROUNDDOWN(V756*0.04-MIN(50000,V756)*0.02,-2)))</f>
        <v/>
      </c>
      <c r="Z756" s="18">
        <f>IF(K756&lt;=450000,0,MAX(0,ROUNDDOWN(W756*0.06-MIN(50000,W756)*0.03,-2))+MAX(0,ROUNDDOWN(W756*0.04-MIN(50000,W756)*0.02,-2)))</f>
        <v/>
      </c>
      <c r="AA756" s="18">
        <f>IF(K756&lt;=450000,0,MAX(0,ROUNDDOWN(X756*0.06-MIN(50000,X756)*0.03,-2))+MAX(0,ROUNDDOWN(X756*0.04-MIN(50000,X756)*0.02,-2)))</f>
        <v/>
      </c>
      <c r="AB756" s="18">
        <f>AE756+Y756-Z756</f>
        <v/>
      </c>
      <c r="AC756" s="18">
        <f>AF756+Y756-AA756</f>
        <v/>
      </c>
      <c r="AD756" s="20">
        <f>AB756-AC756</f>
        <v/>
      </c>
      <c r="AE756" s="18">
        <f>S756-T756</f>
        <v/>
      </c>
      <c r="AF756" s="18">
        <f>S756-U756</f>
        <v/>
      </c>
      <c r="AG756" s="21">
        <f>IF(P756&lt;=0,0,LOOKUP(P756,{0,1950001,3300001,6950001,9000001,18000001,40000001},{0.05,0.1,0.2,0.23,0.33,0.4,0.45}))</f>
        <v/>
      </c>
    </row>
    <row r="757">
      <c r="A757" t="inlineStr">
        <is>
          <t>1万円刻み</t>
        </is>
      </c>
      <c r="B757" s="18">
        <f>'4_1万円刻み'!$A$263</f>
        <v/>
      </c>
      <c r="C757" s="19" t="n">
        <v>2025</v>
      </c>
      <c r="D757" s="18" t="n">
        <v>100000</v>
      </c>
      <c r="E757" s="18" t="n">
        <v>0</v>
      </c>
      <c r="F757" s="18" t="n">
        <v>100000</v>
      </c>
      <c r="G757" t="inlineStr">
        <is>
          <t>はい</t>
        </is>
      </c>
      <c r="H757" s="18">
        <f>ROUND(MIN(B757/12,650000)*12*0.0915+MIN(B757/12,1390000)*12*(0.0504+0)+B757*0.005,0)</f>
        <v/>
      </c>
      <c r="I757" s="18" t="n">
        <v>0</v>
      </c>
      <c r="J757" s="18" t="n">
        <v>0</v>
      </c>
      <c r="K757" s="18">
        <f>ROUND(IF(C757&gt;=2026,IF(B757&lt;741000,0,IF(B757&lt;2191000,B757-740000,IF(B757&lt;2193000,1451000,IF(B757&lt;2196000,1453000,IF(B757&lt;2200000,1456000,IF(B757&lt;3600000,ROUNDDOWN(B757/4,-3)*2.8-80000,IF(B757&lt;6600000,ROUNDDOWN(B757/4,-3)*3.2-440000,IF(B757&lt;8500000,ROUNDDOWN(B757*0.9,0)-1100000,B757-1950000)))))))),IF(B757&lt;651000,0,IF(B757&lt;1900000,B757-650000,IF(B757&lt;3600000,ROUNDDOWN(B757/4,-3)*2.8-80000,IF(B757&lt;6600000,ROUNDDOWN(B757/4,-3)*3.2-440000,IF(B757&lt;8500000,ROUNDDOWN(B757*0.9,0)-1100000,B757-1950000)))))),0)</f>
        <v/>
      </c>
      <c r="L757" s="18">
        <f>IF(K757&gt;23500000,NA(),IF(C757&gt;=2026,IF(K757&lt;=4890000,1040000,IF(K757&lt;=6550000,670000,620000)),IF(K757&lt;=1320000,950000,IF(K757&lt;=3360000,880000,IF(K757&lt;=4890000,680000,IF(K757&lt;=6550000,630000,580000))))))</f>
        <v/>
      </c>
      <c r="M757" s="18">
        <f>MIN(100000,ROUNDDOWN(K757*0.05,0))</f>
        <v/>
      </c>
      <c r="N757" s="18">
        <f>MIN(2000000,MAX(0,D757-E757-M757))</f>
        <v/>
      </c>
      <c r="O757" s="18">
        <f>IF(G757="はい",MIN(88000,MAX(0,F757-12000)),0)</f>
        <v/>
      </c>
      <c r="P757" s="18">
        <f>MAX(0,ROUNDDOWN(K757-H757-L757-I757-0,-3))</f>
        <v/>
      </c>
      <c r="Q757" s="18">
        <f>MAX(0,ROUNDDOWN(K757-H757-L757-I757-N757,-3))</f>
        <v/>
      </c>
      <c r="R757" s="18">
        <f>MAX(0,ROUNDDOWN(K757-H757-L757-I757-O757,-3))</f>
        <v/>
      </c>
      <c r="S757" s="18">
        <f>IF(P757&lt;=0,0,ROUNDDOWN((P757*LOOKUP(P757,{0,1950001,3300001,6950001,9000001,18000001,40000001},{0.05,0.1,0.2,0.23,0.33,0.4,0.45})-LOOKUP(P757,{0,1950001,3300001,6950001,9000001,18000001,40000001},{0,97500,427500,636000,1536000,2796000,4796000}))*1.021,-2))</f>
        <v/>
      </c>
      <c r="T757" s="18">
        <f>IF(Q757&lt;=0,0,ROUNDDOWN((Q757*LOOKUP(Q757,{0,1950001,3300001,6950001,9000001,18000001,40000001},{0.05,0.1,0.2,0.23,0.33,0.4,0.45})-LOOKUP(Q757,{0,1950001,3300001,6950001,9000001,18000001,40000001},{0,97500,427500,636000,1536000,2796000,4796000}))*1.021,-2))</f>
        <v/>
      </c>
      <c r="U757" s="18">
        <f>IF(R757&lt;=0,0,ROUNDDOWN((R757*LOOKUP(R757,{0,1950001,3300001,6950001,9000001,18000001,40000001},{0.05,0.1,0.2,0.23,0.33,0.4,0.45})-LOOKUP(R757,{0,1950001,3300001,6950001,9000001,18000001,40000001},{0,97500,427500,636000,1536000,2796000,4796000}))*1.021,-2))</f>
        <v/>
      </c>
      <c r="V757" s="18">
        <f>MAX(0,ROUNDDOWN(K757-H757-430000-J757-0,-3))</f>
        <v/>
      </c>
      <c r="W757" s="18">
        <f>MAX(0,ROUNDDOWN(K757-H757-430000-J757-N757,-3))</f>
        <v/>
      </c>
      <c r="X757" s="18">
        <f>MAX(0,ROUNDDOWN(K757-H757-430000-J757-O757,-3))</f>
        <v/>
      </c>
      <c r="Y757" s="18">
        <f>IF(K757&lt;=450000,0,MAX(0,ROUNDDOWN(V757*0.06-MIN(50000,V757)*0.03,-2))+MAX(0,ROUNDDOWN(V757*0.04-MIN(50000,V757)*0.02,-2)))</f>
        <v/>
      </c>
      <c r="Z757" s="18">
        <f>IF(K757&lt;=450000,0,MAX(0,ROUNDDOWN(W757*0.06-MIN(50000,W757)*0.03,-2))+MAX(0,ROUNDDOWN(W757*0.04-MIN(50000,W757)*0.02,-2)))</f>
        <v/>
      </c>
      <c r="AA757" s="18">
        <f>IF(K757&lt;=450000,0,MAX(0,ROUNDDOWN(X757*0.06-MIN(50000,X757)*0.03,-2))+MAX(0,ROUNDDOWN(X757*0.04-MIN(50000,X757)*0.02,-2)))</f>
        <v/>
      </c>
      <c r="AB757" s="18">
        <f>AE757+Y757-Z757</f>
        <v/>
      </c>
      <c r="AC757" s="18">
        <f>AF757+Y757-AA757</f>
        <v/>
      </c>
      <c r="AD757" s="20">
        <f>AB757-AC757</f>
        <v/>
      </c>
      <c r="AE757" s="18">
        <f>S757-T757</f>
        <v/>
      </c>
      <c r="AF757" s="18">
        <f>S757-U757</f>
        <v/>
      </c>
      <c r="AG757" s="21">
        <f>IF(P757&lt;=0,0,LOOKUP(P757,{0,1950001,3300001,6950001,9000001,18000001,40000001},{0.05,0.1,0.2,0.23,0.33,0.4,0.45}))</f>
        <v/>
      </c>
    </row>
    <row r="758">
      <c r="A758" t="inlineStr">
        <is>
          <t>1万円刻み</t>
        </is>
      </c>
      <c r="B758" s="18">
        <f>'4_1万円刻み'!$A$264</f>
        <v/>
      </c>
      <c r="C758" s="19" t="n">
        <v>2026</v>
      </c>
      <c r="D758" s="18" t="n">
        <v>100000</v>
      </c>
      <c r="E758" s="18" t="n">
        <v>0</v>
      </c>
      <c r="F758" s="18" t="n">
        <v>100000</v>
      </c>
      <c r="G758" t="inlineStr">
        <is>
          <t>はい</t>
        </is>
      </c>
      <c r="H758" s="18">
        <f>ROUND(MIN(B758/12,650000)*12*0.0915+MIN(B758/12,1390000)*12*(0.0504+0)+B758*0.005,0)</f>
        <v/>
      </c>
      <c r="I758" s="18" t="n">
        <v>0</v>
      </c>
      <c r="J758" s="18" t="n">
        <v>0</v>
      </c>
      <c r="K758" s="18">
        <f>ROUND(IF(C758&gt;=2026,IF(B758&lt;741000,0,IF(B758&lt;2191000,B758-740000,IF(B758&lt;2193000,1451000,IF(B758&lt;2196000,1453000,IF(B758&lt;2200000,1456000,IF(B758&lt;3600000,ROUNDDOWN(B758/4,-3)*2.8-80000,IF(B758&lt;6600000,ROUNDDOWN(B758/4,-3)*3.2-440000,IF(B758&lt;8500000,ROUNDDOWN(B758*0.9,0)-1100000,B758-1950000)))))))),IF(B758&lt;651000,0,IF(B758&lt;1900000,B758-650000,IF(B758&lt;3600000,ROUNDDOWN(B758/4,-3)*2.8-80000,IF(B758&lt;6600000,ROUNDDOWN(B758/4,-3)*3.2-440000,IF(B758&lt;8500000,ROUNDDOWN(B758*0.9,0)-1100000,B758-1950000)))))),0)</f>
        <v/>
      </c>
      <c r="L758" s="18">
        <f>IF(K758&gt;23500000,NA(),IF(C758&gt;=2026,IF(K758&lt;=4890000,1040000,IF(K758&lt;=6550000,670000,620000)),IF(K758&lt;=1320000,950000,IF(K758&lt;=3360000,880000,IF(K758&lt;=4890000,680000,IF(K758&lt;=6550000,630000,580000))))))</f>
        <v/>
      </c>
      <c r="M758" s="18">
        <f>MIN(100000,ROUNDDOWN(K758*0.05,0))</f>
        <v/>
      </c>
      <c r="N758" s="18">
        <f>MIN(2000000,MAX(0,D758-E758-M758))</f>
        <v/>
      </c>
      <c r="O758" s="18">
        <f>IF(G758="はい",MIN(88000,MAX(0,F758-12000)),0)</f>
        <v/>
      </c>
      <c r="P758" s="18">
        <f>MAX(0,ROUNDDOWN(K758-H758-L758-I758-0,-3))</f>
        <v/>
      </c>
      <c r="Q758" s="18">
        <f>MAX(0,ROUNDDOWN(K758-H758-L758-I758-N758,-3))</f>
        <v/>
      </c>
      <c r="R758" s="18">
        <f>MAX(0,ROUNDDOWN(K758-H758-L758-I758-O758,-3))</f>
        <v/>
      </c>
      <c r="S758" s="18">
        <f>IF(P758&lt;=0,0,ROUNDDOWN((P758*LOOKUP(P758,{0,1950001,3300001,6950001,9000001,18000001,40000001},{0.05,0.1,0.2,0.23,0.33,0.4,0.45})-LOOKUP(P758,{0,1950001,3300001,6950001,9000001,18000001,40000001},{0,97500,427500,636000,1536000,2796000,4796000}))*1.021,-2))</f>
        <v/>
      </c>
      <c r="T758" s="18">
        <f>IF(Q758&lt;=0,0,ROUNDDOWN((Q758*LOOKUP(Q758,{0,1950001,3300001,6950001,9000001,18000001,40000001},{0.05,0.1,0.2,0.23,0.33,0.4,0.45})-LOOKUP(Q758,{0,1950001,3300001,6950001,9000001,18000001,40000001},{0,97500,427500,636000,1536000,2796000,4796000}))*1.021,-2))</f>
        <v/>
      </c>
      <c r="U758" s="18">
        <f>IF(R758&lt;=0,0,ROUNDDOWN((R758*LOOKUP(R758,{0,1950001,3300001,6950001,9000001,18000001,40000001},{0.05,0.1,0.2,0.23,0.33,0.4,0.45})-LOOKUP(R758,{0,1950001,3300001,6950001,9000001,18000001,40000001},{0,97500,427500,636000,1536000,2796000,4796000}))*1.021,-2))</f>
        <v/>
      </c>
      <c r="V758" s="18">
        <f>MAX(0,ROUNDDOWN(K758-H758-430000-J758-0,-3))</f>
        <v/>
      </c>
      <c r="W758" s="18">
        <f>MAX(0,ROUNDDOWN(K758-H758-430000-J758-N758,-3))</f>
        <v/>
      </c>
      <c r="X758" s="18">
        <f>MAX(0,ROUNDDOWN(K758-H758-430000-J758-O758,-3))</f>
        <v/>
      </c>
      <c r="Y758" s="18">
        <f>IF(K758&lt;=450000,0,MAX(0,ROUNDDOWN(V758*0.06-MIN(50000,V758)*0.03,-2))+MAX(0,ROUNDDOWN(V758*0.04-MIN(50000,V758)*0.02,-2)))</f>
        <v/>
      </c>
      <c r="Z758" s="18">
        <f>IF(K758&lt;=450000,0,MAX(0,ROUNDDOWN(W758*0.06-MIN(50000,W758)*0.03,-2))+MAX(0,ROUNDDOWN(W758*0.04-MIN(50000,W758)*0.02,-2)))</f>
        <v/>
      </c>
      <c r="AA758" s="18">
        <f>IF(K758&lt;=450000,0,MAX(0,ROUNDDOWN(X758*0.06-MIN(50000,X758)*0.03,-2))+MAX(0,ROUNDDOWN(X758*0.04-MIN(50000,X758)*0.02,-2)))</f>
        <v/>
      </c>
      <c r="AB758" s="18">
        <f>AE758+Y758-Z758</f>
        <v/>
      </c>
      <c r="AC758" s="18">
        <f>AF758+Y758-AA758</f>
        <v/>
      </c>
      <c r="AD758" s="20">
        <f>AB758-AC758</f>
        <v/>
      </c>
      <c r="AE758" s="18">
        <f>S758-T758</f>
        <v/>
      </c>
      <c r="AF758" s="18">
        <f>S758-U758</f>
        <v/>
      </c>
      <c r="AG758" s="21">
        <f>IF(P758&lt;=0,0,LOOKUP(P758,{0,1950001,3300001,6950001,9000001,18000001,40000001},{0.05,0.1,0.2,0.23,0.33,0.4,0.45}))</f>
        <v/>
      </c>
    </row>
    <row r="759">
      <c r="A759" t="inlineStr">
        <is>
          <t>1万円刻み</t>
        </is>
      </c>
      <c r="B759" s="18">
        <f>'4_1万円刻み'!$A$264</f>
        <v/>
      </c>
      <c r="C759" s="19" t="n">
        <v>2025</v>
      </c>
      <c r="D759" s="18" t="n">
        <v>100000</v>
      </c>
      <c r="E759" s="18" t="n">
        <v>0</v>
      </c>
      <c r="F759" s="18" t="n">
        <v>100000</v>
      </c>
      <c r="G759" t="inlineStr">
        <is>
          <t>はい</t>
        </is>
      </c>
      <c r="H759" s="18">
        <f>ROUND(MIN(B759/12,650000)*12*0.0915+MIN(B759/12,1390000)*12*(0.0504+0)+B759*0.005,0)</f>
        <v/>
      </c>
      <c r="I759" s="18" t="n">
        <v>0</v>
      </c>
      <c r="J759" s="18" t="n">
        <v>0</v>
      </c>
      <c r="K759" s="18">
        <f>ROUND(IF(C759&gt;=2026,IF(B759&lt;741000,0,IF(B759&lt;2191000,B759-740000,IF(B759&lt;2193000,1451000,IF(B759&lt;2196000,1453000,IF(B759&lt;2200000,1456000,IF(B759&lt;3600000,ROUNDDOWN(B759/4,-3)*2.8-80000,IF(B759&lt;6600000,ROUNDDOWN(B759/4,-3)*3.2-440000,IF(B759&lt;8500000,ROUNDDOWN(B759*0.9,0)-1100000,B759-1950000)))))))),IF(B759&lt;651000,0,IF(B759&lt;1900000,B759-650000,IF(B759&lt;3600000,ROUNDDOWN(B759/4,-3)*2.8-80000,IF(B759&lt;6600000,ROUNDDOWN(B759/4,-3)*3.2-440000,IF(B759&lt;8500000,ROUNDDOWN(B759*0.9,0)-1100000,B759-1950000)))))),0)</f>
        <v/>
      </c>
      <c r="L759" s="18">
        <f>IF(K759&gt;23500000,NA(),IF(C759&gt;=2026,IF(K759&lt;=4890000,1040000,IF(K759&lt;=6550000,670000,620000)),IF(K759&lt;=1320000,950000,IF(K759&lt;=3360000,880000,IF(K759&lt;=4890000,680000,IF(K759&lt;=6550000,630000,580000))))))</f>
        <v/>
      </c>
      <c r="M759" s="18">
        <f>MIN(100000,ROUNDDOWN(K759*0.05,0))</f>
        <v/>
      </c>
      <c r="N759" s="18">
        <f>MIN(2000000,MAX(0,D759-E759-M759))</f>
        <v/>
      </c>
      <c r="O759" s="18">
        <f>IF(G759="はい",MIN(88000,MAX(0,F759-12000)),0)</f>
        <v/>
      </c>
      <c r="P759" s="18">
        <f>MAX(0,ROUNDDOWN(K759-H759-L759-I759-0,-3))</f>
        <v/>
      </c>
      <c r="Q759" s="18">
        <f>MAX(0,ROUNDDOWN(K759-H759-L759-I759-N759,-3))</f>
        <v/>
      </c>
      <c r="R759" s="18">
        <f>MAX(0,ROUNDDOWN(K759-H759-L759-I759-O759,-3))</f>
        <v/>
      </c>
      <c r="S759" s="18">
        <f>IF(P759&lt;=0,0,ROUNDDOWN((P759*LOOKUP(P759,{0,1950001,3300001,6950001,9000001,18000001,40000001},{0.05,0.1,0.2,0.23,0.33,0.4,0.45})-LOOKUP(P759,{0,1950001,3300001,6950001,9000001,18000001,40000001},{0,97500,427500,636000,1536000,2796000,4796000}))*1.021,-2))</f>
        <v/>
      </c>
      <c r="T759" s="18">
        <f>IF(Q759&lt;=0,0,ROUNDDOWN((Q759*LOOKUP(Q759,{0,1950001,3300001,6950001,9000001,18000001,40000001},{0.05,0.1,0.2,0.23,0.33,0.4,0.45})-LOOKUP(Q759,{0,1950001,3300001,6950001,9000001,18000001,40000001},{0,97500,427500,636000,1536000,2796000,4796000}))*1.021,-2))</f>
        <v/>
      </c>
      <c r="U759" s="18">
        <f>IF(R759&lt;=0,0,ROUNDDOWN((R759*LOOKUP(R759,{0,1950001,3300001,6950001,9000001,18000001,40000001},{0.05,0.1,0.2,0.23,0.33,0.4,0.45})-LOOKUP(R759,{0,1950001,3300001,6950001,9000001,18000001,40000001},{0,97500,427500,636000,1536000,2796000,4796000}))*1.021,-2))</f>
        <v/>
      </c>
      <c r="V759" s="18">
        <f>MAX(0,ROUNDDOWN(K759-H759-430000-J759-0,-3))</f>
        <v/>
      </c>
      <c r="W759" s="18">
        <f>MAX(0,ROUNDDOWN(K759-H759-430000-J759-N759,-3))</f>
        <v/>
      </c>
      <c r="X759" s="18">
        <f>MAX(0,ROUNDDOWN(K759-H759-430000-J759-O759,-3))</f>
        <v/>
      </c>
      <c r="Y759" s="18">
        <f>IF(K759&lt;=450000,0,MAX(0,ROUNDDOWN(V759*0.06-MIN(50000,V759)*0.03,-2))+MAX(0,ROUNDDOWN(V759*0.04-MIN(50000,V759)*0.02,-2)))</f>
        <v/>
      </c>
      <c r="Z759" s="18">
        <f>IF(K759&lt;=450000,0,MAX(0,ROUNDDOWN(W759*0.06-MIN(50000,W759)*0.03,-2))+MAX(0,ROUNDDOWN(W759*0.04-MIN(50000,W759)*0.02,-2)))</f>
        <v/>
      </c>
      <c r="AA759" s="18">
        <f>IF(K759&lt;=450000,0,MAX(0,ROUNDDOWN(X759*0.06-MIN(50000,X759)*0.03,-2))+MAX(0,ROUNDDOWN(X759*0.04-MIN(50000,X759)*0.02,-2)))</f>
        <v/>
      </c>
      <c r="AB759" s="18">
        <f>AE759+Y759-Z759</f>
        <v/>
      </c>
      <c r="AC759" s="18">
        <f>AF759+Y759-AA759</f>
        <v/>
      </c>
      <c r="AD759" s="20">
        <f>AB759-AC759</f>
        <v/>
      </c>
      <c r="AE759" s="18">
        <f>S759-T759</f>
        <v/>
      </c>
      <c r="AF759" s="18">
        <f>S759-U759</f>
        <v/>
      </c>
      <c r="AG759" s="21">
        <f>IF(P759&lt;=0,0,LOOKUP(P759,{0,1950001,3300001,6950001,9000001,18000001,40000001},{0.05,0.1,0.2,0.23,0.33,0.4,0.45}))</f>
        <v/>
      </c>
    </row>
    <row r="760">
      <c r="A760" t="inlineStr">
        <is>
          <t>1万円刻み</t>
        </is>
      </c>
      <c r="B760" s="18">
        <f>'4_1万円刻み'!$A$265</f>
        <v/>
      </c>
      <c r="C760" s="19" t="n">
        <v>2026</v>
      </c>
      <c r="D760" s="18" t="n">
        <v>100000</v>
      </c>
      <c r="E760" s="18" t="n">
        <v>0</v>
      </c>
      <c r="F760" s="18" t="n">
        <v>100000</v>
      </c>
      <c r="G760" t="inlineStr">
        <is>
          <t>はい</t>
        </is>
      </c>
      <c r="H760" s="18">
        <f>ROUND(MIN(B760/12,650000)*12*0.0915+MIN(B760/12,1390000)*12*(0.0504+0)+B760*0.005,0)</f>
        <v/>
      </c>
      <c r="I760" s="18" t="n">
        <v>0</v>
      </c>
      <c r="J760" s="18" t="n">
        <v>0</v>
      </c>
      <c r="K760" s="18">
        <f>ROUND(IF(C760&gt;=2026,IF(B760&lt;741000,0,IF(B760&lt;2191000,B760-740000,IF(B760&lt;2193000,1451000,IF(B760&lt;2196000,1453000,IF(B760&lt;2200000,1456000,IF(B760&lt;3600000,ROUNDDOWN(B760/4,-3)*2.8-80000,IF(B760&lt;6600000,ROUNDDOWN(B760/4,-3)*3.2-440000,IF(B760&lt;8500000,ROUNDDOWN(B760*0.9,0)-1100000,B760-1950000)))))))),IF(B760&lt;651000,0,IF(B760&lt;1900000,B760-650000,IF(B760&lt;3600000,ROUNDDOWN(B760/4,-3)*2.8-80000,IF(B760&lt;6600000,ROUNDDOWN(B760/4,-3)*3.2-440000,IF(B760&lt;8500000,ROUNDDOWN(B760*0.9,0)-1100000,B760-1950000)))))),0)</f>
        <v/>
      </c>
      <c r="L760" s="18">
        <f>IF(K760&gt;23500000,NA(),IF(C760&gt;=2026,IF(K760&lt;=4890000,1040000,IF(K760&lt;=6550000,670000,620000)),IF(K760&lt;=1320000,950000,IF(K760&lt;=3360000,880000,IF(K760&lt;=4890000,680000,IF(K760&lt;=6550000,630000,580000))))))</f>
        <v/>
      </c>
      <c r="M760" s="18">
        <f>MIN(100000,ROUNDDOWN(K760*0.05,0))</f>
        <v/>
      </c>
      <c r="N760" s="18">
        <f>MIN(2000000,MAX(0,D760-E760-M760))</f>
        <v/>
      </c>
      <c r="O760" s="18">
        <f>IF(G760="はい",MIN(88000,MAX(0,F760-12000)),0)</f>
        <v/>
      </c>
      <c r="P760" s="18">
        <f>MAX(0,ROUNDDOWN(K760-H760-L760-I760-0,-3))</f>
        <v/>
      </c>
      <c r="Q760" s="18">
        <f>MAX(0,ROUNDDOWN(K760-H760-L760-I760-N760,-3))</f>
        <v/>
      </c>
      <c r="R760" s="18">
        <f>MAX(0,ROUNDDOWN(K760-H760-L760-I760-O760,-3))</f>
        <v/>
      </c>
      <c r="S760" s="18">
        <f>IF(P760&lt;=0,0,ROUNDDOWN((P760*LOOKUP(P760,{0,1950001,3300001,6950001,9000001,18000001,40000001},{0.05,0.1,0.2,0.23,0.33,0.4,0.45})-LOOKUP(P760,{0,1950001,3300001,6950001,9000001,18000001,40000001},{0,97500,427500,636000,1536000,2796000,4796000}))*1.021,-2))</f>
        <v/>
      </c>
      <c r="T760" s="18">
        <f>IF(Q760&lt;=0,0,ROUNDDOWN((Q760*LOOKUP(Q760,{0,1950001,3300001,6950001,9000001,18000001,40000001},{0.05,0.1,0.2,0.23,0.33,0.4,0.45})-LOOKUP(Q760,{0,1950001,3300001,6950001,9000001,18000001,40000001},{0,97500,427500,636000,1536000,2796000,4796000}))*1.021,-2))</f>
        <v/>
      </c>
      <c r="U760" s="18">
        <f>IF(R760&lt;=0,0,ROUNDDOWN((R760*LOOKUP(R760,{0,1950001,3300001,6950001,9000001,18000001,40000001},{0.05,0.1,0.2,0.23,0.33,0.4,0.45})-LOOKUP(R760,{0,1950001,3300001,6950001,9000001,18000001,40000001},{0,97500,427500,636000,1536000,2796000,4796000}))*1.021,-2))</f>
        <v/>
      </c>
      <c r="V760" s="18">
        <f>MAX(0,ROUNDDOWN(K760-H760-430000-J760-0,-3))</f>
        <v/>
      </c>
      <c r="W760" s="18">
        <f>MAX(0,ROUNDDOWN(K760-H760-430000-J760-N760,-3))</f>
        <v/>
      </c>
      <c r="X760" s="18">
        <f>MAX(0,ROUNDDOWN(K760-H760-430000-J760-O760,-3))</f>
        <v/>
      </c>
      <c r="Y760" s="18">
        <f>IF(K760&lt;=450000,0,MAX(0,ROUNDDOWN(V760*0.06-MIN(50000,V760)*0.03,-2))+MAX(0,ROUNDDOWN(V760*0.04-MIN(50000,V760)*0.02,-2)))</f>
        <v/>
      </c>
      <c r="Z760" s="18">
        <f>IF(K760&lt;=450000,0,MAX(0,ROUNDDOWN(W760*0.06-MIN(50000,W760)*0.03,-2))+MAX(0,ROUNDDOWN(W760*0.04-MIN(50000,W760)*0.02,-2)))</f>
        <v/>
      </c>
      <c r="AA760" s="18">
        <f>IF(K760&lt;=450000,0,MAX(0,ROUNDDOWN(X760*0.06-MIN(50000,X760)*0.03,-2))+MAX(0,ROUNDDOWN(X760*0.04-MIN(50000,X760)*0.02,-2)))</f>
        <v/>
      </c>
      <c r="AB760" s="18">
        <f>AE760+Y760-Z760</f>
        <v/>
      </c>
      <c r="AC760" s="18">
        <f>AF760+Y760-AA760</f>
        <v/>
      </c>
      <c r="AD760" s="20">
        <f>AB760-AC760</f>
        <v/>
      </c>
      <c r="AE760" s="18">
        <f>S760-T760</f>
        <v/>
      </c>
      <c r="AF760" s="18">
        <f>S760-U760</f>
        <v/>
      </c>
      <c r="AG760" s="21">
        <f>IF(P760&lt;=0,0,LOOKUP(P760,{0,1950001,3300001,6950001,9000001,18000001,40000001},{0.05,0.1,0.2,0.23,0.33,0.4,0.45}))</f>
        <v/>
      </c>
    </row>
    <row r="761">
      <c r="A761" t="inlineStr">
        <is>
          <t>1万円刻み</t>
        </is>
      </c>
      <c r="B761" s="18">
        <f>'4_1万円刻み'!$A$265</f>
        <v/>
      </c>
      <c r="C761" s="19" t="n">
        <v>2025</v>
      </c>
      <c r="D761" s="18" t="n">
        <v>100000</v>
      </c>
      <c r="E761" s="18" t="n">
        <v>0</v>
      </c>
      <c r="F761" s="18" t="n">
        <v>100000</v>
      </c>
      <c r="G761" t="inlineStr">
        <is>
          <t>はい</t>
        </is>
      </c>
      <c r="H761" s="18">
        <f>ROUND(MIN(B761/12,650000)*12*0.0915+MIN(B761/12,1390000)*12*(0.0504+0)+B761*0.005,0)</f>
        <v/>
      </c>
      <c r="I761" s="18" t="n">
        <v>0</v>
      </c>
      <c r="J761" s="18" t="n">
        <v>0</v>
      </c>
      <c r="K761" s="18">
        <f>ROUND(IF(C761&gt;=2026,IF(B761&lt;741000,0,IF(B761&lt;2191000,B761-740000,IF(B761&lt;2193000,1451000,IF(B761&lt;2196000,1453000,IF(B761&lt;2200000,1456000,IF(B761&lt;3600000,ROUNDDOWN(B761/4,-3)*2.8-80000,IF(B761&lt;6600000,ROUNDDOWN(B761/4,-3)*3.2-440000,IF(B761&lt;8500000,ROUNDDOWN(B761*0.9,0)-1100000,B761-1950000)))))))),IF(B761&lt;651000,0,IF(B761&lt;1900000,B761-650000,IF(B761&lt;3600000,ROUNDDOWN(B761/4,-3)*2.8-80000,IF(B761&lt;6600000,ROUNDDOWN(B761/4,-3)*3.2-440000,IF(B761&lt;8500000,ROUNDDOWN(B761*0.9,0)-1100000,B761-1950000)))))),0)</f>
        <v/>
      </c>
      <c r="L761" s="18">
        <f>IF(K761&gt;23500000,NA(),IF(C761&gt;=2026,IF(K761&lt;=4890000,1040000,IF(K761&lt;=6550000,670000,620000)),IF(K761&lt;=1320000,950000,IF(K761&lt;=3360000,880000,IF(K761&lt;=4890000,680000,IF(K761&lt;=6550000,630000,580000))))))</f>
        <v/>
      </c>
      <c r="M761" s="18">
        <f>MIN(100000,ROUNDDOWN(K761*0.05,0))</f>
        <v/>
      </c>
      <c r="N761" s="18">
        <f>MIN(2000000,MAX(0,D761-E761-M761))</f>
        <v/>
      </c>
      <c r="O761" s="18">
        <f>IF(G761="はい",MIN(88000,MAX(0,F761-12000)),0)</f>
        <v/>
      </c>
      <c r="P761" s="18">
        <f>MAX(0,ROUNDDOWN(K761-H761-L761-I761-0,-3))</f>
        <v/>
      </c>
      <c r="Q761" s="18">
        <f>MAX(0,ROUNDDOWN(K761-H761-L761-I761-N761,-3))</f>
        <v/>
      </c>
      <c r="R761" s="18">
        <f>MAX(0,ROUNDDOWN(K761-H761-L761-I761-O761,-3))</f>
        <v/>
      </c>
      <c r="S761" s="18">
        <f>IF(P761&lt;=0,0,ROUNDDOWN((P761*LOOKUP(P761,{0,1950001,3300001,6950001,9000001,18000001,40000001},{0.05,0.1,0.2,0.23,0.33,0.4,0.45})-LOOKUP(P761,{0,1950001,3300001,6950001,9000001,18000001,40000001},{0,97500,427500,636000,1536000,2796000,4796000}))*1.021,-2))</f>
        <v/>
      </c>
      <c r="T761" s="18">
        <f>IF(Q761&lt;=0,0,ROUNDDOWN((Q761*LOOKUP(Q761,{0,1950001,3300001,6950001,9000001,18000001,40000001},{0.05,0.1,0.2,0.23,0.33,0.4,0.45})-LOOKUP(Q761,{0,1950001,3300001,6950001,9000001,18000001,40000001},{0,97500,427500,636000,1536000,2796000,4796000}))*1.021,-2))</f>
        <v/>
      </c>
      <c r="U761" s="18">
        <f>IF(R761&lt;=0,0,ROUNDDOWN((R761*LOOKUP(R761,{0,1950001,3300001,6950001,9000001,18000001,40000001},{0.05,0.1,0.2,0.23,0.33,0.4,0.45})-LOOKUP(R761,{0,1950001,3300001,6950001,9000001,18000001,40000001},{0,97500,427500,636000,1536000,2796000,4796000}))*1.021,-2))</f>
        <v/>
      </c>
      <c r="V761" s="18">
        <f>MAX(0,ROUNDDOWN(K761-H761-430000-J761-0,-3))</f>
        <v/>
      </c>
      <c r="W761" s="18">
        <f>MAX(0,ROUNDDOWN(K761-H761-430000-J761-N761,-3))</f>
        <v/>
      </c>
      <c r="X761" s="18">
        <f>MAX(0,ROUNDDOWN(K761-H761-430000-J761-O761,-3))</f>
        <v/>
      </c>
      <c r="Y761" s="18">
        <f>IF(K761&lt;=450000,0,MAX(0,ROUNDDOWN(V761*0.06-MIN(50000,V761)*0.03,-2))+MAX(0,ROUNDDOWN(V761*0.04-MIN(50000,V761)*0.02,-2)))</f>
        <v/>
      </c>
      <c r="Z761" s="18">
        <f>IF(K761&lt;=450000,0,MAX(0,ROUNDDOWN(W761*0.06-MIN(50000,W761)*0.03,-2))+MAX(0,ROUNDDOWN(W761*0.04-MIN(50000,W761)*0.02,-2)))</f>
        <v/>
      </c>
      <c r="AA761" s="18">
        <f>IF(K761&lt;=450000,0,MAX(0,ROUNDDOWN(X761*0.06-MIN(50000,X761)*0.03,-2))+MAX(0,ROUNDDOWN(X761*0.04-MIN(50000,X761)*0.02,-2)))</f>
        <v/>
      </c>
      <c r="AB761" s="18">
        <f>AE761+Y761-Z761</f>
        <v/>
      </c>
      <c r="AC761" s="18">
        <f>AF761+Y761-AA761</f>
        <v/>
      </c>
      <c r="AD761" s="20">
        <f>AB761-AC761</f>
        <v/>
      </c>
      <c r="AE761" s="18">
        <f>S761-T761</f>
        <v/>
      </c>
      <c r="AF761" s="18">
        <f>S761-U761</f>
        <v/>
      </c>
      <c r="AG761" s="21">
        <f>IF(P761&lt;=0,0,LOOKUP(P761,{0,1950001,3300001,6950001,9000001,18000001,40000001},{0.05,0.1,0.2,0.23,0.33,0.4,0.45}))</f>
        <v/>
      </c>
    </row>
    <row r="762">
      <c r="A762" t="inlineStr">
        <is>
          <t>1万円刻み</t>
        </is>
      </c>
      <c r="B762" s="18">
        <f>'4_1万円刻み'!$A$266</f>
        <v/>
      </c>
      <c r="C762" s="19" t="n">
        <v>2026</v>
      </c>
      <c r="D762" s="18" t="n">
        <v>100000</v>
      </c>
      <c r="E762" s="18" t="n">
        <v>0</v>
      </c>
      <c r="F762" s="18" t="n">
        <v>100000</v>
      </c>
      <c r="G762" t="inlineStr">
        <is>
          <t>はい</t>
        </is>
      </c>
      <c r="H762" s="18">
        <f>ROUND(MIN(B762/12,650000)*12*0.0915+MIN(B762/12,1390000)*12*(0.0504+0)+B762*0.005,0)</f>
        <v/>
      </c>
      <c r="I762" s="18" t="n">
        <v>0</v>
      </c>
      <c r="J762" s="18" t="n">
        <v>0</v>
      </c>
      <c r="K762" s="18">
        <f>ROUND(IF(C762&gt;=2026,IF(B762&lt;741000,0,IF(B762&lt;2191000,B762-740000,IF(B762&lt;2193000,1451000,IF(B762&lt;2196000,1453000,IF(B762&lt;2200000,1456000,IF(B762&lt;3600000,ROUNDDOWN(B762/4,-3)*2.8-80000,IF(B762&lt;6600000,ROUNDDOWN(B762/4,-3)*3.2-440000,IF(B762&lt;8500000,ROUNDDOWN(B762*0.9,0)-1100000,B762-1950000)))))))),IF(B762&lt;651000,0,IF(B762&lt;1900000,B762-650000,IF(B762&lt;3600000,ROUNDDOWN(B762/4,-3)*2.8-80000,IF(B762&lt;6600000,ROUNDDOWN(B762/4,-3)*3.2-440000,IF(B762&lt;8500000,ROUNDDOWN(B762*0.9,0)-1100000,B762-1950000)))))),0)</f>
        <v/>
      </c>
      <c r="L762" s="18">
        <f>IF(K762&gt;23500000,NA(),IF(C762&gt;=2026,IF(K762&lt;=4890000,1040000,IF(K762&lt;=6550000,670000,620000)),IF(K762&lt;=1320000,950000,IF(K762&lt;=3360000,880000,IF(K762&lt;=4890000,680000,IF(K762&lt;=6550000,630000,580000))))))</f>
        <v/>
      </c>
      <c r="M762" s="18">
        <f>MIN(100000,ROUNDDOWN(K762*0.05,0))</f>
        <v/>
      </c>
      <c r="N762" s="18">
        <f>MIN(2000000,MAX(0,D762-E762-M762))</f>
        <v/>
      </c>
      <c r="O762" s="18">
        <f>IF(G762="はい",MIN(88000,MAX(0,F762-12000)),0)</f>
        <v/>
      </c>
      <c r="P762" s="18">
        <f>MAX(0,ROUNDDOWN(K762-H762-L762-I762-0,-3))</f>
        <v/>
      </c>
      <c r="Q762" s="18">
        <f>MAX(0,ROUNDDOWN(K762-H762-L762-I762-N762,-3))</f>
        <v/>
      </c>
      <c r="R762" s="18">
        <f>MAX(0,ROUNDDOWN(K762-H762-L762-I762-O762,-3))</f>
        <v/>
      </c>
      <c r="S762" s="18">
        <f>IF(P762&lt;=0,0,ROUNDDOWN((P762*LOOKUP(P762,{0,1950001,3300001,6950001,9000001,18000001,40000001},{0.05,0.1,0.2,0.23,0.33,0.4,0.45})-LOOKUP(P762,{0,1950001,3300001,6950001,9000001,18000001,40000001},{0,97500,427500,636000,1536000,2796000,4796000}))*1.021,-2))</f>
        <v/>
      </c>
      <c r="T762" s="18">
        <f>IF(Q762&lt;=0,0,ROUNDDOWN((Q762*LOOKUP(Q762,{0,1950001,3300001,6950001,9000001,18000001,40000001},{0.05,0.1,0.2,0.23,0.33,0.4,0.45})-LOOKUP(Q762,{0,1950001,3300001,6950001,9000001,18000001,40000001},{0,97500,427500,636000,1536000,2796000,4796000}))*1.021,-2))</f>
        <v/>
      </c>
      <c r="U762" s="18">
        <f>IF(R762&lt;=0,0,ROUNDDOWN((R762*LOOKUP(R762,{0,1950001,3300001,6950001,9000001,18000001,40000001},{0.05,0.1,0.2,0.23,0.33,0.4,0.45})-LOOKUP(R762,{0,1950001,3300001,6950001,9000001,18000001,40000001},{0,97500,427500,636000,1536000,2796000,4796000}))*1.021,-2))</f>
        <v/>
      </c>
      <c r="V762" s="18">
        <f>MAX(0,ROUNDDOWN(K762-H762-430000-J762-0,-3))</f>
        <v/>
      </c>
      <c r="W762" s="18">
        <f>MAX(0,ROUNDDOWN(K762-H762-430000-J762-N762,-3))</f>
        <v/>
      </c>
      <c r="X762" s="18">
        <f>MAX(0,ROUNDDOWN(K762-H762-430000-J762-O762,-3))</f>
        <v/>
      </c>
      <c r="Y762" s="18">
        <f>IF(K762&lt;=450000,0,MAX(0,ROUNDDOWN(V762*0.06-MIN(50000,V762)*0.03,-2))+MAX(0,ROUNDDOWN(V762*0.04-MIN(50000,V762)*0.02,-2)))</f>
        <v/>
      </c>
      <c r="Z762" s="18">
        <f>IF(K762&lt;=450000,0,MAX(0,ROUNDDOWN(W762*0.06-MIN(50000,W762)*0.03,-2))+MAX(0,ROUNDDOWN(W762*0.04-MIN(50000,W762)*0.02,-2)))</f>
        <v/>
      </c>
      <c r="AA762" s="18">
        <f>IF(K762&lt;=450000,0,MAX(0,ROUNDDOWN(X762*0.06-MIN(50000,X762)*0.03,-2))+MAX(0,ROUNDDOWN(X762*0.04-MIN(50000,X762)*0.02,-2)))</f>
        <v/>
      </c>
      <c r="AB762" s="18">
        <f>AE762+Y762-Z762</f>
        <v/>
      </c>
      <c r="AC762" s="18">
        <f>AF762+Y762-AA762</f>
        <v/>
      </c>
      <c r="AD762" s="20">
        <f>AB762-AC762</f>
        <v/>
      </c>
      <c r="AE762" s="18">
        <f>S762-T762</f>
        <v/>
      </c>
      <c r="AF762" s="18">
        <f>S762-U762</f>
        <v/>
      </c>
      <c r="AG762" s="21">
        <f>IF(P762&lt;=0,0,LOOKUP(P762,{0,1950001,3300001,6950001,9000001,18000001,40000001},{0.05,0.1,0.2,0.23,0.33,0.4,0.45}))</f>
        <v/>
      </c>
    </row>
    <row r="763">
      <c r="A763" t="inlineStr">
        <is>
          <t>1万円刻み</t>
        </is>
      </c>
      <c r="B763" s="18">
        <f>'4_1万円刻み'!$A$266</f>
        <v/>
      </c>
      <c r="C763" s="19" t="n">
        <v>2025</v>
      </c>
      <c r="D763" s="18" t="n">
        <v>100000</v>
      </c>
      <c r="E763" s="18" t="n">
        <v>0</v>
      </c>
      <c r="F763" s="18" t="n">
        <v>100000</v>
      </c>
      <c r="G763" t="inlineStr">
        <is>
          <t>はい</t>
        </is>
      </c>
      <c r="H763" s="18">
        <f>ROUND(MIN(B763/12,650000)*12*0.0915+MIN(B763/12,1390000)*12*(0.0504+0)+B763*0.005,0)</f>
        <v/>
      </c>
      <c r="I763" s="18" t="n">
        <v>0</v>
      </c>
      <c r="J763" s="18" t="n">
        <v>0</v>
      </c>
      <c r="K763" s="18">
        <f>ROUND(IF(C763&gt;=2026,IF(B763&lt;741000,0,IF(B763&lt;2191000,B763-740000,IF(B763&lt;2193000,1451000,IF(B763&lt;2196000,1453000,IF(B763&lt;2200000,1456000,IF(B763&lt;3600000,ROUNDDOWN(B763/4,-3)*2.8-80000,IF(B763&lt;6600000,ROUNDDOWN(B763/4,-3)*3.2-440000,IF(B763&lt;8500000,ROUNDDOWN(B763*0.9,0)-1100000,B763-1950000)))))))),IF(B763&lt;651000,0,IF(B763&lt;1900000,B763-650000,IF(B763&lt;3600000,ROUNDDOWN(B763/4,-3)*2.8-80000,IF(B763&lt;6600000,ROUNDDOWN(B763/4,-3)*3.2-440000,IF(B763&lt;8500000,ROUNDDOWN(B763*0.9,0)-1100000,B763-1950000)))))),0)</f>
        <v/>
      </c>
      <c r="L763" s="18">
        <f>IF(K763&gt;23500000,NA(),IF(C763&gt;=2026,IF(K763&lt;=4890000,1040000,IF(K763&lt;=6550000,670000,620000)),IF(K763&lt;=1320000,950000,IF(K763&lt;=3360000,880000,IF(K763&lt;=4890000,680000,IF(K763&lt;=6550000,630000,580000))))))</f>
        <v/>
      </c>
      <c r="M763" s="18">
        <f>MIN(100000,ROUNDDOWN(K763*0.05,0))</f>
        <v/>
      </c>
      <c r="N763" s="18">
        <f>MIN(2000000,MAX(0,D763-E763-M763))</f>
        <v/>
      </c>
      <c r="O763" s="18">
        <f>IF(G763="はい",MIN(88000,MAX(0,F763-12000)),0)</f>
        <v/>
      </c>
      <c r="P763" s="18">
        <f>MAX(0,ROUNDDOWN(K763-H763-L763-I763-0,-3))</f>
        <v/>
      </c>
      <c r="Q763" s="18">
        <f>MAX(0,ROUNDDOWN(K763-H763-L763-I763-N763,-3))</f>
        <v/>
      </c>
      <c r="R763" s="18">
        <f>MAX(0,ROUNDDOWN(K763-H763-L763-I763-O763,-3))</f>
        <v/>
      </c>
      <c r="S763" s="18">
        <f>IF(P763&lt;=0,0,ROUNDDOWN((P763*LOOKUP(P763,{0,1950001,3300001,6950001,9000001,18000001,40000001},{0.05,0.1,0.2,0.23,0.33,0.4,0.45})-LOOKUP(P763,{0,1950001,3300001,6950001,9000001,18000001,40000001},{0,97500,427500,636000,1536000,2796000,4796000}))*1.021,-2))</f>
        <v/>
      </c>
      <c r="T763" s="18">
        <f>IF(Q763&lt;=0,0,ROUNDDOWN((Q763*LOOKUP(Q763,{0,1950001,3300001,6950001,9000001,18000001,40000001},{0.05,0.1,0.2,0.23,0.33,0.4,0.45})-LOOKUP(Q763,{0,1950001,3300001,6950001,9000001,18000001,40000001},{0,97500,427500,636000,1536000,2796000,4796000}))*1.021,-2))</f>
        <v/>
      </c>
      <c r="U763" s="18">
        <f>IF(R763&lt;=0,0,ROUNDDOWN((R763*LOOKUP(R763,{0,1950001,3300001,6950001,9000001,18000001,40000001},{0.05,0.1,0.2,0.23,0.33,0.4,0.45})-LOOKUP(R763,{0,1950001,3300001,6950001,9000001,18000001,40000001},{0,97500,427500,636000,1536000,2796000,4796000}))*1.021,-2))</f>
        <v/>
      </c>
      <c r="V763" s="18">
        <f>MAX(0,ROUNDDOWN(K763-H763-430000-J763-0,-3))</f>
        <v/>
      </c>
      <c r="W763" s="18">
        <f>MAX(0,ROUNDDOWN(K763-H763-430000-J763-N763,-3))</f>
        <v/>
      </c>
      <c r="X763" s="18">
        <f>MAX(0,ROUNDDOWN(K763-H763-430000-J763-O763,-3))</f>
        <v/>
      </c>
      <c r="Y763" s="18">
        <f>IF(K763&lt;=450000,0,MAX(0,ROUNDDOWN(V763*0.06-MIN(50000,V763)*0.03,-2))+MAX(0,ROUNDDOWN(V763*0.04-MIN(50000,V763)*0.02,-2)))</f>
        <v/>
      </c>
      <c r="Z763" s="18">
        <f>IF(K763&lt;=450000,0,MAX(0,ROUNDDOWN(W763*0.06-MIN(50000,W763)*0.03,-2))+MAX(0,ROUNDDOWN(W763*0.04-MIN(50000,W763)*0.02,-2)))</f>
        <v/>
      </c>
      <c r="AA763" s="18">
        <f>IF(K763&lt;=450000,0,MAX(0,ROUNDDOWN(X763*0.06-MIN(50000,X763)*0.03,-2))+MAX(0,ROUNDDOWN(X763*0.04-MIN(50000,X763)*0.02,-2)))</f>
        <v/>
      </c>
      <c r="AB763" s="18">
        <f>AE763+Y763-Z763</f>
        <v/>
      </c>
      <c r="AC763" s="18">
        <f>AF763+Y763-AA763</f>
        <v/>
      </c>
      <c r="AD763" s="20">
        <f>AB763-AC763</f>
        <v/>
      </c>
      <c r="AE763" s="18">
        <f>S763-T763</f>
        <v/>
      </c>
      <c r="AF763" s="18">
        <f>S763-U763</f>
        <v/>
      </c>
      <c r="AG763" s="21">
        <f>IF(P763&lt;=0,0,LOOKUP(P763,{0,1950001,3300001,6950001,9000001,18000001,40000001},{0.05,0.1,0.2,0.23,0.33,0.4,0.45}))</f>
        <v/>
      </c>
    </row>
    <row r="764">
      <c r="A764" t="inlineStr">
        <is>
          <t>1万円刻み</t>
        </is>
      </c>
      <c r="B764" s="18">
        <f>'4_1万円刻み'!$A$267</f>
        <v/>
      </c>
      <c r="C764" s="19" t="n">
        <v>2026</v>
      </c>
      <c r="D764" s="18" t="n">
        <v>100000</v>
      </c>
      <c r="E764" s="18" t="n">
        <v>0</v>
      </c>
      <c r="F764" s="18" t="n">
        <v>100000</v>
      </c>
      <c r="G764" t="inlineStr">
        <is>
          <t>はい</t>
        </is>
      </c>
      <c r="H764" s="18">
        <f>ROUND(MIN(B764/12,650000)*12*0.0915+MIN(B764/12,1390000)*12*(0.0504+0)+B764*0.005,0)</f>
        <v/>
      </c>
      <c r="I764" s="18" t="n">
        <v>0</v>
      </c>
      <c r="J764" s="18" t="n">
        <v>0</v>
      </c>
      <c r="K764" s="18">
        <f>ROUND(IF(C764&gt;=2026,IF(B764&lt;741000,0,IF(B764&lt;2191000,B764-740000,IF(B764&lt;2193000,1451000,IF(B764&lt;2196000,1453000,IF(B764&lt;2200000,1456000,IF(B764&lt;3600000,ROUNDDOWN(B764/4,-3)*2.8-80000,IF(B764&lt;6600000,ROUNDDOWN(B764/4,-3)*3.2-440000,IF(B764&lt;8500000,ROUNDDOWN(B764*0.9,0)-1100000,B764-1950000)))))))),IF(B764&lt;651000,0,IF(B764&lt;1900000,B764-650000,IF(B764&lt;3600000,ROUNDDOWN(B764/4,-3)*2.8-80000,IF(B764&lt;6600000,ROUNDDOWN(B764/4,-3)*3.2-440000,IF(B764&lt;8500000,ROUNDDOWN(B764*0.9,0)-1100000,B764-1950000)))))),0)</f>
        <v/>
      </c>
      <c r="L764" s="18">
        <f>IF(K764&gt;23500000,NA(),IF(C764&gt;=2026,IF(K764&lt;=4890000,1040000,IF(K764&lt;=6550000,670000,620000)),IF(K764&lt;=1320000,950000,IF(K764&lt;=3360000,880000,IF(K764&lt;=4890000,680000,IF(K764&lt;=6550000,630000,580000))))))</f>
        <v/>
      </c>
      <c r="M764" s="18">
        <f>MIN(100000,ROUNDDOWN(K764*0.05,0))</f>
        <v/>
      </c>
      <c r="N764" s="18">
        <f>MIN(2000000,MAX(0,D764-E764-M764))</f>
        <v/>
      </c>
      <c r="O764" s="18">
        <f>IF(G764="はい",MIN(88000,MAX(0,F764-12000)),0)</f>
        <v/>
      </c>
      <c r="P764" s="18">
        <f>MAX(0,ROUNDDOWN(K764-H764-L764-I764-0,-3))</f>
        <v/>
      </c>
      <c r="Q764" s="18">
        <f>MAX(0,ROUNDDOWN(K764-H764-L764-I764-N764,-3))</f>
        <v/>
      </c>
      <c r="R764" s="18">
        <f>MAX(0,ROUNDDOWN(K764-H764-L764-I764-O764,-3))</f>
        <v/>
      </c>
      <c r="S764" s="18">
        <f>IF(P764&lt;=0,0,ROUNDDOWN((P764*LOOKUP(P764,{0,1950001,3300001,6950001,9000001,18000001,40000001},{0.05,0.1,0.2,0.23,0.33,0.4,0.45})-LOOKUP(P764,{0,1950001,3300001,6950001,9000001,18000001,40000001},{0,97500,427500,636000,1536000,2796000,4796000}))*1.021,-2))</f>
        <v/>
      </c>
      <c r="T764" s="18">
        <f>IF(Q764&lt;=0,0,ROUNDDOWN((Q764*LOOKUP(Q764,{0,1950001,3300001,6950001,9000001,18000001,40000001},{0.05,0.1,0.2,0.23,0.33,0.4,0.45})-LOOKUP(Q764,{0,1950001,3300001,6950001,9000001,18000001,40000001},{0,97500,427500,636000,1536000,2796000,4796000}))*1.021,-2))</f>
        <v/>
      </c>
      <c r="U764" s="18">
        <f>IF(R764&lt;=0,0,ROUNDDOWN((R764*LOOKUP(R764,{0,1950001,3300001,6950001,9000001,18000001,40000001},{0.05,0.1,0.2,0.23,0.33,0.4,0.45})-LOOKUP(R764,{0,1950001,3300001,6950001,9000001,18000001,40000001},{0,97500,427500,636000,1536000,2796000,4796000}))*1.021,-2))</f>
        <v/>
      </c>
      <c r="V764" s="18">
        <f>MAX(0,ROUNDDOWN(K764-H764-430000-J764-0,-3))</f>
        <v/>
      </c>
      <c r="W764" s="18">
        <f>MAX(0,ROUNDDOWN(K764-H764-430000-J764-N764,-3))</f>
        <v/>
      </c>
      <c r="X764" s="18">
        <f>MAX(0,ROUNDDOWN(K764-H764-430000-J764-O764,-3))</f>
        <v/>
      </c>
      <c r="Y764" s="18">
        <f>IF(K764&lt;=450000,0,MAX(0,ROUNDDOWN(V764*0.06-MIN(50000,V764)*0.03,-2))+MAX(0,ROUNDDOWN(V764*0.04-MIN(50000,V764)*0.02,-2)))</f>
        <v/>
      </c>
      <c r="Z764" s="18">
        <f>IF(K764&lt;=450000,0,MAX(0,ROUNDDOWN(W764*0.06-MIN(50000,W764)*0.03,-2))+MAX(0,ROUNDDOWN(W764*0.04-MIN(50000,W764)*0.02,-2)))</f>
        <v/>
      </c>
      <c r="AA764" s="18">
        <f>IF(K764&lt;=450000,0,MAX(0,ROUNDDOWN(X764*0.06-MIN(50000,X764)*0.03,-2))+MAX(0,ROUNDDOWN(X764*0.04-MIN(50000,X764)*0.02,-2)))</f>
        <v/>
      </c>
      <c r="AB764" s="18">
        <f>AE764+Y764-Z764</f>
        <v/>
      </c>
      <c r="AC764" s="18">
        <f>AF764+Y764-AA764</f>
        <v/>
      </c>
      <c r="AD764" s="20">
        <f>AB764-AC764</f>
        <v/>
      </c>
      <c r="AE764" s="18">
        <f>S764-T764</f>
        <v/>
      </c>
      <c r="AF764" s="18">
        <f>S764-U764</f>
        <v/>
      </c>
      <c r="AG764" s="21">
        <f>IF(P764&lt;=0,0,LOOKUP(P764,{0,1950001,3300001,6950001,9000001,18000001,40000001},{0.05,0.1,0.2,0.23,0.33,0.4,0.45}))</f>
        <v/>
      </c>
    </row>
    <row r="765">
      <c r="A765" t="inlineStr">
        <is>
          <t>1万円刻み</t>
        </is>
      </c>
      <c r="B765" s="18">
        <f>'4_1万円刻み'!$A$267</f>
        <v/>
      </c>
      <c r="C765" s="19" t="n">
        <v>2025</v>
      </c>
      <c r="D765" s="18" t="n">
        <v>100000</v>
      </c>
      <c r="E765" s="18" t="n">
        <v>0</v>
      </c>
      <c r="F765" s="18" t="n">
        <v>100000</v>
      </c>
      <c r="G765" t="inlineStr">
        <is>
          <t>はい</t>
        </is>
      </c>
      <c r="H765" s="18">
        <f>ROUND(MIN(B765/12,650000)*12*0.0915+MIN(B765/12,1390000)*12*(0.0504+0)+B765*0.005,0)</f>
        <v/>
      </c>
      <c r="I765" s="18" t="n">
        <v>0</v>
      </c>
      <c r="J765" s="18" t="n">
        <v>0</v>
      </c>
      <c r="K765" s="18">
        <f>ROUND(IF(C765&gt;=2026,IF(B765&lt;741000,0,IF(B765&lt;2191000,B765-740000,IF(B765&lt;2193000,1451000,IF(B765&lt;2196000,1453000,IF(B765&lt;2200000,1456000,IF(B765&lt;3600000,ROUNDDOWN(B765/4,-3)*2.8-80000,IF(B765&lt;6600000,ROUNDDOWN(B765/4,-3)*3.2-440000,IF(B765&lt;8500000,ROUNDDOWN(B765*0.9,0)-1100000,B765-1950000)))))))),IF(B765&lt;651000,0,IF(B765&lt;1900000,B765-650000,IF(B765&lt;3600000,ROUNDDOWN(B765/4,-3)*2.8-80000,IF(B765&lt;6600000,ROUNDDOWN(B765/4,-3)*3.2-440000,IF(B765&lt;8500000,ROUNDDOWN(B765*0.9,0)-1100000,B765-1950000)))))),0)</f>
        <v/>
      </c>
      <c r="L765" s="18">
        <f>IF(K765&gt;23500000,NA(),IF(C765&gt;=2026,IF(K765&lt;=4890000,1040000,IF(K765&lt;=6550000,670000,620000)),IF(K765&lt;=1320000,950000,IF(K765&lt;=3360000,880000,IF(K765&lt;=4890000,680000,IF(K765&lt;=6550000,630000,580000))))))</f>
        <v/>
      </c>
      <c r="M765" s="18">
        <f>MIN(100000,ROUNDDOWN(K765*0.05,0))</f>
        <v/>
      </c>
      <c r="N765" s="18">
        <f>MIN(2000000,MAX(0,D765-E765-M765))</f>
        <v/>
      </c>
      <c r="O765" s="18">
        <f>IF(G765="はい",MIN(88000,MAX(0,F765-12000)),0)</f>
        <v/>
      </c>
      <c r="P765" s="18">
        <f>MAX(0,ROUNDDOWN(K765-H765-L765-I765-0,-3))</f>
        <v/>
      </c>
      <c r="Q765" s="18">
        <f>MAX(0,ROUNDDOWN(K765-H765-L765-I765-N765,-3))</f>
        <v/>
      </c>
      <c r="R765" s="18">
        <f>MAX(0,ROUNDDOWN(K765-H765-L765-I765-O765,-3))</f>
        <v/>
      </c>
      <c r="S765" s="18">
        <f>IF(P765&lt;=0,0,ROUNDDOWN((P765*LOOKUP(P765,{0,1950001,3300001,6950001,9000001,18000001,40000001},{0.05,0.1,0.2,0.23,0.33,0.4,0.45})-LOOKUP(P765,{0,1950001,3300001,6950001,9000001,18000001,40000001},{0,97500,427500,636000,1536000,2796000,4796000}))*1.021,-2))</f>
        <v/>
      </c>
      <c r="T765" s="18">
        <f>IF(Q765&lt;=0,0,ROUNDDOWN((Q765*LOOKUP(Q765,{0,1950001,3300001,6950001,9000001,18000001,40000001},{0.05,0.1,0.2,0.23,0.33,0.4,0.45})-LOOKUP(Q765,{0,1950001,3300001,6950001,9000001,18000001,40000001},{0,97500,427500,636000,1536000,2796000,4796000}))*1.021,-2))</f>
        <v/>
      </c>
      <c r="U765" s="18">
        <f>IF(R765&lt;=0,0,ROUNDDOWN((R765*LOOKUP(R765,{0,1950001,3300001,6950001,9000001,18000001,40000001},{0.05,0.1,0.2,0.23,0.33,0.4,0.45})-LOOKUP(R765,{0,1950001,3300001,6950001,9000001,18000001,40000001},{0,97500,427500,636000,1536000,2796000,4796000}))*1.021,-2))</f>
        <v/>
      </c>
      <c r="V765" s="18">
        <f>MAX(0,ROUNDDOWN(K765-H765-430000-J765-0,-3))</f>
        <v/>
      </c>
      <c r="W765" s="18">
        <f>MAX(0,ROUNDDOWN(K765-H765-430000-J765-N765,-3))</f>
        <v/>
      </c>
      <c r="X765" s="18">
        <f>MAX(0,ROUNDDOWN(K765-H765-430000-J765-O765,-3))</f>
        <v/>
      </c>
      <c r="Y765" s="18">
        <f>IF(K765&lt;=450000,0,MAX(0,ROUNDDOWN(V765*0.06-MIN(50000,V765)*0.03,-2))+MAX(0,ROUNDDOWN(V765*0.04-MIN(50000,V765)*0.02,-2)))</f>
        <v/>
      </c>
      <c r="Z765" s="18">
        <f>IF(K765&lt;=450000,0,MAX(0,ROUNDDOWN(W765*0.06-MIN(50000,W765)*0.03,-2))+MAX(0,ROUNDDOWN(W765*0.04-MIN(50000,W765)*0.02,-2)))</f>
        <v/>
      </c>
      <c r="AA765" s="18">
        <f>IF(K765&lt;=450000,0,MAX(0,ROUNDDOWN(X765*0.06-MIN(50000,X765)*0.03,-2))+MAX(0,ROUNDDOWN(X765*0.04-MIN(50000,X765)*0.02,-2)))</f>
        <v/>
      </c>
      <c r="AB765" s="18">
        <f>AE765+Y765-Z765</f>
        <v/>
      </c>
      <c r="AC765" s="18">
        <f>AF765+Y765-AA765</f>
        <v/>
      </c>
      <c r="AD765" s="20">
        <f>AB765-AC765</f>
        <v/>
      </c>
      <c r="AE765" s="18">
        <f>S765-T765</f>
        <v/>
      </c>
      <c r="AF765" s="18">
        <f>S765-U765</f>
        <v/>
      </c>
      <c r="AG765" s="21">
        <f>IF(P765&lt;=0,0,LOOKUP(P765,{0,1950001,3300001,6950001,9000001,18000001,40000001},{0.05,0.1,0.2,0.23,0.33,0.4,0.45}))</f>
        <v/>
      </c>
    </row>
    <row r="766">
      <c r="A766" t="inlineStr">
        <is>
          <t>1万円刻み</t>
        </is>
      </c>
      <c r="B766" s="18">
        <f>'4_1万円刻み'!$A$268</f>
        <v/>
      </c>
      <c r="C766" s="19" t="n">
        <v>2026</v>
      </c>
      <c r="D766" s="18" t="n">
        <v>100000</v>
      </c>
      <c r="E766" s="18" t="n">
        <v>0</v>
      </c>
      <c r="F766" s="18" t="n">
        <v>100000</v>
      </c>
      <c r="G766" t="inlineStr">
        <is>
          <t>はい</t>
        </is>
      </c>
      <c r="H766" s="18">
        <f>ROUND(MIN(B766/12,650000)*12*0.0915+MIN(B766/12,1390000)*12*(0.0504+0)+B766*0.005,0)</f>
        <v/>
      </c>
      <c r="I766" s="18" t="n">
        <v>0</v>
      </c>
      <c r="J766" s="18" t="n">
        <v>0</v>
      </c>
      <c r="K766" s="18">
        <f>ROUND(IF(C766&gt;=2026,IF(B766&lt;741000,0,IF(B766&lt;2191000,B766-740000,IF(B766&lt;2193000,1451000,IF(B766&lt;2196000,1453000,IF(B766&lt;2200000,1456000,IF(B766&lt;3600000,ROUNDDOWN(B766/4,-3)*2.8-80000,IF(B766&lt;6600000,ROUNDDOWN(B766/4,-3)*3.2-440000,IF(B766&lt;8500000,ROUNDDOWN(B766*0.9,0)-1100000,B766-1950000)))))))),IF(B766&lt;651000,0,IF(B766&lt;1900000,B766-650000,IF(B766&lt;3600000,ROUNDDOWN(B766/4,-3)*2.8-80000,IF(B766&lt;6600000,ROUNDDOWN(B766/4,-3)*3.2-440000,IF(B766&lt;8500000,ROUNDDOWN(B766*0.9,0)-1100000,B766-1950000)))))),0)</f>
        <v/>
      </c>
      <c r="L766" s="18">
        <f>IF(K766&gt;23500000,NA(),IF(C766&gt;=2026,IF(K766&lt;=4890000,1040000,IF(K766&lt;=6550000,670000,620000)),IF(K766&lt;=1320000,950000,IF(K766&lt;=3360000,880000,IF(K766&lt;=4890000,680000,IF(K766&lt;=6550000,630000,580000))))))</f>
        <v/>
      </c>
      <c r="M766" s="18">
        <f>MIN(100000,ROUNDDOWN(K766*0.05,0))</f>
        <v/>
      </c>
      <c r="N766" s="18">
        <f>MIN(2000000,MAX(0,D766-E766-M766))</f>
        <v/>
      </c>
      <c r="O766" s="18">
        <f>IF(G766="はい",MIN(88000,MAX(0,F766-12000)),0)</f>
        <v/>
      </c>
      <c r="P766" s="18">
        <f>MAX(0,ROUNDDOWN(K766-H766-L766-I766-0,-3))</f>
        <v/>
      </c>
      <c r="Q766" s="18">
        <f>MAX(0,ROUNDDOWN(K766-H766-L766-I766-N766,-3))</f>
        <v/>
      </c>
      <c r="R766" s="18">
        <f>MAX(0,ROUNDDOWN(K766-H766-L766-I766-O766,-3))</f>
        <v/>
      </c>
      <c r="S766" s="18">
        <f>IF(P766&lt;=0,0,ROUNDDOWN((P766*LOOKUP(P766,{0,1950001,3300001,6950001,9000001,18000001,40000001},{0.05,0.1,0.2,0.23,0.33,0.4,0.45})-LOOKUP(P766,{0,1950001,3300001,6950001,9000001,18000001,40000001},{0,97500,427500,636000,1536000,2796000,4796000}))*1.021,-2))</f>
        <v/>
      </c>
      <c r="T766" s="18">
        <f>IF(Q766&lt;=0,0,ROUNDDOWN((Q766*LOOKUP(Q766,{0,1950001,3300001,6950001,9000001,18000001,40000001},{0.05,0.1,0.2,0.23,0.33,0.4,0.45})-LOOKUP(Q766,{0,1950001,3300001,6950001,9000001,18000001,40000001},{0,97500,427500,636000,1536000,2796000,4796000}))*1.021,-2))</f>
        <v/>
      </c>
      <c r="U766" s="18">
        <f>IF(R766&lt;=0,0,ROUNDDOWN((R766*LOOKUP(R766,{0,1950001,3300001,6950001,9000001,18000001,40000001},{0.05,0.1,0.2,0.23,0.33,0.4,0.45})-LOOKUP(R766,{0,1950001,3300001,6950001,9000001,18000001,40000001},{0,97500,427500,636000,1536000,2796000,4796000}))*1.021,-2))</f>
        <v/>
      </c>
      <c r="V766" s="18">
        <f>MAX(0,ROUNDDOWN(K766-H766-430000-J766-0,-3))</f>
        <v/>
      </c>
      <c r="W766" s="18">
        <f>MAX(0,ROUNDDOWN(K766-H766-430000-J766-N766,-3))</f>
        <v/>
      </c>
      <c r="X766" s="18">
        <f>MAX(0,ROUNDDOWN(K766-H766-430000-J766-O766,-3))</f>
        <v/>
      </c>
      <c r="Y766" s="18">
        <f>IF(K766&lt;=450000,0,MAX(0,ROUNDDOWN(V766*0.06-MIN(50000,V766)*0.03,-2))+MAX(0,ROUNDDOWN(V766*0.04-MIN(50000,V766)*0.02,-2)))</f>
        <v/>
      </c>
      <c r="Z766" s="18">
        <f>IF(K766&lt;=450000,0,MAX(0,ROUNDDOWN(W766*0.06-MIN(50000,W766)*0.03,-2))+MAX(0,ROUNDDOWN(W766*0.04-MIN(50000,W766)*0.02,-2)))</f>
        <v/>
      </c>
      <c r="AA766" s="18">
        <f>IF(K766&lt;=450000,0,MAX(0,ROUNDDOWN(X766*0.06-MIN(50000,X766)*0.03,-2))+MAX(0,ROUNDDOWN(X766*0.04-MIN(50000,X766)*0.02,-2)))</f>
        <v/>
      </c>
      <c r="AB766" s="18">
        <f>AE766+Y766-Z766</f>
        <v/>
      </c>
      <c r="AC766" s="18">
        <f>AF766+Y766-AA766</f>
        <v/>
      </c>
      <c r="AD766" s="20">
        <f>AB766-AC766</f>
        <v/>
      </c>
      <c r="AE766" s="18">
        <f>S766-T766</f>
        <v/>
      </c>
      <c r="AF766" s="18">
        <f>S766-U766</f>
        <v/>
      </c>
      <c r="AG766" s="21">
        <f>IF(P766&lt;=0,0,LOOKUP(P766,{0,1950001,3300001,6950001,9000001,18000001,40000001},{0.05,0.1,0.2,0.23,0.33,0.4,0.45}))</f>
        <v/>
      </c>
    </row>
    <row r="767">
      <c r="A767" t="inlineStr">
        <is>
          <t>1万円刻み</t>
        </is>
      </c>
      <c r="B767" s="18">
        <f>'4_1万円刻み'!$A$268</f>
        <v/>
      </c>
      <c r="C767" s="19" t="n">
        <v>2025</v>
      </c>
      <c r="D767" s="18" t="n">
        <v>100000</v>
      </c>
      <c r="E767" s="18" t="n">
        <v>0</v>
      </c>
      <c r="F767" s="18" t="n">
        <v>100000</v>
      </c>
      <c r="G767" t="inlineStr">
        <is>
          <t>はい</t>
        </is>
      </c>
      <c r="H767" s="18">
        <f>ROUND(MIN(B767/12,650000)*12*0.0915+MIN(B767/12,1390000)*12*(0.0504+0)+B767*0.005,0)</f>
        <v/>
      </c>
      <c r="I767" s="18" t="n">
        <v>0</v>
      </c>
      <c r="J767" s="18" t="n">
        <v>0</v>
      </c>
      <c r="K767" s="18">
        <f>ROUND(IF(C767&gt;=2026,IF(B767&lt;741000,0,IF(B767&lt;2191000,B767-740000,IF(B767&lt;2193000,1451000,IF(B767&lt;2196000,1453000,IF(B767&lt;2200000,1456000,IF(B767&lt;3600000,ROUNDDOWN(B767/4,-3)*2.8-80000,IF(B767&lt;6600000,ROUNDDOWN(B767/4,-3)*3.2-440000,IF(B767&lt;8500000,ROUNDDOWN(B767*0.9,0)-1100000,B767-1950000)))))))),IF(B767&lt;651000,0,IF(B767&lt;1900000,B767-650000,IF(B767&lt;3600000,ROUNDDOWN(B767/4,-3)*2.8-80000,IF(B767&lt;6600000,ROUNDDOWN(B767/4,-3)*3.2-440000,IF(B767&lt;8500000,ROUNDDOWN(B767*0.9,0)-1100000,B767-1950000)))))),0)</f>
        <v/>
      </c>
      <c r="L767" s="18">
        <f>IF(K767&gt;23500000,NA(),IF(C767&gt;=2026,IF(K767&lt;=4890000,1040000,IF(K767&lt;=6550000,670000,620000)),IF(K767&lt;=1320000,950000,IF(K767&lt;=3360000,880000,IF(K767&lt;=4890000,680000,IF(K767&lt;=6550000,630000,580000))))))</f>
        <v/>
      </c>
      <c r="M767" s="18">
        <f>MIN(100000,ROUNDDOWN(K767*0.05,0))</f>
        <v/>
      </c>
      <c r="N767" s="18">
        <f>MIN(2000000,MAX(0,D767-E767-M767))</f>
        <v/>
      </c>
      <c r="O767" s="18">
        <f>IF(G767="はい",MIN(88000,MAX(0,F767-12000)),0)</f>
        <v/>
      </c>
      <c r="P767" s="18">
        <f>MAX(0,ROUNDDOWN(K767-H767-L767-I767-0,-3))</f>
        <v/>
      </c>
      <c r="Q767" s="18">
        <f>MAX(0,ROUNDDOWN(K767-H767-L767-I767-N767,-3))</f>
        <v/>
      </c>
      <c r="R767" s="18">
        <f>MAX(0,ROUNDDOWN(K767-H767-L767-I767-O767,-3))</f>
        <v/>
      </c>
      <c r="S767" s="18">
        <f>IF(P767&lt;=0,0,ROUNDDOWN((P767*LOOKUP(P767,{0,1950001,3300001,6950001,9000001,18000001,40000001},{0.05,0.1,0.2,0.23,0.33,0.4,0.45})-LOOKUP(P767,{0,1950001,3300001,6950001,9000001,18000001,40000001},{0,97500,427500,636000,1536000,2796000,4796000}))*1.021,-2))</f>
        <v/>
      </c>
      <c r="T767" s="18">
        <f>IF(Q767&lt;=0,0,ROUNDDOWN((Q767*LOOKUP(Q767,{0,1950001,3300001,6950001,9000001,18000001,40000001},{0.05,0.1,0.2,0.23,0.33,0.4,0.45})-LOOKUP(Q767,{0,1950001,3300001,6950001,9000001,18000001,40000001},{0,97500,427500,636000,1536000,2796000,4796000}))*1.021,-2))</f>
        <v/>
      </c>
      <c r="U767" s="18">
        <f>IF(R767&lt;=0,0,ROUNDDOWN((R767*LOOKUP(R767,{0,1950001,3300001,6950001,9000001,18000001,40000001},{0.05,0.1,0.2,0.23,0.33,0.4,0.45})-LOOKUP(R767,{0,1950001,3300001,6950001,9000001,18000001,40000001},{0,97500,427500,636000,1536000,2796000,4796000}))*1.021,-2))</f>
        <v/>
      </c>
      <c r="V767" s="18">
        <f>MAX(0,ROUNDDOWN(K767-H767-430000-J767-0,-3))</f>
        <v/>
      </c>
      <c r="W767" s="18">
        <f>MAX(0,ROUNDDOWN(K767-H767-430000-J767-N767,-3))</f>
        <v/>
      </c>
      <c r="X767" s="18">
        <f>MAX(0,ROUNDDOWN(K767-H767-430000-J767-O767,-3))</f>
        <v/>
      </c>
      <c r="Y767" s="18">
        <f>IF(K767&lt;=450000,0,MAX(0,ROUNDDOWN(V767*0.06-MIN(50000,V767)*0.03,-2))+MAX(0,ROUNDDOWN(V767*0.04-MIN(50000,V767)*0.02,-2)))</f>
        <v/>
      </c>
      <c r="Z767" s="18">
        <f>IF(K767&lt;=450000,0,MAX(0,ROUNDDOWN(W767*0.06-MIN(50000,W767)*0.03,-2))+MAX(0,ROUNDDOWN(W767*0.04-MIN(50000,W767)*0.02,-2)))</f>
        <v/>
      </c>
      <c r="AA767" s="18">
        <f>IF(K767&lt;=450000,0,MAX(0,ROUNDDOWN(X767*0.06-MIN(50000,X767)*0.03,-2))+MAX(0,ROUNDDOWN(X767*0.04-MIN(50000,X767)*0.02,-2)))</f>
        <v/>
      </c>
      <c r="AB767" s="18">
        <f>AE767+Y767-Z767</f>
        <v/>
      </c>
      <c r="AC767" s="18">
        <f>AF767+Y767-AA767</f>
        <v/>
      </c>
      <c r="AD767" s="20">
        <f>AB767-AC767</f>
        <v/>
      </c>
      <c r="AE767" s="18">
        <f>S767-T767</f>
        <v/>
      </c>
      <c r="AF767" s="18">
        <f>S767-U767</f>
        <v/>
      </c>
      <c r="AG767" s="21">
        <f>IF(P767&lt;=0,0,LOOKUP(P767,{0,1950001,3300001,6950001,9000001,18000001,40000001},{0.05,0.1,0.2,0.23,0.33,0.4,0.45}))</f>
        <v/>
      </c>
    </row>
    <row r="768">
      <c r="A768" t="inlineStr">
        <is>
          <t>1万円刻み</t>
        </is>
      </c>
      <c r="B768" s="18">
        <f>'4_1万円刻み'!$A$269</f>
        <v/>
      </c>
      <c r="C768" s="19" t="n">
        <v>2026</v>
      </c>
      <c r="D768" s="18" t="n">
        <v>100000</v>
      </c>
      <c r="E768" s="18" t="n">
        <v>0</v>
      </c>
      <c r="F768" s="18" t="n">
        <v>100000</v>
      </c>
      <c r="G768" t="inlineStr">
        <is>
          <t>はい</t>
        </is>
      </c>
      <c r="H768" s="18">
        <f>ROUND(MIN(B768/12,650000)*12*0.0915+MIN(B768/12,1390000)*12*(0.0504+0)+B768*0.005,0)</f>
        <v/>
      </c>
      <c r="I768" s="18" t="n">
        <v>0</v>
      </c>
      <c r="J768" s="18" t="n">
        <v>0</v>
      </c>
      <c r="K768" s="18">
        <f>ROUND(IF(C768&gt;=2026,IF(B768&lt;741000,0,IF(B768&lt;2191000,B768-740000,IF(B768&lt;2193000,1451000,IF(B768&lt;2196000,1453000,IF(B768&lt;2200000,1456000,IF(B768&lt;3600000,ROUNDDOWN(B768/4,-3)*2.8-80000,IF(B768&lt;6600000,ROUNDDOWN(B768/4,-3)*3.2-440000,IF(B768&lt;8500000,ROUNDDOWN(B768*0.9,0)-1100000,B768-1950000)))))))),IF(B768&lt;651000,0,IF(B768&lt;1900000,B768-650000,IF(B768&lt;3600000,ROUNDDOWN(B768/4,-3)*2.8-80000,IF(B768&lt;6600000,ROUNDDOWN(B768/4,-3)*3.2-440000,IF(B768&lt;8500000,ROUNDDOWN(B768*0.9,0)-1100000,B768-1950000)))))),0)</f>
        <v/>
      </c>
      <c r="L768" s="18">
        <f>IF(K768&gt;23500000,NA(),IF(C768&gt;=2026,IF(K768&lt;=4890000,1040000,IF(K768&lt;=6550000,670000,620000)),IF(K768&lt;=1320000,950000,IF(K768&lt;=3360000,880000,IF(K768&lt;=4890000,680000,IF(K768&lt;=6550000,630000,580000))))))</f>
        <v/>
      </c>
      <c r="M768" s="18">
        <f>MIN(100000,ROUNDDOWN(K768*0.05,0))</f>
        <v/>
      </c>
      <c r="N768" s="18">
        <f>MIN(2000000,MAX(0,D768-E768-M768))</f>
        <v/>
      </c>
      <c r="O768" s="18">
        <f>IF(G768="はい",MIN(88000,MAX(0,F768-12000)),0)</f>
        <v/>
      </c>
      <c r="P768" s="18">
        <f>MAX(0,ROUNDDOWN(K768-H768-L768-I768-0,-3))</f>
        <v/>
      </c>
      <c r="Q768" s="18">
        <f>MAX(0,ROUNDDOWN(K768-H768-L768-I768-N768,-3))</f>
        <v/>
      </c>
      <c r="R768" s="18">
        <f>MAX(0,ROUNDDOWN(K768-H768-L768-I768-O768,-3))</f>
        <v/>
      </c>
      <c r="S768" s="18">
        <f>IF(P768&lt;=0,0,ROUNDDOWN((P768*LOOKUP(P768,{0,1950001,3300001,6950001,9000001,18000001,40000001},{0.05,0.1,0.2,0.23,0.33,0.4,0.45})-LOOKUP(P768,{0,1950001,3300001,6950001,9000001,18000001,40000001},{0,97500,427500,636000,1536000,2796000,4796000}))*1.021,-2))</f>
        <v/>
      </c>
      <c r="T768" s="18">
        <f>IF(Q768&lt;=0,0,ROUNDDOWN((Q768*LOOKUP(Q768,{0,1950001,3300001,6950001,9000001,18000001,40000001},{0.05,0.1,0.2,0.23,0.33,0.4,0.45})-LOOKUP(Q768,{0,1950001,3300001,6950001,9000001,18000001,40000001},{0,97500,427500,636000,1536000,2796000,4796000}))*1.021,-2))</f>
        <v/>
      </c>
      <c r="U768" s="18">
        <f>IF(R768&lt;=0,0,ROUNDDOWN((R768*LOOKUP(R768,{0,1950001,3300001,6950001,9000001,18000001,40000001},{0.05,0.1,0.2,0.23,0.33,0.4,0.45})-LOOKUP(R768,{0,1950001,3300001,6950001,9000001,18000001,40000001},{0,97500,427500,636000,1536000,2796000,4796000}))*1.021,-2))</f>
        <v/>
      </c>
      <c r="V768" s="18">
        <f>MAX(0,ROUNDDOWN(K768-H768-430000-J768-0,-3))</f>
        <v/>
      </c>
      <c r="W768" s="18">
        <f>MAX(0,ROUNDDOWN(K768-H768-430000-J768-N768,-3))</f>
        <v/>
      </c>
      <c r="X768" s="18">
        <f>MAX(0,ROUNDDOWN(K768-H768-430000-J768-O768,-3))</f>
        <v/>
      </c>
      <c r="Y768" s="18">
        <f>IF(K768&lt;=450000,0,MAX(0,ROUNDDOWN(V768*0.06-MIN(50000,V768)*0.03,-2))+MAX(0,ROUNDDOWN(V768*0.04-MIN(50000,V768)*0.02,-2)))</f>
        <v/>
      </c>
      <c r="Z768" s="18">
        <f>IF(K768&lt;=450000,0,MAX(0,ROUNDDOWN(W768*0.06-MIN(50000,W768)*0.03,-2))+MAX(0,ROUNDDOWN(W768*0.04-MIN(50000,W768)*0.02,-2)))</f>
        <v/>
      </c>
      <c r="AA768" s="18">
        <f>IF(K768&lt;=450000,0,MAX(0,ROUNDDOWN(X768*0.06-MIN(50000,X768)*0.03,-2))+MAX(0,ROUNDDOWN(X768*0.04-MIN(50000,X768)*0.02,-2)))</f>
        <v/>
      </c>
      <c r="AB768" s="18">
        <f>AE768+Y768-Z768</f>
        <v/>
      </c>
      <c r="AC768" s="18">
        <f>AF768+Y768-AA768</f>
        <v/>
      </c>
      <c r="AD768" s="20">
        <f>AB768-AC768</f>
        <v/>
      </c>
      <c r="AE768" s="18">
        <f>S768-T768</f>
        <v/>
      </c>
      <c r="AF768" s="18">
        <f>S768-U768</f>
        <v/>
      </c>
      <c r="AG768" s="21">
        <f>IF(P768&lt;=0,0,LOOKUP(P768,{0,1950001,3300001,6950001,9000001,18000001,40000001},{0.05,0.1,0.2,0.23,0.33,0.4,0.45}))</f>
        <v/>
      </c>
    </row>
    <row r="769">
      <c r="A769" t="inlineStr">
        <is>
          <t>1万円刻み</t>
        </is>
      </c>
      <c r="B769" s="18">
        <f>'4_1万円刻み'!$A$269</f>
        <v/>
      </c>
      <c r="C769" s="19" t="n">
        <v>2025</v>
      </c>
      <c r="D769" s="18" t="n">
        <v>100000</v>
      </c>
      <c r="E769" s="18" t="n">
        <v>0</v>
      </c>
      <c r="F769" s="18" t="n">
        <v>100000</v>
      </c>
      <c r="G769" t="inlineStr">
        <is>
          <t>はい</t>
        </is>
      </c>
      <c r="H769" s="18">
        <f>ROUND(MIN(B769/12,650000)*12*0.0915+MIN(B769/12,1390000)*12*(0.0504+0)+B769*0.005,0)</f>
        <v/>
      </c>
      <c r="I769" s="18" t="n">
        <v>0</v>
      </c>
      <c r="J769" s="18" t="n">
        <v>0</v>
      </c>
      <c r="K769" s="18">
        <f>ROUND(IF(C769&gt;=2026,IF(B769&lt;741000,0,IF(B769&lt;2191000,B769-740000,IF(B769&lt;2193000,1451000,IF(B769&lt;2196000,1453000,IF(B769&lt;2200000,1456000,IF(B769&lt;3600000,ROUNDDOWN(B769/4,-3)*2.8-80000,IF(B769&lt;6600000,ROUNDDOWN(B769/4,-3)*3.2-440000,IF(B769&lt;8500000,ROUNDDOWN(B769*0.9,0)-1100000,B769-1950000)))))))),IF(B769&lt;651000,0,IF(B769&lt;1900000,B769-650000,IF(B769&lt;3600000,ROUNDDOWN(B769/4,-3)*2.8-80000,IF(B769&lt;6600000,ROUNDDOWN(B769/4,-3)*3.2-440000,IF(B769&lt;8500000,ROUNDDOWN(B769*0.9,0)-1100000,B769-1950000)))))),0)</f>
        <v/>
      </c>
      <c r="L769" s="18">
        <f>IF(K769&gt;23500000,NA(),IF(C769&gt;=2026,IF(K769&lt;=4890000,1040000,IF(K769&lt;=6550000,670000,620000)),IF(K769&lt;=1320000,950000,IF(K769&lt;=3360000,880000,IF(K769&lt;=4890000,680000,IF(K769&lt;=6550000,630000,580000))))))</f>
        <v/>
      </c>
      <c r="M769" s="18">
        <f>MIN(100000,ROUNDDOWN(K769*0.05,0))</f>
        <v/>
      </c>
      <c r="N769" s="18">
        <f>MIN(2000000,MAX(0,D769-E769-M769))</f>
        <v/>
      </c>
      <c r="O769" s="18">
        <f>IF(G769="はい",MIN(88000,MAX(0,F769-12000)),0)</f>
        <v/>
      </c>
      <c r="P769" s="18">
        <f>MAX(0,ROUNDDOWN(K769-H769-L769-I769-0,-3))</f>
        <v/>
      </c>
      <c r="Q769" s="18">
        <f>MAX(0,ROUNDDOWN(K769-H769-L769-I769-N769,-3))</f>
        <v/>
      </c>
      <c r="R769" s="18">
        <f>MAX(0,ROUNDDOWN(K769-H769-L769-I769-O769,-3))</f>
        <v/>
      </c>
      <c r="S769" s="18">
        <f>IF(P769&lt;=0,0,ROUNDDOWN((P769*LOOKUP(P769,{0,1950001,3300001,6950001,9000001,18000001,40000001},{0.05,0.1,0.2,0.23,0.33,0.4,0.45})-LOOKUP(P769,{0,1950001,3300001,6950001,9000001,18000001,40000001},{0,97500,427500,636000,1536000,2796000,4796000}))*1.021,-2))</f>
        <v/>
      </c>
      <c r="T769" s="18">
        <f>IF(Q769&lt;=0,0,ROUNDDOWN((Q769*LOOKUP(Q769,{0,1950001,3300001,6950001,9000001,18000001,40000001},{0.05,0.1,0.2,0.23,0.33,0.4,0.45})-LOOKUP(Q769,{0,1950001,3300001,6950001,9000001,18000001,40000001},{0,97500,427500,636000,1536000,2796000,4796000}))*1.021,-2))</f>
        <v/>
      </c>
      <c r="U769" s="18">
        <f>IF(R769&lt;=0,0,ROUNDDOWN((R769*LOOKUP(R769,{0,1950001,3300001,6950001,9000001,18000001,40000001},{0.05,0.1,0.2,0.23,0.33,0.4,0.45})-LOOKUP(R769,{0,1950001,3300001,6950001,9000001,18000001,40000001},{0,97500,427500,636000,1536000,2796000,4796000}))*1.021,-2))</f>
        <v/>
      </c>
      <c r="V769" s="18">
        <f>MAX(0,ROUNDDOWN(K769-H769-430000-J769-0,-3))</f>
        <v/>
      </c>
      <c r="W769" s="18">
        <f>MAX(0,ROUNDDOWN(K769-H769-430000-J769-N769,-3))</f>
        <v/>
      </c>
      <c r="X769" s="18">
        <f>MAX(0,ROUNDDOWN(K769-H769-430000-J769-O769,-3))</f>
        <v/>
      </c>
      <c r="Y769" s="18">
        <f>IF(K769&lt;=450000,0,MAX(0,ROUNDDOWN(V769*0.06-MIN(50000,V769)*0.03,-2))+MAX(0,ROUNDDOWN(V769*0.04-MIN(50000,V769)*0.02,-2)))</f>
        <v/>
      </c>
      <c r="Z769" s="18">
        <f>IF(K769&lt;=450000,0,MAX(0,ROUNDDOWN(W769*0.06-MIN(50000,W769)*0.03,-2))+MAX(0,ROUNDDOWN(W769*0.04-MIN(50000,W769)*0.02,-2)))</f>
        <v/>
      </c>
      <c r="AA769" s="18">
        <f>IF(K769&lt;=450000,0,MAX(0,ROUNDDOWN(X769*0.06-MIN(50000,X769)*0.03,-2))+MAX(0,ROUNDDOWN(X769*0.04-MIN(50000,X769)*0.02,-2)))</f>
        <v/>
      </c>
      <c r="AB769" s="18">
        <f>AE769+Y769-Z769</f>
        <v/>
      </c>
      <c r="AC769" s="18">
        <f>AF769+Y769-AA769</f>
        <v/>
      </c>
      <c r="AD769" s="20">
        <f>AB769-AC769</f>
        <v/>
      </c>
      <c r="AE769" s="18">
        <f>S769-T769</f>
        <v/>
      </c>
      <c r="AF769" s="18">
        <f>S769-U769</f>
        <v/>
      </c>
      <c r="AG769" s="21">
        <f>IF(P769&lt;=0,0,LOOKUP(P769,{0,1950001,3300001,6950001,9000001,18000001,40000001},{0.05,0.1,0.2,0.23,0.33,0.4,0.45}))</f>
        <v/>
      </c>
    </row>
    <row r="770">
      <c r="A770" t="inlineStr">
        <is>
          <t>1万円刻み</t>
        </is>
      </c>
      <c r="B770" s="18">
        <f>'4_1万円刻み'!$A$270</f>
        <v/>
      </c>
      <c r="C770" s="19" t="n">
        <v>2026</v>
      </c>
      <c r="D770" s="18" t="n">
        <v>100000</v>
      </c>
      <c r="E770" s="18" t="n">
        <v>0</v>
      </c>
      <c r="F770" s="18" t="n">
        <v>100000</v>
      </c>
      <c r="G770" t="inlineStr">
        <is>
          <t>はい</t>
        </is>
      </c>
      <c r="H770" s="18">
        <f>ROUND(MIN(B770/12,650000)*12*0.0915+MIN(B770/12,1390000)*12*(0.0504+0)+B770*0.005,0)</f>
        <v/>
      </c>
      <c r="I770" s="18" t="n">
        <v>0</v>
      </c>
      <c r="J770" s="18" t="n">
        <v>0</v>
      </c>
      <c r="K770" s="18">
        <f>ROUND(IF(C770&gt;=2026,IF(B770&lt;741000,0,IF(B770&lt;2191000,B770-740000,IF(B770&lt;2193000,1451000,IF(B770&lt;2196000,1453000,IF(B770&lt;2200000,1456000,IF(B770&lt;3600000,ROUNDDOWN(B770/4,-3)*2.8-80000,IF(B770&lt;6600000,ROUNDDOWN(B770/4,-3)*3.2-440000,IF(B770&lt;8500000,ROUNDDOWN(B770*0.9,0)-1100000,B770-1950000)))))))),IF(B770&lt;651000,0,IF(B770&lt;1900000,B770-650000,IF(B770&lt;3600000,ROUNDDOWN(B770/4,-3)*2.8-80000,IF(B770&lt;6600000,ROUNDDOWN(B770/4,-3)*3.2-440000,IF(B770&lt;8500000,ROUNDDOWN(B770*0.9,0)-1100000,B770-1950000)))))),0)</f>
        <v/>
      </c>
      <c r="L770" s="18">
        <f>IF(K770&gt;23500000,NA(),IF(C770&gt;=2026,IF(K770&lt;=4890000,1040000,IF(K770&lt;=6550000,670000,620000)),IF(K770&lt;=1320000,950000,IF(K770&lt;=3360000,880000,IF(K770&lt;=4890000,680000,IF(K770&lt;=6550000,630000,580000))))))</f>
        <v/>
      </c>
      <c r="M770" s="18">
        <f>MIN(100000,ROUNDDOWN(K770*0.05,0))</f>
        <v/>
      </c>
      <c r="N770" s="18">
        <f>MIN(2000000,MAX(0,D770-E770-M770))</f>
        <v/>
      </c>
      <c r="O770" s="18">
        <f>IF(G770="はい",MIN(88000,MAX(0,F770-12000)),0)</f>
        <v/>
      </c>
      <c r="P770" s="18">
        <f>MAX(0,ROUNDDOWN(K770-H770-L770-I770-0,-3))</f>
        <v/>
      </c>
      <c r="Q770" s="18">
        <f>MAX(0,ROUNDDOWN(K770-H770-L770-I770-N770,-3))</f>
        <v/>
      </c>
      <c r="R770" s="18">
        <f>MAX(0,ROUNDDOWN(K770-H770-L770-I770-O770,-3))</f>
        <v/>
      </c>
      <c r="S770" s="18">
        <f>IF(P770&lt;=0,0,ROUNDDOWN((P770*LOOKUP(P770,{0,1950001,3300001,6950001,9000001,18000001,40000001},{0.05,0.1,0.2,0.23,0.33,0.4,0.45})-LOOKUP(P770,{0,1950001,3300001,6950001,9000001,18000001,40000001},{0,97500,427500,636000,1536000,2796000,4796000}))*1.021,-2))</f>
        <v/>
      </c>
      <c r="T770" s="18">
        <f>IF(Q770&lt;=0,0,ROUNDDOWN((Q770*LOOKUP(Q770,{0,1950001,3300001,6950001,9000001,18000001,40000001},{0.05,0.1,0.2,0.23,0.33,0.4,0.45})-LOOKUP(Q770,{0,1950001,3300001,6950001,9000001,18000001,40000001},{0,97500,427500,636000,1536000,2796000,4796000}))*1.021,-2))</f>
        <v/>
      </c>
      <c r="U770" s="18">
        <f>IF(R770&lt;=0,0,ROUNDDOWN((R770*LOOKUP(R770,{0,1950001,3300001,6950001,9000001,18000001,40000001},{0.05,0.1,0.2,0.23,0.33,0.4,0.45})-LOOKUP(R770,{0,1950001,3300001,6950001,9000001,18000001,40000001},{0,97500,427500,636000,1536000,2796000,4796000}))*1.021,-2))</f>
        <v/>
      </c>
      <c r="V770" s="18">
        <f>MAX(0,ROUNDDOWN(K770-H770-430000-J770-0,-3))</f>
        <v/>
      </c>
      <c r="W770" s="18">
        <f>MAX(0,ROUNDDOWN(K770-H770-430000-J770-N770,-3))</f>
        <v/>
      </c>
      <c r="X770" s="18">
        <f>MAX(0,ROUNDDOWN(K770-H770-430000-J770-O770,-3))</f>
        <v/>
      </c>
      <c r="Y770" s="18">
        <f>IF(K770&lt;=450000,0,MAX(0,ROUNDDOWN(V770*0.06-MIN(50000,V770)*0.03,-2))+MAX(0,ROUNDDOWN(V770*0.04-MIN(50000,V770)*0.02,-2)))</f>
        <v/>
      </c>
      <c r="Z770" s="18">
        <f>IF(K770&lt;=450000,0,MAX(0,ROUNDDOWN(W770*0.06-MIN(50000,W770)*0.03,-2))+MAX(0,ROUNDDOWN(W770*0.04-MIN(50000,W770)*0.02,-2)))</f>
        <v/>
      </c>
      <c r="AA770" s="18">
        <f>IF(K770&lt;=450000,0,MAX(0,ROUNDDOWN(X770*0.06-MIN(50000,X770)*0.03,-2))+MAX(0,ROUNDDOWN(X770*0.04-MIN(50000,X770)*0.02,-2)))</f>
        <v/>
      </c>
      <c r="AB770" s="18">
        <f>AE770+Y770-Z770</f>
        <v/>
      </c>
      <c r="AC770" s="18">
        <f>AF770+Y770-AA770</f>
        <v/>
      </c>
      <c r="AD770" s="20">
        <f>AB770-AC770</f>
        <v/>
      </c>
      <c r="AE770" s="18">
        <f>S770-T770</f>
        <v/>
      </c>
      <c r="AF770" s="18">
        <f>S770-U770</f>
        <v/>
      </c>
      <c r="AG770" s="21">
        <f>IF(P770&lt;=0,0,LOOKUP(P770,{0,1950001,3300001,6950001,9000001,18000001,40000001},{0.05,0.1,0.2,0.23,0.33,0.4,0.45}))</f>
        <v/>
      </c>
    </row>
    <row r="771">
      <c r="A771" t="inlineStr">
        <is>
          <t>1万円刻み</t>
        </is>
      </c>
      <c r="B771" s="18">
        <f>'4_1万円刻み'!$A$270</f>
        <v/>
      </c>
      <c r="C771" s="19" t="n">
        <v>2025</v>
      </c>
      <c r="D771" s="18" t="n">
        <v>100000</v>
      </c>
      <c r="E771" s="18" t="n">
        <v>0</v>
      </c>
      <c r="F771" s="18" t="n">
        <v>100000</v>
      </c>
      <c r="G771" t="inlineStr">
        <is>
          <t>はい</t>
        </is>
      </c>
      <c r="H771" s="18">
        <f>ROUND(MIN(B771/12,650000)*12*0.0915+MIN(B771/12,1390000)*12*(0.0504+0)+B771*0.005,0)</f>
        <v/>
      </c>
      <c r="I771" s="18" t="n">
        <v>0</v>
      </c>
      <c r="J771" s="18" t="n">
        <v>0</v>
      </c>
      <c r="K771" s="18">
        <f>ROUND(IF(C771&gt;=2026,IF(B771&lt;741000,0,IF(B771&lt;2191000,B771-740000,IF(B771&lt;2193000,1451000,IF(B771&lt;2196000,1453000,IF(B771&lt;2200000,1456000,IF(B771&lt;3600000,ROUNDDOWN(B771/4,-3)*2.8-80000,IF(B771&lt;6600000,ROUNDDOWN(B771/4,-3)*3.2-440000,IF(B771&lt;8500000,ROUNDDOWN(B771*0.9,0)-1100000,B771-1950000)))))))),IF(B771&lt;651000,0,IF(B771&lt;1900000,B771-650000,IF(B771&lt;3600000,ROUNDDOWN(B771/4,-3)*2.8-80000,IF(B771&lt;6600000,ROUNDDOWN(B771/4,-3)*3.2-440000,IF(B771&lt;8500000,ROUNDDOWN(B771*0.9,0)-1100000,B771-1950000)))))),0)</f>
        <v/>
      </c>
      <c r="L771" s="18">
        <f>IF(K771&gt;23500000,NA(),IF(C771&gt;=2026,IF(K771&lt;=4890000,1040000,IF(K771&lt;=6550000,670000,620000)),IF(K771&lt;=1320000,950000,IF(K771&lt;=3360000,880000,IF(K771&lt;=4890000,680000,IF(K771&lt;=6550000,630000,580000))))))</f>
        <v/>
      </c>
      <c r="M771" s="18">
        <f>MIN(100000,ROUNDDOWN(K771*0.05,0))</f>
        <v/>
      </c>
      <c r="N771" s="18">
        <f>MIN(2000000,MAX(0,D771-E771-M771))</f>
        <v/>
      </c>
      <c r="O771" s="18">
        <f>IF(G771="はい",MIN(88000,MAX(0,F771-12000)),0)</f>
        <v/>
      </c>
      <c r="P771" s="18">
        <f>MAX(0,ROUNDDOWN(K771-H771-L771-I771-0,-3))</f>
        <v/>
      </c>
      <c r="Q771" s="18">
        <f>MAX(0,ROUNDDOWN(K771-H771-L771-I771-N771,-3))</f>
        <v/>
      </c>
      <c r="R771" s="18">
        <f>MAX(0,ROUNDDOWN(K771-H771-L771-I771-O771,-3))</f>
        <v/>
      </c>
      <c r="S771" s="18">
        <f>IF(P771&lt;=0,0,ROUNDDOWN((P771*LOOKUP(P771,{0,1950001,3300001,6950001,9000001,18000001,40000001},{0.05,0.1,0.2,0.23,0.33,0.4,0.45})-LOOKUP(P771,{0,1950001,3300001,6950001,9000001,18000001,40000001},{0,97500,427500,636000,1536000,2796000,4796000}))*1.021,-2))</f>
        <v/>
      </c>
      <c r="T771" s="18">
        <f>IF(Q771&lt;=0,0,ROUNDDOWN((Q771*LOOKUP(Q771,{0,1950001,3300001,6950001,9000001,18000001,40000001},{0.05,0.1,0.2,0.23,0.33,0.4,0.45})-LOOKUP(Q771,{0,1950001,3300001,6950001,9000001,18000001,40000001},{0,97500,427500,636000,1536000,2796000,4796000}))*1.021,-2))</f>
        <v/>
      </c>
      <c r="U771" s="18">
        <f>IF(R771&lt;=0,0,ROUNDDOWN((R771*LOOKUP(R771,{0,1950001,3300001,6950001,9000001,18000001,40000001},{0.05,0.1,0.2,0.23,0.33,0.4,0.45})-LOOKUP(R771,{0,1950001,3300001,6950001,9000001,18000001,40000001},{0,97500,427500,636000,1536000,2796000,4796000}))*1.021,-2))</f>
        <v/>
      </c>
      <c r="V771" s="18">
        <f>MAX(0,ROUNDDOWN(K771-H771-430000-J771-0,-3))</f>
        <v/>
      </c>
      <c r="W771" s="18">
        <f>MAX(0,ROUNDDOWN(K771-H771-430000-J771-N771,-3))</f>
        <v/>
      </c>
      <c r="X771" s="18">
        <f>MAX(0,ROUNDDOWN(K771-H771-430000-J771-O771,-3))</f>
        <v/>
      </c>
      <c r="Y771" s="18">
        <f>IF(K771&lt;=450000,0,MAX(0,ROUNDDOWN(V771*0.06-MIN(50000,V771)*0.03,-2))+MAX(0,ROUNDDOWN(V771*0.04-MIN(50000,V771)*0.02,-2)))</f>
        <v/>
      </c>
      <c r="Z771" s="18">
        <f>IF(K771&lt;=450000,0,MAX(0,ROUNDDOWN(W771*0.06-MIN(50000,W771)*0.03,-2))+MAX(0,ROUNDDOWN(W771*0.04-MIN(50000,W771)*0.02,-2)))</f>
        <v/>
      </c>
      <c r="AA771" s="18">
        <f>IF(K771&lt;=450000,0,MAX(0,ROUNDDOWN(X771*0.06-MIN(50000,X771)*0.03,-2))+MAX(0,ROUNDDOWN(X771*0.04-MIN(50000,X771)*0.02,-2)))</f>
        <v/>
      </c>
      <c r="AB771" s="18">
        <f>AE771+Y771-Z771</f>
        <v/>
      </c>
      <c r="AC771" s="18">
        <f>AF771+Y771-AA771</f>
        <v/>
      </c>
      <c r="AD771" s="20">
        <f>AB771-AC771</f>
        <v/>
      </c>
      <c r="AE771" s="18">
        <f>S771-T771</f>
        <v/>
      </c>
      <c r="AF771" s="18">
        <f>S771-U771</f>
        <v/>
      </c>
      <c r="AG771" s="21">
        <f>IF(P771&lt;=0,0,LOOKUP(P771,{0,1950001,3300001,6950001,9000001,18000001,40000001},{0.05,0.1,0.2,0.23,0.33,0.4,0.45}))</f>
        <v/>
      </c>
    </row>
    <row r="772">
      <c r="A772" t="inlineStr">
        <is>
          <t>1万円刻み</t>
        </is>
      </c>
      <c r="B772" s="18">
        <f>'4_1万円刻み'!$A$271</f>
        <v/>
      </c>
      <c r="C772" s="19" t="n">
        <v>2026</v>
      </c>
      <c r="D772" s="18" t="n">
        <v>100000</v>
      </c>
      <c r="E772" s="18" t="n">
        <v>0</v>
      </c>
      <c r="F772" s="18" t="n">
        <v>100000</v>
      </c>
      <c r="G772" t="inlineStr">
        <is>
          <t>はい</t>
        </is>
      </c>
      <c r="H772" s="18">
        <f>ROUND(MIN(B772/12,650000)*12*0.0915+MIN(B772/12,1390000)*12*(0.0504+0)+B772*0.005,0)</f>
        <v/>
      </c>
      <c r="I772" s="18" t="n">
        <v>0</v>
      </c>
      <c r="J772" s="18" t="n">
        <v>0</v>
      </c>
      <c r="K772" s="18">
        <f>ROUND(IF(C772&gt;=2026,IF(B772&lt;741000,0,IF(B772&lt;2191000,B772-740000,IF(B772&lt;2193000,1451000,IF(B772&lt;2196000,1453000,IF(B772&lt;2200000,1456000,IF(B772&lt;3600000,ROUNDDOWN(B772/4,-3)*2.8-80000,IF(B772&lt;6600000,ROUNDDOWN(B772/4,-3)*3.2-440000,IF(B772&lt;8500000,ROUNDDOWN(B772*0.9,0)-1100000,B772-1950000)))))))),IF(B772&lt;651000,0,IF(B772&lt;1900000,B772-650000,IF(B772&lt;3600000,ROUNDDOWN(B772/4,-3)*2.8-80000,IF(B772&lt;6600000,ROUNDDOWN(B772/4,-3)*3.2-440000,IF(B772&lt;8500000,ROUNDDOWN(B772*0.9,0)-1100000,B772-1950000)))))),0)</f>
        <v/>
      </c>
      <c r="L772" s="18">
        <f>IF(K772&gt;23500000,NA(),IF(C772&gt;=2026,IF(K772&lt;=4890000,1040000,IF(K772&lt;=6550000,670000,620000)),IF(K772&lt;=1320000,950000,IF(K772&lt;=3360000,880000,IF(K772&lt;=4890000,680000,IF(K772&lt;=6550000,630000,580000))))))</f>
        <v/>
      </c>
      <c r="M772" s="18">
        <f>MIN(100000,ROUNDDOWN(K772*0.05,0))</f>
        <v/>
      </c>
      <c r="N772" s="18">
        <f>MIN(2000000,MAX(0,D772-E772-M772))</f>
        <v/>
      </c>
      <c r="O772" s="18">
        <f>IF(G772="はい",MIN(88000,MAX(0,F772-12000)),0)</f>
        <v/>
      </c>
      <c r="P772" s="18">
        <f>MAX(0,ROUNDDOWN(K772-H772-L772-I772-0,-3))</f>
        <v/>
      </c>
      <c r="Q772" s="18">
        <f>MAX(0,ROUNDDOWN(K772-H772-L772-I772-N772,-3))</f>
        <v/>
      </c>
      <c r="R772" s="18">
        <f>MAX(0,ROUNDDOWN(K772-H772-L772-I772-O772,-3))</f>
        <v/>
      </c>
      <c r="S772" s="18">
        <f>IF(P772&lt;=0,0,ROUNDDOWN((P772*LOOKUP(P772,{0,1950001,3300001,6950001,9000001,18000001,40000001},{0.05,0.1,0.2,0.23,0.33,0.4,0.45})-LOOKUP(P772,{0,1950001,3300001,6950001,9000001,18000001,40000001},{0,97500,427500,636000,1536000,2796000,4796000}))*1.021,-2))</f>
        <v/>
      </c>
      <c r="T772" s="18">
        <f>IF(Q772&lt;=0,0,ROUNDDOWN((Q772*LOOKUP(Q772,{0,1950001,3300001,6950001,9000001,18000001,40000001},{0.05,0.1,0.2,0.23,0.33,0.4,0.45})-LOOKUP(Q772,{0,1950001,3300001,6950001,9000001,18000001,40000001},{0,97500,427500,636000,1536000,2796000,4796000}))*1.021,-2))</f>
        <v/>
      </c>
      <c r="U772" s="18">
        <f>IF(R772&lt;=0,0,ROUNDDOWN((R772*LOOKUP(R772,{0,1950001,3300001,6950001,9000001,18000001,40000001},{0.05,0.1,0.2,0.23,0.33,0.4,0.45})-LOOKUP(R772,{0,1950001,3300001,6950001,9000001,18000001,40000001},{0,97500,427500,636000,1536000,2796000,4796000}))*1.021,-2))</f>
        <v/>
      </c>
      <c r="V772" s="18">
        <f>MAX(0,ROUNDDOWN(K772-H772-430000-J772-0,-3))</f>
        <v/>
      </c>
      <c r="W772" s="18">
        <f>MAX(0,ROUNDDOWN(K772-H772-430000-J772-N772,-3))</f>
        <v/>
      </c>
      <c r="X772" s="18">
        <f>MAX(0,ROUNDDOWN(K772-H772-430000-J772-O772,-3))</f>
        <v/>
      </c>
      <c r="Y772" s="18">
        <f>IF(K772&lt;=450000,0,MAX(0,ROUNDDOWN(V772*0.06-MIN(50000,V772)*0.03,-2))+MAX(0,ROUNDDOWN(V772*0.04-MIN(50000,V772)*0.02,-2)))</f>
        <v/>
      </c>
      <c r="Z772" s="18">
        <f>IF(K772&lt;=450000,0,MAX(0,ROUNDDOWN(W772*0.06-MIN(50000,W772)*0.03,-2))+MAX(0,ROUNDDOWN(W772*0.04-MIN(50000,W772)*0.02,-2)))</f>
        <v/>
      </c>
      <c r="AA772" s="18">
        <f>IF(K772&lt;=450000,0,MAX(0,ROUNDDOWN(X772*0.06-MIN(50000,X772)*0.03,-2))+MAX(0,ROUNDDOWN(X772*0.04-MIN(50000,X772)*0.02,-2)))</f>
        <v/>
      </c>
      <c r="AB772" s="18">
        <f>AE772+Y772-Z772</f>
        <v/>
      </c>
      <c r="AC772" s="18">
        <f>AF772+Y772-AA772</f>
        <v/>
      </c>
      <c r="AD772" s="20">
        <f>AB772-AC772</f>
        <v/>
      </c>
      <c r="AE772" s="18">
        <f>S772-T772</f>
        <v/>
      </c>
      <c r="AF772" s="18">
        <f>S772-U772</f>
        <v/>
      </c>
      <c r="AG772" s="21">
        <f>IF(P772&lt;=0,0,LOOKUP(P772,{0,1950001,3300001,6950001,9000001,18000001,40000001},{0.05,0.1,0.2,0.23,0.33,0.4,0.45}))</f>
        <v/>
      </c>
    </row>
    <row r="773">
      <c r="A773" t="inlineStr">
        <is>
          <t>1万円刻み</t>
        </is>
      </c>
      <c r="B773" s="18">
        <f>'4_1万円刻み'!$A$271</f>
        <v/>
      </c>
      <c r="C773" s="19" t="n">
        <v>2025</v>
      </c>
      <c r="D773" s="18" t="n">
        <v>100000</v>
      </c>
      <c r="E773" s="18" t="n">
        <v>0</v>
      </c>
      <c r="F773" s="18" t="n">
        <v>100000</v>
      </c>
      <c r="G773" t="inlineStr">
        <is>
          <t>はい</t>
        </is>
      </c>
      <c r="H773" s="18">
        <f>ROUND(MIN(B773/12,650000)*12*0.0915+MIN(B773/12,1390000)*12*(0.0504+0)+B773*0.005,0)</f>
        <v/>
      </c>
      <c r="I773" s="18" t="n">
        <v>0</v>
      </c>
      <c r="J773" s="18" t="n">
        <v>0</v>
      </c>
      <c r="K773" s="18">
        <f>ROUND(IF(C773&gt;=2026,IF(B773&lt;741000,0,IF(B773&lt;2191000,B773-740000,IF(B773&lt;2193000,1451000,IF(B773&lt;2196000,1453000,IF(B773&lt;2200000,1456000,IF(B773&lt;3600000,ROUNDDOWN(B773/4,-3)*2.8-80000,IF(B773&lt;6600000,ROUNDDOWN(B773/4,-3)*3.2-440000,IF(B773&lt;8500000,ROUNDDOWN(B773*0.9,0)-1100000,B773-1950000)))))))),IF(B773&lt;651000,0,IF(B773&lt;1900000,B773-650000,IF(B773&lt;3600000,ROUNDDOWN(B773/4,-3)*2.8-80000,IF(B773&lt;6600000,ROUNDDOWN(B773/4,-3)*3.2-440000,IF(B773&lt;8500000,ROUNDDOWN(B773*0.9,0)-1100000,B773-1950000)))))),0)</f>
        <v/>
      </c>
      <c r="L773" s="18">
        <f>IF(K773&gt;23500000,NA(),IF(C773&gt;=2026,IF(K773&lt;=4890000,1040000,IF(K773&lt;=6550000,670000,620000)),IF(K773&lt;=1320000,950000,IF(K773&lt;=3360000,880000,IF(K773&lt;=4890000,680000,IF(K773&lt;=6550000,630000,580000))))))</f>
        <v/>
      </c>
      <c r="M773" s="18">
        <f>MIN(100000,ROUNDDOWN(K773*0.05,0))</f>
        <v/>
      </c>
      <c r="N773" s="18">
        <f>MIN(2000000,MAX(0,D773-E773-M773))</f>
        <v/>
      </c>
      <c r="O773" s="18">
        <f>IF(G773="はい",MIN(88000,MAX(0,F773-12000)),0)</f>
        <v/>
      </c>
      <c r="P773" s="18">
        <f>MAX(0,ROUNDDOWN(K773-H773-L773-I773-0,-3))</f>
        <v/>
      </c>
      <c r="Q773" s="18">
        <f>MAX(0,ROUNDDOWN(K773-H773-L773-I773-N773,-3))</f>
        <v/>
      </c>
      <c r="R773" s="18">
        <f>MAX(0,ROUNDDOWN(K773-H773-L773-I773-O773,-3))</f>
        <v/>
      </c>
      <c r="S773" s="18">
        <f>IF(P773&lt;=0,0,ROUNDDOWN((P773*LOOKUP(P773,{0,1950001,3300001,6950001,9000001,18000001,40000001},{0.05,0.1,0.2,0.23,0.33,0.4,0.45})-LOOKUP(P773,{0,1950001,3300001,6950001,9000001,18000001,40000001},{0,97500,427500,636000,1536000,2796000,4796000}))*1.021,-2))</f>
        <v/>
      </c>
      <c r="T773" s="18">
        <f>IF(Q773&lt;=0,0,ROUNDDOWN((Q773*LOOKUP(Q773,{0,1950001,3300001,6950001,9000001,18000001,40000001},{0.05,0.1,0.2,0.23,0.33,0.4,0.45})-LOOKUP(Q773,{0,1950001,3300001,6950001,9000001,18000001,40000001},{0,97500,427500,636000,1536000,2796000,4796000}))*1.021,-2))</f>
        <v/>
      </c>
      <c r="U773" s="18">
        <f>IF(R773&lt;=0,0,ROUNDDOWN((R773*LOOKUP(R773,{0,1950001,3300001,6950001,9000001,18000001,40000001},{0.05,0.1,0.2,0.23,0.33,0.4,0.45})-LOOKUP(R773,{0,1950001,3300001,6950001,9000001,18000001,40000001},{0,97500,427500,636000,1536000,2796000,4796000}))*1.021,-2))</f>
        <v/>
      </c>
      <c r="V773" s="18">
        <f>MAX(0,ROUNDDOWN(K773-H773-430000-J773-0,-3))</f>
        <v/>
      </c>
      <c r="W773" s="18">
        <f>MAX(0,ROUNDDOWN(K773-H773-430000-J773-N773,-3))</f>
        <v/>
      </c>
      <c r="X773" s="18">
        <f>MAX(0,ROUNDDOWN(K773-H773-430000-J773-O773,-3))</f>
        <v/>
      </c>
      <c r="Y773" s="18">
        <f>IF(K773&lt;=450000,0,MAX(0,ROUNDDOWN(V773*0.06-MIN(50000,V773)*0.03,-2))+MAX(0,ROUNDDOWN(V773*0.04-MIN(50000,V773)*0.02,-2)))</f>
        <v/>
      </c>
      <c r="Z773" s="18">
        <f>IF(K773&lt;=450000,0,MAX(0,ROUNDDOWN(W773*0.06-MIN(50000,W773)*0.03,-2))+MAX(0,ROUNDDOWN(W773*0.04-MIN(50000,W773)*0.02,-2)))</f>
        <v/>
      </c>
      <c r="AA773" s="18">
        <f>IF(K773&lt;=450000,0,MAX(0,ROUNDDOWN(X773*0.06-MIN(50000,X773)*0.03,-2))+MAX(0,ROUNDDOWN(X773*0.04-MIN(50000,X773)*0.02,-2)))</f>
        <v/>
      </c>
      <c r="AB773" s="18">
        <f>AE773+Y773-Z773</f>
        <v/>
      </c>
      <c r="AC773" s="18">
        <f>AF773+Y773-AA773</f>
        <v/>
      </c>
      <c r="AD773" s="20">
        <f>AB773-AC773</f>
        <v/>
      </c>
      <c r="AE773" s="18">
        <f>S773-T773</f>
        <v/>
      </c>
      <c r="AF773" s="18">
        <f>S773-U773</f>
        <v/>
      </c>
      <c r="AG773" s="21">
        <f>IF(P773&lt;=0,0,LOOKUP(P773,{0,1950001,3300001,6950001,9000001,18000001,40000001},{0.05,0.1,0.2,0.23,0.33,0.4,0.45}))</f>
        <v/>
      </c>
    </row>
    <row r="774">
      <c r="A774" t="inlineStr">
        <is>
          <t>1万円刻み</t>
        </is>
      </c>
      <c r="B774" s="18">
        <f>'4_1万円刻み'!$A$272</f>
        <v/>
      </c>
      <c r="C774" s="19" t="n">
        <v>2026</v>
      </c>
      <c r="D774" s="18" t="n">
        <v>100000</v>
      </c>
      <c r="E774" s="18" t="n">
        <v>0</v>
      </c>
      <c r="F774" s="18" t="n">
        <v>100000</v>
      </c>
      <c r="G774" t="inlineStr">
        <is>
          <t>はい</t>
        </is>
      </c>
      <c r="H774" s="18">
        <f>ROUND(MIN(B774/12,650000)*12*0.0915+MIN(B774/12,1390000)*12*(0.0504+0)+B774*0.005,0)</f>
        <v/>
      </c>
      <c r="I774" s="18" t="n">
        <v>0</v>
      </c>
      <c r="J774" s="18" t="n">
        <v>0</v>
      </c>
      <c r="K774" s="18">
        <f>ROUND(IF(C774&gt;=2026,IF(B774&lt;741000,0,IF(B774&lt;2191000,B774-740000,IF(B774&lt;2193000,1451000,IF(B774&lt;2196000,1453000,IF(B774&lt;2200000,1456000,IF(B774&lt;3600000,ROUNDDOWN(B774/4,-3)*2.8-80000,IF(B774&lt;6600000,ROUNDDOWN(B774/4,-3)*3.2-440000,IF(B774&lt;8500000,ROUNDDOWN(B774*0.9,0)-1100000,B774-1950000)))))))),IF(B774&lt;651000,0,IF(B774&lt;1900000,B774-650000,IF(B774&lt;3600000,ROUNDDOWN(B774/4,-3)*2.8-80000,IF(B774&lt;6600000,ROUNDDOWN(B774/4,-3)*3.2-440000,IF(B774&lt;8500000,ROUNDDOWN(B774*0.9,0)-1100000,B774-1950000)))))),0)</f>
        <v/>
      </c>
      <c r="L774" s="18">
        <f>IF(K774&gt;23500000,NA(),IF(C774&gt;=2026,IF(K774&lt;=4890000,1040000,IF(K774&lt;=6550000,670000,620000)),IF(K774&lt;=1320000,950000,IF(K774&lt;=3360000,880000,IF(K774&lt;=4890000,680000,IF(K774&lt;=6550000,630000,580000))))))</f>
        <v/>
      </c>
      <c r="M774" s="18">
        <f>MIN(100000,ROUNDDOWN(K774*0.05,0))</f>
        <v/>
      </c>
      <c r="N774" s="18">
        <f>MIN(2000000,MAX(0,D774-E774-M774))</f>
        <v/>
      </c>
      <c r="O774" s="18">
        <f>IF(G774="はい",MIN(88000,MAX(0,F774-12000)),0)</f>
        <v/>
      </c>
      <c r="P774" s="18">
        <f>MAX(0,ROUNDDOWN(K774-H774-L774-I774-0,-3))</f>
        <v/>
      </c>
      <c r="Q774" s="18">
        <f>MAX(0,ROUNDDOWN(K774-H774-L774-I774-N774,-3))</f>
        <v/>
      </c>
      <c r="R774" s="18">
        <f>MAX(0,ROUNDDOWN(K774-H774-L774-I774-O774,-3))</f>
        <v/>
      </c>
      <c r="S774" s="18">
        <f>IF(P774&lt;=0,0,ROUNDDOWN((P774*LOOKUP(P774,{0,1950001,3300001,6950001,9000001,18000001,40000001},{0.05,0.1,0.2,0.23,0.33,0.4,0.45})-LOOKUP(P774,{0,1950001,3300001,6950001,9000001,18000001,40000001},{0,97500,427500,636000,1536000,2796000,4796000}))*1.021,-2))</f>
        <v/>
      </c>
      <c r="T774" s="18">
        <f>IF(Q774&lt;=0,0,ROUNDDOWN((Q774*LOOKUP(Q774,{0,1950001,3300001,6950001,9000001,18000001,40000001},{0.05,0.1,0.2,0.23,0.33,0.4,0.45})-LOOKUP(Q774,{0,1950001,3300001,6950001,9000001,18000001,40000001},{0,97500,427500,636000,1536000,2796000,4796000}))*1.021,-2))</f>
        <v/>
      </c>
      <c r="U774" s="18">
        <f>IF(R774&lt;=0,0,ROUNDDOWN((R774*LOOKUP(R774,{0,1950001,3300001,6950001,9000001,18000001,40000001},{0.05,0.1,0.2,0.23,0.33,0.4,0.45})-LOOKUP(R774,{0,1950001,3300001,6950001,9000001,18000001,40000001},{0,97500,427500,636000,1536000,2796000,4796000}))*1.021,-2))</f>
        <v/>
      </c>
      <c r="V774" s="18">
        <f>MAX(0,ROUNDDOWN(K774-H774-430000-J774-0,-3))</f>
        <v/>
      </c>
      <c r="W774" s="18">
        <f>MAX(0,ROUNDDOWN(K774-H774-430000-J774-N774,-3))</f>
        <v/>
      </c>
      <c r="X774" s="18">
        <f>MAX(0,ROUNDDOWN(K774-H774-430000-J774-O774,-3))</f>
        <v/>
      </c>
      <c r="Y774" s="18">
        <f>IF(K774&lt;=450000,0,MAX(0,ROUNDDOWN(V774*0.06-MIN(50000,V774)*0.03,-2))+MAX(0,ROUNDDOWN(V774*0.04-MIN(50000,V774)*0.02,-2)))</f>
        <v/>
      </c>
      <c r="Z774" s="18">
        <f>IF(K774&lt;=450000,0,MAX(0,ROUNDDOWN(W774*0.06-MIN(50000,W774)*0.03,-2))+MAX(0,ROUNDDOWN(W774*0.04-MIN(50000,W774)*0.02,-2)))</f>
        <v/>
      </c>
      <c r="AA774" s="18">
        <f>IF(K774&lt;=450000,0,MAX(0,ROUNDDOWN(X774*0.06-MIN(50000,X774)*0.03,-2))+MAX(0,ROUNDDOWN(X774*0.04-MIN(50000,X774)*0.02,-2)))</f>
        <v/>
      </c>
      <c r="AB774" s="18">
        <f>AE774+Y774-Z774</f>
        <v/>
      </c>
      <c r="AC774" s="18">
        <f>AF774+Y774-AA774</f>
        <v/>
      </c>
      <c r="AD774" s="20">
        <f>AB774-AC774</f>
        <v/>
      </c>
      <c r="AE774" s="18">
        <f>S774-T774</f>
        <v/>
      </c>
      <c r="AF774" s="18">
        <f>S774-U774</f>
        <v/>
      </c>
      <c r="AG774" s="21">
        <f>IF(P774&lt;=0,0,LOOKUP(P774,{0,1950001,3300001,6950001,9000001,18000001,40000001},{0.05,0.1,0.2,0.23,0.33,0.4,0.45}))</f>
        <v/>
      </c>
    </row>
    <row r="775">
      <c r="A775" t="inlineStr">
        <is>
          <t>1万円刻み</t>
        </is>
      </c>
      <c r="B775" s="18">
        <f>'4_1万円刻み'!$A$272</f>
        <v/>
      </c>
      <c r="C775" s="19" t="n">
        <v>2025</v>
      </c>
      <c r="D775" s="18" t="n">
        <v>100000</v>
      </c>
      <c r="E775" s="18" t="n">
        <v>0</v>
      </c>
      <c r="F775" s="18" t="n">
        <v>100000</v>
      </c>
      <c r="G775" t="inlineStr">
        <is>
          <t>はい</t>
        </is>
      </c>
      <c r="H775" s="18">
        <f>ROUND(MIN(B775/12,650000)*12*0.0915+MIN(B775/12,1390000)*12*(0.0504+0)+B775*0.005,0)</f>
        <v/>
      </c>
      <c r="I775" s="18" t="n">
        <v>0</v>
      </c>
      <c r="J775" s="18" t="n">
        <v>0</v>
      </c>
      <c r="K775" s="18">
        <f>ROUND(IF(C775&gt;=2026,IF(B775&lt;741000,0,IF(B775&lt;2191000,B775-740000,IF(B775&lt;2193000,1451000,IF(B775&lt;2196000,1453000,IF(B775&lt;2200000,1456000,IF(B775&lt;3600000,ROUNDDOWN(B775/4,-3)*2.8-80000,IF(B775&lt;6600000,ROUNDDOWN(B775/4,-3)*3.2-440000,IF(B775&lt;8500000,ROUNDDOWN(B775*0.9,0)-1100000,B775-1950000)))))))),IF(B775&lt;651000,0,IF(B775&lt;1900000,B775-650000,IF(B775&lt;3600000,ROUNDDOWN(B775/4,-3)*2.8-80000,IF(B775&lt;6600000,ROUNDDOWN(B775/4,-3)*3.2-440000,IF(B775&lt;8500000,ROUNDDOWN(B775*0.9,0)-1100000,B775-1950000)))))),0)</f>
        <v/>
      </c>
      <c r="L775" s="18">
        <f>IF(K775&gt;23500000,NA(),IF(C775&gt;=2026,IF(K775&lt;=4890000,1040000,IF(K775&lt;=6550000,670000,620000)),IF(K775&lt;=1320000,950000,IF(K775&lt;=3360000,880000,IF(K775&lt;=4890000,680000,IF(K775&lt;=6550000,630000,580000))))))</f>
        <v/>
      </c>
      <c r="M775" s="18">
        <f>MIN(100000,ROUNDDOWN(K775*0.05,0))</f>
        <v/>
      </c>
      <c r="N775" s="18">
        <f>MIN(2000000,MAX(0,D775-E775-M775))</f>
        <v/>
      </c>
      <c r="O775" s="18">
        <f>IF(G775="はい",MIN(88000,MAX(0,F775-12000)),0)</f>
        <v/>
      </c>
      <c r="P775" s="18">
        <f>MAX(0,ROUNDDOWN(K775-H775-L775-I775-0,-3))</f>
        <v/>
      </c>
      <c r="Q775" s="18">
        <f>MAX(0,ROUNDDOWN(K775-H775-L775-I775-N775,-3))</f>
        <v/>
      </c>
      <c r="R775" s="18">
        <f>MAX(0,ROUNDDOWN(K775-H775-L775-I775-O775,-3))</f>
        <v/>
      </c>
      <c r="S775" s="18">
        <f>IF(P775&lt;=0,0,ROUNDDOWN((P775*LOOKUP(P775,{0,1950001,3300001,6950001,9000001,18000001,40000001},{0.05,0.1,0.2,0.23,0.33,0.4,0.45})-LOOKUP(P775,{0,1950001,3300001,6950001,9000001,18000001,40000001},{0,97500,427500,636000,1536000,2796000,4796000}))*1.021,-2))</f>
        <v/>
      </c>
      <c r="T775" s="18">
        <f>IF(Q775&lt;=0,0,ROUNDDOWN((Q775*LOOKUP(Q775,{0,1950001,3300001,6950001,9000001,18000001,40000001},{0.05,0.1,0.2,0.23,0.33,0.4,0.45})-LOOKUP(Q775,{0,1950001,3300001,6950001,9000001,18000001,40000001},{0,97500,427500,636000,1536000,2796000,4796000}))*1.021,-2))</f>
        <v/>
      </c>
      <c r="U775" s="18">
        <f>IF(R775&lt;=0,0,ROUNDDOWN((R775*LOOKUP(R775,{0,1950001,3300001,6950001,9000001,18000001,40000001},{0.05,0.1,0.2,0.23,0.33,0.4,0.45})-LOOKUP(R775,{0,1950001,3300001,6950001,9000001,18000001,40000001},{0,97500,427500,636000,1536000,2796000,4796000}))*1.021,-2))</f>
        <v/>
      </c>
      <c r="V775" s="18">
        <f>MAX(0,ROUNDDOWN(K775-H775-430000-J775-0,-3))</f>
        <v/>
      </c>
      <c r="W775" s="18">
        <f>MAX(0,ROUNDDOWN(K775-H775-430000-J775-N775,-3))</f>
        <v/>
      </c>
      <c r="X775" s="18">
        <f>MAX(0,ROUNDDOWN(K775-H775-430000-J775-O775,-3))</f>
        <v/>
      </c>
      <c r="Y775" s="18">
        <f>IF(K775&lt;=450000,0,MAX(0,ROUNDDOWN(V775*0.06-MIN(50000,V775)*0.03,-2))+MAX(0,ROUNDDOWN(V775*0.04-MIN(50000,V775)*0.02,-2)))</f>
        <v/>
      </c>
      <c r="Z775" s="18">
        <f>IF(K775&lt;=450000,0,MAX(0,ROUNDDOWN(W775*0.06-MIN(50000,W775)*0.03,-2))+MAX(0,ROUNDDOWN(W775*0.04-MIN(50000,W775)*0.02,-2)))</f>
        <v/>
      </c>
      <c r="AA775" s="18">
        <f>IF(K775&lt;=450000,0,MAX(0,ROUNDDOWN(X775*0.06-MIN(50000,X775)*0.03,-2))+MAX(0,ROUNDDOWN(X775*0.04-MIN(50000,X775)*0.02,-2)))</f>
        <v/>
      </c>
      <c r="AB775" s="18">
        <f>AE775+Y775-Z775</f>
        <v/>
      </c>
      <c r="AC775" s="18">
        <f>AF775+Y775-AA775</f>
        <v/>
      </c>
      <c r="AD775" s="20">
        <f>AB775-AC775</f>
        <v/>
      </c>
      <c r="AE775" s="18">
        <f>S775-T775</f>
        <v/>
      </c>
      <c r="AF775" s="18">
        <f>S775-U775</f>
        <v/>
      </c>
      <c r="AG775" s="21">
        <f>IF(P775&lt;=0,0,LOOKUP(P775,{0,1950001,3300001,6950001,9000001,18000001,40000001},{0.05,0.1,0.2,0.23,0.33,0.4,0.45}))</f>
        <v/>
      </c>
    </row>
    <row r="776">
      <c r="A776" t="inlineStr">
        <is>
          <t>1万円刻み</t>
        </is>
      </c>
      <c r="B776" s="18">
        <f>'4_1万円刻み'!$A$273</f>
        <v/>
      </c>
      <c r="C776" s="19" t="n">
        <v>2026</v>
      </c>
      <c r="D776" s="18" t="n">
        <v>100000</v>
      </c>
      <c r="E776" s="18" t="n">
        <v>0</v>
      </c>
      <c r="F776" s="18" t="n">
        <v>100000</v>
      </c>
      <c r="G776" t="inlineStr">
        <is>
          <t>はい</t>
        </is>
      </c>
      <c r="H776" s="18">
        <f>ROUND(MIN(B776/12,650000)*12*0.0915+MIN(B776/12,1390000)*12*(0.0504+0)+B776*0.005,0)</f>
        <v/>
      </c>
      <c r="I776" s="18" t="n">
        <v>0</v>
      </c>
      <c r="J776" s="18" t="n">
        <v>0</v>
      </c>
      <c r="K776" s="18">
        <f>ROUND(IF(C776&gt;=2026,IF(B776&lt;741000,0,IF(B776&lt;2191000,B776-740000,IF(B776&lt;2193000,1451000,IF(B776&lt;2196000,1453000,IF(B776&lt;2200000,1456000,IF(B776&lt;3600000,ROUNDDOWN(B776/4,-3)*2.8-80000,IF(B776&lt;6600000,ROUNDDOWN(B776/4,-3)*3.2-440000,IF(B776&lt;8500000,ROUNDDOWN(B776*0.9,0)-1100000,B776-1950000)))))))),IF(B776&lt;651000,0,IF(B776&lt;1900000,B776-650000,IF(B776&lt;3600000,ROUNDDOWN(B776/4,-3)*2.8-80000,IF(B776&lt;6600000,ROUNDDOWN(B776/4,-3)*3.2-440000,IF(B776&lt;8500000,ROUNDDOWN(B776*0.9,0)-1100000,B776-1950000)))))),0)</f>
        <v/>
      </c>
      <c r="L776" s="18">
        <f>IF(K776&gt;23500000,NA(),IF(C776&gt;=2026,IF(K776&lt;=4890000,1040000,IF(K776&lt;=6550000,670000,620000)),IF(K776&lt;=1320000,950000,IF(K776&lt;=3360000,880000,IF(K776&lt;=4890000,680000,IF(K776&lt;=6550000,630000,580000))))))</f>
        <v/>
      </c>
      <c r="M776" s="18">
        <f>MIN(100000,ROUNDDOWN(K776*0.05,0))</f>
        <v/>
      </c>
      <c r="N776" s="18">
        <f>MIN(2000000,MAX(0,D776-E776-M776))</f>
        <v/>
      </c>
      <c r="O776" s="18">
        <f>IF(G776="はい",MIN(88000,MAX(0,F776-12000)),0)</f>
        <v/>
      </c>
      <c r="P776" s="18">
        <f>MAX(0,ROUNDDOWN(K776-H776-L776-I776-0,-3))</f>
        <v/>
      </c>
      <c r="Q776" s="18">
        <f>MAX(0,ROUNDDOWN(K776-H776-L776-I776-N776,-3))</f>
        <v/>
      </c>
      <c r="R776" s="18">
        <f>MAX(0,ROUNDDOWN(K776-H776-L776-I776-O776,-3))</f>
        <v/>
      </c>
      <c r="S776" s="18">
        <f>IF(P776&lt;=0,0,ROUNDDOWN((P776*LOOKUP(P776,{0,1950001,3300001,6950001,9000001,18000001,40000001},{0.05,0.1,0.2,0.23,0.33,0.4,0.45})-LOOKUP(P776,{0,1950001,3300001,6950001,9000001,18000001,40000001},{0,97500,427500,636000,1536000,2796000,4796000}))*1.021,-2))</f>
        <v/>
      </c>
      <c r="T776" s="18">
        <f>IF(Q776&lt;=0,0,ROUNDDOWN((Q776*LOOKUP(Q776,{0,1950001,3300001,6950001,9000001,18000001,40000001},{0.05,0.1,0.2,0.23,0.33,0.4,0.45})-LOOKUP(Q776,{0,1950001,3300001,6950001,9000001,18000001,40000001},{0,97500,427500,636000,1536000,2796000,4796000}))*1.021,-2))</f>
        <v/>
      </c>
      <c r="U776" s="18">
        <f>IF(R776&lt;=0,0,ROUNDDOWN((R776*LOOKUP(R776,{0,1950001,3300001,6950001,9000001,18000001,40000001},{0.05,0.1,0.2,0.23,0.33,0.4,0.45})-LOOKUP(R776,{0,1950001,3300001,6950001,9000001,18000001,40000001},{0,97500,427500,636000,1536000,2796000,4796000}))*1.021,-2))</f>
        <v/>
      </c>
      <c r="V776" s="18">
        <f>MAX(0,ROUNDDOWN(K776-H776-430000-J776-0,-3))</f>
        <v/>
      </c>
      <c r="W776" s="18">
        <f>MAX(0,ROUNDDOWN(K776-H776-430000-J776-N776,-3))</f>
        <v/>
      </c>
      <c r="X776" s="18">
        <f>MAX(0,ROUNDDOWN(K776-H776-430000-J776-O776,-3))</f>
        <v/>
      </c>
      <c r="Y776" s="18">
        <f>IF(K776&lt;=450000,0,MAX(0,ROUNDDOWN(V776*0.06-MIN(50000,V776)*0.03,-2))+MAX(0,ROUNDDOWN(V776*0.04-MIN(50000,V776)*0.02,-2)))</f>
        <v/>
      </c>
      <c r="Z776" s="18">
        <f>IF(K776&lt;=450000,0,MAX(0,ROUNDDOWN(W776*0.06-MIN(50000,W776)*0.03,-2))+MAX(0,ROUNDDOWN(W776*0.04-MIN(50000,W776)*0.02,-2)))</f>
        <v/>
      </c>
      <c r="AA776" s="18">
        <f>IF(K776&lt;=450000,0,MAX(0,ROUNDDOWN(X776*0.06-MIN(50000,X776)*0.03,-2))+MAX(0,ROUNDDOWN(X776*0.04-MIN(50000,X776)*0.02,-2)))</f>
        <v/>
      </c>
      <c r="AB776" s="18">
        <f>AE776+Y776-Z776</f>
        <v/>
      </c>
      <c r="AC776" s="18">
        <f>AF776+Y776-AA776</f>
        <v/>
      </c>
      <c r="AD776" s="20">
        <f>AB776-AC776</f>
        <v/>
      </c>
      <c r="AE776" s="18">
        <f>S776-T776</f>
        <v/>
      </c>
      <c r="AF776" s="18">
        <f>S776-U776</f>
        <v/>
      </c>
      <c r="AG776" s="21">
        <f>IF(P776&lt;=0,0,LOOKUP(P776,{0,1950001,3300001,6950001,9000001,18000001,40000001},{0.05,0.1,0.2,0.23,0.33,0.4,0.45}))</f>
        <v/>
      </c>
    </row>
    <row r="777">
      <c r="A777" t="inlineStr">
        <is>
          <t>1万円刻み</t>
        </is>
      </c>
      <c r="B777" s="18">
        <f>'4_1万円刻み'!$A$273</f>
        <v/>
      </c>
      <c r="C777" s="19" t="n">
        <v>2025</v>
      </c>
      <c r="D777" s="18" t="n">
        <v>100000</v>
      </c>
      <c r="E777" s="18" t="n">
        <v>0</v>
      </c>
      <c r="F777" s="18" t="n">
        <v>100000</v>
      </c>
      <c r="G777" t="inlineStr">
        <is>
          <t>はい</t>
        </is>
      </c>
      <c r="H777" s="18">
        <f>ROUND(MIN(B777/12,650000)*12*0.0915+MIN(B777/12,1390000)*12*(0.0504+0)+B777*0.005,0)</f>
        <v/>
      </c>
      <c r="I777" s="18" t="n">
        <v>0</v>
      </c>
      <c r="J777" s="18" t="n">
        <v>0</v>
      </c>
      <c r="K777" s="18">
        <f>ROUND(IF(C777&gt;=2026,IF(B777&lt;741000,0,IF(B777&lt;2191000,B777-740000,IF(B777&lt;2193000,1451000,IF(B777&lt;2196000,1453000,IF(B777&lt;2200000,1456000,IF(B777&lt;3600000,ROUNDDOWN(B777/4,-3)*2.8-80000,IF(B777&lt;6600000,ROUNDDOWN(B777/4,-3)*3.2-440000,IF(B777&lt;8500000,ROUNDDOWN(B777*0.9,0)-1100000,B777-1950000)))))))),IF(B777&lt;651000,0,IF(B777&lt;1900000,B777-650000,IF(B777&lt;3600000,ROUNDDOWN(B777/4,-3)*2.8-80000,IF(B777&lt;6600000,ROUNDDOWN(B777/4,-3)*3.2-440000,IF(B777&lt;8500000,ROUNDDOWN(B777*0.9,0)-1100000,B777-1950000)))))),0)</f>
        <v/>
      </c>
      <c r="L777" s="18">
        <f>IF(K777&gt;23500000,NA(),IF(C777&gt;=2026,IF(K777&lt;=4890000,1040000,IF(K777&lt;=6550000,670000,620000)),IF(K777&lt;=1320000,950000,IF(K777&lt;=3360000,880000,IF(K777&lt;=4890000,680000,IF(K777&lt;=6550000,630000,580000))))))</f>
        <v/>
      </c>
      <c r="M777" s="18">
        <f>MIN(100000,ROUNDDOWN(K777*0.05,0))</f>
        <v/>
      </c>
      <c r="N777" s="18">
        <f>MIN(2000000,MAX(0,D777-E777-M777))</f>
        <v/>
      </c>
      <c r="O777" s="18">
        <f>IF(G777="はい",MIN(88000,MAX(0,F777-12000)),0)</f>
        <v/>
      </c>
      <c r="P777" s="18">
        <f>MAX(0,ROUNDDOWN(K777-H777-L777-I777-0,-3))</f>
        <v/>
      </c>
      <c r="Q777" s="18">
        <f>MAX(0,ROUNDDOWN(K777-H777-L777-I777-N777,-3))</f>
        <v/>
      </c>
      <c r="R777" s="18">
        <f>MAX(0,ROUNDDOWN(K777-H777-L777-I777-O777,-3))</f>
        <v/>
      </c>
      <c r="S777" s="18">
        <f>IF(P777&lt;=0,0,ROUNDDOWN((P777*LOOKUP(P777,{0,1950001,3300001,6950001,9000001,18000001,40000001},{0.05,0.1,0.2,0.23,0.33,0.4,0.45})-LOOKUP(P777,{0,1950001,3300001,6950001,9000001,18000001,40000001},{0,97500,427500,636000,1536000,2796000,4796000}))*1.021,-2))</f>
        <v/>
      </c>
      <c r="T777" s="18">
        <f>IF(Q777&lt;=0,0,ROUNDDOWN((Q777*LOOKUP(Q777,{0,1950001,3300001,6950001,9000001,18000001,40000001},{0.05,0.1,0.2,0.23,0.33,0.4,0.45})-LOOKUP(Q777,{0,1950001,3300001,6950001,9000001,18000001,40000001},{0,97500,427500,636000,1536000,2796000,4796000}))*1.021,-2))</f>
        <v/>
      </c>
      <c r="U777" s="18">
        <f>IF(R777&lt;=0,0,ROUNDDOWN((R777*LOOKUP(R777,{0,1950001,3300001,6950001,9000001,18000001,40000001},{0.05,0.1,0.2,0.23,0.33,0.4,0.45})-LOOKUP(R777,{0,1950001,3300001,6950001,9000001,18000001,40000001},{0,97500,427500,636000,1536000,2796000,4796000}))*1.021,-2))</f>
        <v/>
      </c>
      <c r="V777" s="18">
        <f>MAX(0,ROUNDDOWN(K777-H777-430000-J777-0,-3))</f>
        <v/>
      </c>
      <c r="W777" s="18">
        <f>MAX(0,ROUNDDOWN(K777-H777-430000-J777-N777,-3))</f>
        <v/>
      </c>
      <c r="X777" s="18">
        <f>MAX(0,ROUNDDOWN(K777-H777-430000-J777-O777,-3))</f>
        <v/>
      </c>
      <c r="Y777" s="18">
        <f>IF(K777&lt;=450000,0,MAX(0,ROUNDDOWN(V777*0.06-MIN(50000,V777)*0.03,-2))+MAX(0,ROUNDDOWN(V777*0.04-MIN(50000,V777)*0.02,-2)))</f>
        <v/>
      </c>
      <c r="Z777" s="18">
        <f>IF(K777&lt;=450000,0,MAX(0,ROUNDDOWN(W777*0.06-MIN(50000,W777)*0.03,-2))+MAX(0,ROUNDDOWN(W777*0.04-MIN(50000,W777)*0.02,-2)))</f>
        <v/>
      </c>
      <c r="AA777" s="18">
        <f>IF(K777&lt;=450000,0,MAX(0,ROUNDDOWN(X777*0.06-MIN(50000,X777)*0.03,-2))+MAX(0,ROUNDDOWN(X777*0.04-MIN(50000,X777)*0.02,-2)))</f>
        <v/>
      </c>
      <c r="AB777" s="18">
        <f>AE777+Y777-Z777</f>
        <v/>
      </c>
      <c r="AC777" s="18">
        <f>AF777+Y777-AA777</f>
        <v/>
      </c>
      <c r="AD777" s="20">
        <f>AB777-AC777</f>
        <v/>
      </c>
      <c r="AE777" s="18">
        <f>S777-T777</f>
        <v/>
      </c>
      <c r="AF777" s="18">
        <f>S777-U777</f>
        <v/>
      </c>
      <c r="AG777" s="21">
        <f>IF(P777&lt;=0,0,LOOKUP(P777,{0,1950001,3300001,6950001,9000001,18000001,40000001},{0.05,0.1,0.2,0.23,0.33,0.4,0.45}))</f>
        <v/>
      </c>
    </row>
    <row r="778">
      <c r="A778" t="inlineStr">
        <is>
          <t>1万円刻み</t>
        </is>
      </c>
      <c r="B778" s="18">
        <f>'4_1万円刻み'!$A$274</f>
        <v/>
      </c>
      <c r="C778" s="19" t="n">
        <v>2026</v>
      </c>
      <c r="D778" s="18" t="n">
        <v>100000</v>
      </c>
      <c r="E778" s="18" t="n">
        <v>0</v>
      </c>
      <c r="F778" s="18" t="n">
        <v>100000</v>
      </c>
      <c r="G778" t="inlineStr">
        <is>
          <t>はい</t>
        </is>
      </c>
      <c r="H778" s="18">
        <f>ROUND(MIN(B778/12,650000)*12*0.0915+MIN(B778/12,1390000)*12*(0.0504+0)+B778*0.005,0)</f>
        <v/>
      </c>
      <c r="I778" s="18" t="n">
        <v>0</v>
      </c>
      <c r="J778" s="18" t="n">
        <v>0</v>
      </c>
      <c r="K778" s="18">
        <f>ROUND(IF(C778&gt;=2026,IF(B778&lt;741000,0,IF(B778&lt;2191000,B778-740000,IF(B778&lt;2193000,1451000,IF(B778&lt;2196000,1453000,IF(B778&lt;2200000,1456000,IF(B778&lt;3600000,ROUNDDOWN(B778/4,-3)*2.8-80000,IF(B778&lt;6600000,ROUNDDOWN(B778/4,-3)*3.2-440000,IF(B778&lt;8500000,ROUNDDOWN(B778*0.9,0)-1100000,B778-1950000)))))))),IF(B778&lt;651000,0,IF(B778&lt;1900000,B778-650000,IF(B778&lt;3600000,ROUNDDOWN(B778/4,-3)*2.8-80000,IF(B778&lt;6600000,ROUNDDOWN(B778/4,-3)*3.2-440000,IF(B778&lt;8500000,ROUNDDOWN(B778*0.9,0)-1100000,B778-1950000)))))),0)</f>
        <v/>
      </c>
      <c r="L778" s="18">
        <f>IF(K778&gt;23500000,NA(),IF(C778&gt;=2026,IF(K778&lt;=4890000,1040000,IF(K778&lt;=6550000,670000,620000)),IF(K778&lt;=1320000,950000,IF(K778&lt;=3360000,880000,IF(K778&lt;=4890000,680000,IF(K778&lt;=6550000,630000,580000))))))</f>
        <v/>
      </c>
      <c r="M778" s="18">
        <f>MIN(100000,ROUNDDOWN(K778*0.05,0))</f>
        <v/>
      </c>
      <c r="N778" s="18">
        <f>MIN(2000000,MAX(0,D778-E778-M778))</f>
        <v/>
      </c>
      <c r="O778" s="18">
        <f>IF(G778="はい",MIN(88000,MAX(0,F778-12000)),0)</f>
        <v/>
      </c>
      <c r="P778" s="18">
        <f>MAX(0,ROUNDDOWN(K778-H778-L778-I778-0,-3))</f>
        <v/>
      </c>
      <c r="Q778" s="18">
        <f>MAX(0,ROUNDDOWN(K778-H778-L778-I778-N778,-3))</f>
        <v/>
      </c>
      <c r="R778" s="18">
        <f>MAX(0,ROUNDDOWN(K778-H778-L778-I778-O778,-3))</f>
        <v/>
      </c>
      <c r="S778" s="18">
        <f>IF(P778&lt;=0,0,ROUNDDOWN((P778*LOOKUP(P778,{0,1950001,3300001,6950001,9000001,18000001,40000001},{0.05,0.1,0.2,0.23,0.33,0.4,0.45})-LOOKUP(P778,{0,1950001,3300001,6950001,9000001,18000001,40000001},{0,97500,427500,636000,1536000,2796000,4796000}))*1.021,-2))</f>
        <v/>
      </c>
      <c r="T778" s="18">
        <f>IF(Q778&lt;=0,0,ROUNDDOWN((Q778*LOOKUP(Q778,{0,1950001,3300001,6950001,9000001,18000001,40000001},{0.05,0.1,0.2,0.23,0.33,0.4,0.45})-LOOKUP(Q778,{0,1950001,3300001,6950001,9000001,18000001,40000001},{0,97500,427500,636000,1536000,2796000,4796000}))*1.021,-2))</f>
        <v/>
      </c>
      <c r="U778" s="18">
        <f>IF(R778&lt;=0,0,ROUNDDOWN((R778*LOOKUP(R778,{0,1950001,3300001,6950001,9000001,18000001,40000001},{0.05,0.1,0.2,0.23,0.33,0.4,0.45})-LOOKUP(R778,{0,1950001,3300001,6950001,9000001,18000001,40000001},{0,97500,427500,636000,1536000,2796000,4796000}))*1.021,-2))</f>
        <v/>
      </c>
      <c r="V778" s="18">
        <f>MAX(0,ROUNDDOWN(K778-H778-430000-J778-0,-3))</f>
        <v/>
      </c>
      <c r="W778" s="18">
        <f>MAX(0,ROUNDDOWN(K778-H778-430000-J778-N778,-3))</f>
        <v/>
      </c>
      <c r="X778" s="18">
        <f>MAX(0,ROUNDDOWN(K778-H778-430000-J778-O778,-3))</f>
        <v/>
      </c>
      <c r="Y778" s="18">
        <f>IF(K778&lt;=450000,0,MAX(0,ROUNDDOWN(V778*0.06-MIN(50000,V778)*0.03,-2))+MAX(0,ROUNDDOWN(V778*0.04-MIN(50000,V778)*0.02,-2)))</f>
        <v/>
      </c>
      <c r="Z778" s="18">
        <f>IF(K778&lt;=450000,0,MAX(0,ROUNDDOWN(W778*0.06-MIN(50000,W778)*0.03,-2))+MAX(0,ROUNDDOWN(W778*0.04-MIN(50000,W778)*0.02,-2)))</f>
        <v/>
      </c>
      <c r="AA778" s="18">
        <f>IF(K778&lt;=450000,0,MAX(0,ROUNDDOWN(X778*0.06-MIN(50000,X778)*0.03,-2))+MAX(0,ROUNDDOWN(X778*0.04-MIN(50000,X778)*0.02,-2)))</f>
        <v/>
      </c>
      <c r="AB778" s="18">
        <f>AE778+Y778-Z778</f>
        <v/>
      </c>
      <c r="AC778" s="18">
        <f>AF778+Y778-AA778</f>
        <v/>
      </c>
      <c r="AD778" s="20">
        <f>AB778-AC778</f>
        <v/>
      </c>
      <c r="AE778" s="18">
        <f>S778-T778</f>
        <v/>
      </c>
      <c r="AF778" s="18">
        <f>S778-U778</f>
        <v/>
      </c>
      <c r="AG778" s="21">
        <f>IF(P778&lt;=0,0,LOOKUP(P778,{0,1950001,3300001,6950001,9000001,18000001,40000001},{0.05,0.1,0.2,0.23,0.33,0.4,0.45}))</f>
        <v/>
      </c>
    </row>
    <row r="779">
      <c r="A779" t="inlineStr">
        <is>
          <t>1万円刻み</t>
        </is>
      </c>
      <c r="B779" s="18">
        <f>'4_1万円刻み'!$A$274</f>
        <v/>
      </c>
      <c r="C779" s="19" t="n">
        <v>2025</v>
      </c>
      <c r="D779" s="18" t="n">
        <v>100000</v>
      </c>
      <c r="E779" s="18" t="n">
        <v>0</v>
      </c>
      <c r="F779" s="18" t="n">
        <v>100000</v>
      </c>
      <c r="G779" t="inlineStr">
        <is>
          <t>はい</t>
        </is>
      </c>
      <c r="H779" s="18">
        <f>ROUND(MIN(B779/12,650000)*12*0.0915+MIN(B779/12,1390000)*12*(0.0504+0)+B779*0.005,0)</f>
        <v/>
      </c>
      <c r="I779" s="18" t="n">
        <v>0</v>
      </c>
      <c r="J779" s="18" t="n">
        <v>0</v>
      </c>
      <c r="K779" s="18">
        <f>ROUND(IF(C779&gt;=2026,IF(B779&lt;741000,0,IF(B779&lt;2191000,B779-740000,IF(B779&lt;2193000,1451000,IF(B779&lt;2196000,1453000,IF(B779&lt;2200000,1456000,IF(B779&lt;3600000,ROUNDDOWN(B779/4,-3)*2.8-80000,IF(B779&lt;6600000,ROUNDDOWN(B779/4,-3)*3.2-440000,IF(B779&lt;8500000,ROUNDDOWN(B779*0.9,0)-1100000,B779-1950000)))))))),IF(B779&lt;651000,0,IF(B779&lt;1900000,B779-650000,IF(B779&lt;3600000,ROUNDDOWN(B779/4,-3)*2.8-80000,IF(B779&lt;6600000,ROUNDDOWN(B779/4,-3)*3.2-440000,IF(B779&lt;8500000,ROUNDDOWN(B779*0.9,0)-1100000,B779-1950000)))))),0)</f>
        <v/>
      </c>
      <c r="L779" s="18">
        <f>IF(K779&gt;23500000,NA(),IF(C779&gt;=2026,IF(K779&lt;=4890000,1040000,IF(K779&lt;=6550000,670000,620000)),IF(K779&lt;=1320000,950000,IF(K779&lt;=3360000,880000,IF(K779&lt;=4890000,680000,IF(K779&lt;=6550000,630000,580000))))))</f>
        <v/>
      </c>
      <c r="M779" s="18">
        <f>MIN(100000,ROUNDDOWN(K779*0.05,0))</f>
        <v/>
      </c>
      <c r="N779" s="18">
        <f>MIN(2000000,MAX(0,D779-E779-M779))</f>
        <v/>
      </c>
      <c r="O779" s="18">
        <f>IF(G779="はい",MIN(88000,MAX(0,F779-12000)),0)</f>
        <v/>
      </c>
      <c r="P779" s="18">
        <f>MAX(0,ROUNDDOWN(K779-H779-L779-I779-0,-3))</f>
        <v/>
      </c>
      <c r="Q779" s="18">
        <f>MAX(0,ROUNDDOWN(K779-H779-L779-I779-N779,-3))</f>
        <v/>
      </c>
      <c r="R779" s="18">
        <f>MAX(0,ROUNDDOWN(K779-H779-L779-I779-O779,-3))</f>
        <v/>
      </c>
      <c r="S779" s="18">
        <f>IF(P779&lt;=0,0,ROUNDDOWN((P779*LOOKUP(P779,{0,1950001,3300001,6950001,9000001,18000001,40000001},{0.05,0.1,0.2,0.23,0.33,0.4,0.45})-LOOKUP(P779,{0,1950001,3300001,6950001,9000001,18000001,40000001},{0,97500,427500,636000,1536000,2796000,4796000}))*1.021,-2))</f>
        <v/>
      </c>
      <c r="T779" s="18">
        <f>IF(Q779&lt;=0,0,ROUNDDOWN((Q779*LOOKUP(Q779,{0,1950001,3300001,6950001,9000001,18000001,40000001},{0.05,0.1,0.2,0.23,0.33,0.4,0.45})-LOOKUP(Q779,{0,1950001,3300001,6950001,9000001,18000001,40000001},{0,97500,427500,636000,1536000,2796000,4796000}))*1.021,-2))</f>
        <v/>
      </c>
      <c r="U779" s="18">
        <f>IF(R779&lt;=0,0,ROUNDDOWN((R779*LOOKUP(R779,{0,1950001,3300001,6950001,9000001,18000001,40000001},{0.05,0.1,0.2,0.23,0.33,0.4,0.45})-LOOKUP(R779,{0,1950001,3300001,6950001,9000001,18000001,40000001},{0,97500,427500,636000,1536000,2796000,4796000}))*1.021,-2))</f>
        <v/>
      </c>
      <c r="V779" s="18">
        <f>MAX(0,ROUNDDOWN(K779-H779-430000-J779-0,-3))</f>
        <v/>
      </c>
      <c r="W779" s="18">
        <f>MAX(0,ROUNDDOWN(K779-H779-430000-J779-N779,-3))</f>
        <v/>
      </c>
      <c r="X779" s="18">
        <f>MAX(0,ROUNDDOWN(K779-H779-430000-J779-O779,-3))</f>
        <v/>
      </c>
      <c r="Y779" s="18">
        <f>IF(K779&lt;=450000,0,MAX(0,ROUNDDOWN(V779*0.06-MIN(50000,V779)*0.03,-2))+MAX(0,ROUNDDOWN(V779*0.04-MIN(50000,V779)*0.02,-2)))</f>
        <v/>
      </c>
      <c r="Z779" s="18">
        <f>IF(K779&lt;=450000,0,MAX(0,ROUNDDOWN(W779*0.06-MIN(50000,W779)*0.03,-2))+MAX(0,ROUNDDOWN(W779*0.04-MIN(50000,W779)*0.02,-2)))</f>
        <v/>
      </c>
      <c r="AA779" s="18">
        <f>IF(K779&lt;=450000,0,MAX(0,ROUNDDOWN(X779*0.06-MIN(50000,X779)*0.03,-2))+MAX(0,ROUNDDOWN(X779*0.04-MIN(50000,X779)*0.02,-2)))</f>
        <v/>
      </c>
      <c r="AB779" s="18">
        <f>AE779+Y779-Z779</f>
        <v/>
      </c>
      <c r="AC779" s="18">
        <f>AF779+Y779-AA779</f>
        <v/>
      </c>
      <c r="AD779" s="20">
        <f>AB779-AC779</f>
        <v/>
      </c>
      <c r="AE779" s="18">
        <f>S779-T779</f>
        <v/>
      </c>
      <c r="AF779" s="18">
        <f>S779-U779</f>
        <v/>
      </c>
      <c r="AG779" s="21">
        <f>IF(P779&lt;=0,0,LOOKUP(P779,{0,1950001,3300001,6950001,9000001,18000001,40000001},{0.05,0.1,0.2,0.23,0.33,0.4,0.45}))</f>
        <v/>
      </c>
    </row>
    <row r="780">
      <c r="A780" t="inlineStr">
        <is>
          <t>1万円刻み</t>
        </is>
      </c>
      <c r="B780" s="18">
        <f>'4_1万円刻み'!$A$275</f>
        <v/>
      </c>
      <c r="C780" s="19" t="n">
        <v>2026</v>
      </c>
      <c r="D780" s="18" t="n">
        <v>100000</v>
      </c>
      <c r="E780" s="18" t="n">
        <v>0</v>
      </c>
      <c r="F780" s="18" t="n">
        <v>100000</v>
      </c>
      <c r="G780" t="inlineStr">
        <is>
          <t>はい</t>
        </is>
      </c>
      <c r="H780" s="18">
        <f>ROUND(MIN(B780/12,650000)*12*0.0915+MIN(B780/12,1390000)*12*(0.0504+0)+B780*0.005,0)</f>
        <v/>
      </c>
      <c r="I780" s="18" t="n">
        <v>0</v>
      </c>
      <c r="J780" s="18" t="n">
        <v>0</v>
      </c>
      <c r="K780" s="18">
        <f>ROUND(IF(C780&gt;=2026,IF(B780&lt;741000,0,IF(B780&lt;2191000,B780-740000,IF(B780&lt;2193000,1451000,IF(B780&lt;2196000,1453000,IF(B780&lt;2200000,1456000,IF(B780&lt;3600000,ROUNDDOWN(B780/4,-3)*2.8-80000,IF(B780&lt;6600000,ROUNDDOWN(B780/4,-3)*3.2-440000,IF(B780&lt;8500000,ROUNDDOWN(B780*0.9,0)-1100000,B780-1950000)))))))),IF(B780&lt;651000,0,IF(B780&lt;1900000,B780-650000,IF(B780&lt;3600000,ROUNDDOWN(B780/4,-3)*2.8-80000,IF(B780&lt;6600000,ROUNDDOWN(B780/4,-3)*3.2-440000,IF(B780&lt;8500000,ROUNDDOWN(B780*0.9,0)-1100000,B780-1950000)))))),0)</f>
        <v/>
      </c>
      <c r="L780" s="18">
        <f>IF(K780&gt;23500000,NA(),IF(C780&gt;=2026,IF(K780&lt;=4890000,1040000,IF(K780&lt;=6550000,670000,620000)),IF(K780&lt;=1320000,950000,IF(K780&lt;=3360000,880000,IF(K780&lt;=4890000,680000,IF(K780&lt;=6550000,630000,580000))))))</f>
        <v/>
      </c>
      <c r="M780" s="18">
        <f>MIN(100000,ROUNDDOWN(K780*0.05,0))</f>
        <v/>
      </c>
      <c r="N780" s="18">
        <f>MIN(2000000,MAX(0,D780-E780-M780))</f>
        <v/>
      </c>
      <c r="O780" s="18">
        <f>IF(G780="はい",MIN(88000,MAX(0,F780-12000)),0)</f>
        <v/>
      </c>
      <c r="P780" s="18">
        <f>MAX(0,ROUNDDOWN(K780-H780-L780-I780-0,-3))</f>
        <v/>
      </c>
      <c r="Q780" s="18">
        <f>MAX(0,ROUNDDOWN(K780-H780-L780-I780-N780,-3))</f>
        <v/>
      </c>
      <c r="R780" s="18">
        <f>MAX(0,ROUNDDOWN(K780-H780-L780-I780-O780,-3))</f>
        <v/>
      </c>
      <c r="S780" s="18">
        <f>IF(P780&lt;=0,0,ROUNDDOWN((P780*LOOKUP(P780,{0,1950001,3300001,6950001,9000001,18000001,40000001},{0.05,0.1,0.2,0.23,0.33,0.4,0.45})-LOOKUP(P780,{0,1950001,3300001,6950001,9000001,18000001,40000001},{0,97500,427500,636000,1536000,2796000,4796000}))*1.021,-2))</f>
        <v/>
      </c>
      <c r="T780" s="18">
        <f>IF(Q780&lt;=0,0,ROUNDDOWN((Q780*LOOKUP(Q780,{0,1950001,3300001,6950001,9000001,18000001,40000001},{0.05,0.1,0.2,0.23,0.33,0.4,0.45})-LOOKUP(Q780,{0,1950001,3300001,6950001,9000001,18000001,40000001},{0,97500,427500,636000,1536000,2796000,4796000}))*1.021,-2))</f>
        <v/>
      </c>
      <c r="U780" s="18">
        <f>IF(R780&lt;=0,0,ROUNDDOWN((R780*LOOKUP(R780,{0,1950001,3300001,6950001,9000001,18000001,40000001},{0.05,0.1,0.2,0.23,0.33,0.4,0.45})-LOOKUP(R780,{0,1950001,3300001,6950001,9000001,18000001,40000001},{0,97500,427500,636000,1536000,2796000,4796000}))*1.021,-2))</f>
        <v/>
      </c>
      <c r="V780" s="18">
        <f>MAX(0,ROUNDDOWN(K780-H780-430000-J780-0,-3))</f>
        <v/>
      </c>
      <c r="W780" s="18">
        <f>MAX(0,ROUNDDOWN(K780-H780-430000-J780-N780,-3))</f>
        <v/>
      </c>
      <c r="X780" s="18">
        <f>MAX(0,ROUNDDOWN(K780-H780-430000-J780-O780,-3))</f>
        <v/>
      </c>
      <c r="Y780" s="18">
        <f>IF(K780&lt;=450000,0,MAX(0,ROUNDDOWN(V780*0.06-MIN(50000,V780)*0.03,-2))+MAX(0,ROUNDDOWN(V780*0.04-MIN(50000,V780)*0.02,-2)))</f>
        <v/>
      </c>
      <c r="Z780" s="18">
        <f>IF(K780&lt;=450000,0,MAX(0,ROUNDDOWN(W780*0.06-MIN(50000,W780)*0.03,-2))+MAX(0,ROUNDDOWN(W780*0.04-MIN(50000,W780)*0.02,-2)))</f>
        <v/>
      </c>
      <c r="AA780" s="18">
        <f>IF(K780&lt;=450000,0,MAX(0,ROUNDDOWN(X780*0.06-MIN(50000,X780)*0.03,-2))+MAX(0,ROUNDDOWN(X780*0.04-MIN(50000,X780)*0.02,-2)))</f>
        <v/>
      </c>
      <c r="AB780" s="18">
        <f>AE780+Y780-Z780</f>
        <v/>
      </c>
      <c r="AC780" s="18">
        <f>AF780+Y780-AA780</f>
        <v/>
      </c>
      <c r="AD780" s="20">
        <f>AB780-AC780</f>
        <v/>
      </c>
      <c r="AE780" s="18">
        <f>S780-T780</f>
        <v/>
      </c>
      <c r="AF780" s="18">
        <f>S780-U780</f>
        <v/>
      </c>
      <c r="AG780" s="21">
        <f>IF(P780&lt;=0,0,LOOKUP(P780,{0,1950001,3300001,6950001,9000001,18000001,40000001},{0.05,0.1,0.2,0.23,0.33,0.4,0.45}))</f>
        <v/>
      </c>
    </row>
    <row r="781">
      <c r="A781" t="inlineStr">
        <is>
          <t>1万円刻み</t>
        </is>
      </c>
      <c r="B781" s="18">
        <f>'4_1万円刻み'!$A$275</f>
        <v/>
      </c>
      <c r="C781" s="19" t="n">
        <v>2025</v>
      </c>
      <c r="D781" s="18" t="n">
        <v>100000</v>
      </c>
      <c r="E781" s="18" t="n">
        <v>0</v>
      </c>
      <c r="F781" s="18" t="n">
        <v>100000</v>
      </c>
      <c r="G781" t="inlineStr">
        <is>
          <t>はい</t>
        </is>
      </c>
      <c r="H781" s="18">
        <f>ROUND(MIN(B781/12,650000)*12*0.0915+MIN(B781/12,1390000)*12*(0.0504+0)+B781*0.005,0)</f>
        <v/>
      </c>
      <c r="I781" s="18" t="n">
        <v>0</v>
      </c>
      <c r="J781" s="18" t="n">
        <v>0</v>
      </c>
      <c r="K781" s="18">
        <f>ROUND(IF(C781&gt;=2026,IF(B781&lt;741000,0,IF(B781&lt;2191000,B781-740000,IF(B781&lt;2193000,1451000,IF(B781&lt;2196000,1453000,IF(B781&lt;2200000,1456000,IF(B781&lt;3600000,ROUNDDOWN(B781/4,-3)*2.8-80000,IF(B781&lt;6600000,ROUNDDOWN(B781/4,-3)*3.2-440000,IF(B781&lt;8500000,ROUNDDOWN(B781*0.9,0)-1100000,B781-1950000)))))))),IF(B781&lt;651000,0,IF(B781&lt;1900000,B781-650000,IF(B781&lt;3600000,ROUNDDOWN(B781/4,-3)*2.8-80000,IF(B781&lt;6600000,ROUNDDOWN(B781/4,-3)*3.2-440000,IF(B781&lt;8500000,ROUNDDOWN(B781*0.9,0)-1100000,B781-1950000)))))),0)</f>
        <v/>
      </c>
      <c r="L781" s="18">
        <f>IF(K781&gt;23500000,NA(),IF(C781&gt;=2026,IF(K781&lt;=4890000,1040000,IF(K781&lt;=6550000,670000,620000)),IF(K781&lt;=1320000,950000,IF(K781&lt;=3360000,880000,IF(K781&lt;=4890000,680000,IF(K781&lt;=6550000,630000,580000))))))</f>
        <v/>
      </c>
      <c r="M781" s="18">
        <f>MIN(100000,ROUNDDOWN(K781*0.05,0))</f>
        <v/>
      </c>
      <c r="N781" s="18">
        <f>MIN(2000000,MAX(0,D781-E781-M781))</f>
        <v/>
      </c>
      <c r="O781" s="18">
        <f>IF(G781="はい",MIN(88000,MAX(0,F781-12000)),0)</f>
        <v/>
      </c>
      <c r="P781" s="18">
        <f>MAX(0,ROUNDDOWN(K781-H781-L781-I781-0,-3))</f>
        <v/>
      </c>
      <c r="Q781" s="18">
        <f>MAX(0,ROUNDDOWN(K781-H781-L781-I781-N781,-3))</f>
        <v/>
      </c>
      <c r="R781" s="18">
        <f>MAX(0,ROUNDDOWN(K781-H781-L781-I781-O781,-3))</f>
        <v/>
      </c>
      <c r="S781" s="18">
        <f>IF(P781&lt;=0,0,ROUNDDOWN((P781*LOOKUP(P781,{0,1950001,3300001,6950001,9000001,18000001,40000001},{0.05,0.1,0.2,0.23,0.33,0.4,0.45})-LOOKUP(P781,{0,1950001,3300001,6950001,9000001,18000001,40000001},{0,97500,427500,636000,1536000,2796000,4796000}))*1.021,-2))</f>
        <v/>
      </c>
      <c r="T781" s="18">
        <f>IF(Q781&lt;=0,0,ROUNDDOWN((Q781*LOOKUP(Q781,{0,1950001,3300001,6950001,9000001,18000001,40000001},{0.05,0.1,0.2,0.23,0.33,0.4,0.45})-LOOKUP(Q781,{0,1950001,3300001,6950001,9000001,18000001,40000001},{0,97500,427500,636000,1536000,2796000,4796000}))*1.021,-2))</f>
        <v/>
      </c>
      <c r="U781" s="18">
        <f>IF(R781&lt;=0,0,ROUNDDOWN((R781*LOOKUP(R781,{0,1950001,3300001,6950001,9000001,18000001,40000001},{0.05,0.1,0.2,0.23,0.33,0.4,0.45})-LOOKUP(R781,{0,1950001,3300001,6950001,9000001,18000001,40000001},{0,97500,427500,636000,1536000,2796000,4796000}))*1.021,-2))</f>
        <v/>
      </c>
      <c r="V781" s="18">
        <f>MAX(0,ROUNDDOWN(K781-H781-430000-J781-0,-3))</f>
        <v/>
      </c>
      <c r="W781" s="18">
        <f>MAX(0,ROUNDDOWN(K781-H781-430000-J781-N781,-3))</f>
        <v/>
      </c>
      <c r="X781" s="18">
        <f>MAX(0,ROUNDDOWN(K781-H781-430000-J781-O781,-3))</f>
        <v/>
      </c>
      <c r="Y781" s="18">
        <f>IF(K781&lt;=450000,0,MAX(0,ROUNDDOWN(V781*0.06-MIN(50000,V781)*0.03,-2))+MAX(0,ROUNDDOWN(V781*0.04-MIN(50000,V781)*0.02,-2)))</f>
        <v/>
      </c>
      <c r="Z781" s="18">
        <f>IF(K781&lt;=450000,0,MAX(0,ROUNDDOWN(W781*0.06-MIN(50000,W781)*0.03,-2))+MAX(0,ROUNDDOWN(W781*0.04-MIN(50000,W781)*0.02,-2)))</f>
        <v/>
      </c>
      <c r="AA781" s="18">
        <f>IF(K781&lt;=450000,0,MAX(0,ROUNDDOWN(X781*0.06-MIN(50000,X781)*0.03,-2))+MAX(0,ROUNDDOWN(X781*0.04-MIN(50000,X781)*0.02,-2)))</f>
        <v/>
      </c>
      <c r="AB781" s="18">
        <f>AE781+Y781-Z781</f>
        <v/>
      </c>
      <c r="AC781" s="18">
        <f>AF781+Y781-AA781</f>
        <v/>
      </c>
      <c r="AD781" s="20">
        <f>AB781-AC781</f>
        <v/>
      </c>
      <c r="AE781" s="18">
        <f>S781-T781</f>
        <v/>
      </c>
      <c r="AF781" s="18">
        <f>S781-U781</f>
        <v/>
      </c>
      <c r="AG781" s="21">
        <f>IF(P781&lt;=0,0,LOOKUP(P781,{0,1950001,3300001,6950001,9000001,18000001,40000001},{0.05,0.1,0.2,0.23,0.33,0.4,0.45}))</f>
        <v/>
      </c>
    </row>
    <row r="782">
      <c r="A782" t="inlineStr">
        <is>
          <t>1万円刻み</t>
        </is>
      </c>
      <c r="B782" s="18">
        <f>'4_1万円刻み'!$A$276</f>
        <v/>
      </c>
      <c r="C782" s="19" t="n">
        <v>2026</v>
      </c>
      <c r="D782" s="18" t="n">
        <v>100000</v>
      </c>
      <c r="E782" s="18" t="n">
        <v>0</v>
      </c>
      <c r="F782" s="18" t="n">
        <v>100000</v>
      </c>
      <c r="G782" t="inlineStr">
        <is>
          <t>はい</t>
        </is>
      </c>
      <c r="H782" s="18">
        <f>ROUND(MIN(B782/12,650000)*12*0.0915+MIN(B782/12,1390000)*12*(0.0504+0)+B782*0.005,0)</f>
        <v/>
      </c>
      <c r="I782" s="18" t="n">
        <v>0</v>
      </c>
      <c r="J782" s="18" t="n">
        <v>0</v>
      </c>
      <c r="K782" s="18">
        <f>ROUND(IF(C782&gt;=2026,IF(B782&lt;741000,0,IF(B782&lt;2191000,B782-740000,IF(B782&lt;2193000,1451000,IF(B782&lt;2196000,1453000,IF(B782&lt;2200000,1456000,IF(B782&lt;3600000,ROUNDDOWN(B782/4,-3)*2.8-80000,IF(B782&lt;6600000,ROUNDDOWN(B782/4,-3)*3.2-440000,IF(B782&lt;8500000,ROUNDDOWN(B782*0.9,0)-1100000,B782-1950000)))))))),IF(B782&lt;651000,0,IF(B782&lt;1900000,B782-650000,IF(B782&lt;3600000,ROUNDDOWN(B782/4,-3)*2.8-80000,IF(B782&lt;6600000,ROUNDDOWN(B782/4,-3)*3.2-440000,IF(B782&lt;8500000,ROUNDDOWN(B782*0.9,0)-1100000,B782-1950000)))))),0)</f>
        <v/>
      </c>
      <c r="L782" s="18">
        <f>IF(K782&gt;23500000,NA(),IF(C782&gt;=2026,IF(K782&lt;=4890000,1040000,IF(K782&lt;=6550000,670000,620000)),IF(K782&lt;=1320000,950000,IF(K782&lt;=3360000,880000,IF(K782&lt;=4890000,680000,IF(K782&lt;=6550000,630000,580000))))))</f>
        <v/>
      </c>
      <c r="M782" s="18">
        <f>MIN(100000,ROUNDDOWN(K782*0.05,0))</f>
        <v/>
      </c>
      <c r="N782" s="18">
        <f>MIN(2000000,MAX(0,D782-E782-M782))</f>
        <v/>
      </c>
      <c r="O782" s="18">
        <f>IF(G782="はい",MIN(88000,MAX(0,F782-12000)),0)</f>
        <v/>
      </c>
      <c r="P782" s="18">
        <f>MAX(0,ROUNDDOWN(K782-H782-L782-I782-0,-3))</f>
        <v/>
      </c>
      <c r="Q782" s="18">
        <f>MAX(0,ROUNDDOWN(K782-H782-L782-I782-N782,-3))</f>
        <v/>
      </c>
      <c r="R782" s="18">
        <f>MAX(0,ROUNDDOWN(K782-H782-L782-I782-O782,-3))</f>
        <v/>
      </c>
      <c r="S782" s="18">
        <f>IF(P782&lt;=0,0,ROUNDDOWN((P782*LOOKUP(P782,{0,1950001,3300001,6950001,9000001,18000001,40000001},{0.05,0.1,0.2,0.23,0.33,0.4,0.45})-LOOKUP(P782,{0,1950001,3300001,6950001,9000001,18000001,40000001},{0,97500,427500,636000,1536000,2796000,4796000}))*1.021,-2))</f>
        <v/>
      </c>
      <c r="T782" s="18">
        <f>IF(Q782&lt;=0,0,ROUNDDOWN((Q782*LOOKUP(Q782,{0,1950001,3300001,6950001,9000001,18000001,40000001},{0.05,0.1,0.2,0.23,0.33,0.4,0.45})-LOOKUP(Q782,{0,1950001,3300001,6950001,9000001,18000001,40000001},{0,97500,427500,636000,1536000,2796000,4796000}))*1.021,-2))</f>
        <v/>
      </c>
      <c r="U782" s="18">
        <f>IF(R782&lt;=0,0,ROUNDDOWN((R782*LOOKUP(R782,{0,1950001,3300001,6950001,9000001,18000001,40000001},{0.05,0.1,0.2,0.23,0.33,0.4,0.45})-LOOKUP(R782,{0,1950001,3300001,6950001,9000001,18000001,40000001},{0,97500,427500,636000,1536000,2796000,4796000}))*1.021,-2))</f>
        <v/>
      </c>
      <c r="V782" s="18">
        <f>MAX(0,ROUNDDOWN(K782-H782-430000-J782-0,-3))</f>
        <v/>
      </c>
      <c r="W782" s="18">
        <f>MAX(0,ROUNDDOWN(K782-H782-430000-J782-N782,-3))</f>
        <v/>
      </c>
      <c r="X782" s="18">
        <f>MAX(0,ROUNDDOWN(K782-H782-430000-J782-O782,-3))</f>
        <v/>
      </c>
      <c r="Y782" s="18">
        <f>IF(K782&lt;=450000,0,MAX(0,ROUNDDOWN(V782*0.06-MIN(50000,V782)*0.03,-2))+MAX(0,ROUNDDOWN(V782*0.04-MIN(50000,V782)*0.02,-2)))</f>
        <v/>
      </c>
      <c r="Z782" s="18">
        <f>IF(K782&lt;=450000,0,MAX(0,ROUNDDOWN(W782*0.06-MIN(50000,W782)*0.03,-2))+MAX(0,ROUNDDOWN(W782*0.04-MIN(50000,W782)*0.02,-2)))</f>
        <v/>
      </c>
      <c r="AA782" s="18">
        <f>IF(K782&lt;=450000,0,MAX(0,ROUNDDOWN(X782*0.06-MIN(50000,X782)*0.03,-2))+MAX(0,ROUNDDOWN(X782*0.04-MIN(50000,X782)*0.02,-2)))</f>
        <v/>
      </c>
      <c r="AB782" s="18">
        <f>AE782+Y782-Z782</f>
        <v/>
      </c>
      <c r="AC782" s="18">
        <f>AF782+Y782-AA782</f>
        <v/>
      </c>
      <c r="AD782" s="20">
        <f>AB782-AC782</f>
        <v/>
      </c>
      <c r="AE782" s="18">
        <f>S782-T782</f>
        <v/>
      </c>
      <c r="AF782" s="18">
        <f>S782-U782</f>
        <v/>
      </c>
      <c r="AG782" s="21">
        <f>IF(P782&lt;=0,0,LOOKUP(P782,{0,1950001,3300001,6950001,9000001,18000001,40000001},{0.05,0.1,0.2,0.23,0.33,0.4,0.45}))</f>
        <v/>
      </c>
    </row>
    <row r="783">
      <c r="A783" t="inlineStr">
        <is>
          <t>1万円刻み</t>
        </is>
      </c>
      <c r="B783" s="18">
        <f>'4_1万円刻み'!$A$276</f>
        <v/>
      </c>
      <c r="C783" s="19" t="n">
        <v>2025</v>
      </c>
      <c r="D783" s="18" t="n">
        <v>100000</v>
      </c>
      <c r="E783" s="18" t="n">
        <v>0</v>
      </c>
      <c r="F783" s="18" t="n">
        <v>100000</v>
      </c>
      <c r="G783" t="inlineStr">
        <is>
          <t>はい</t>
        </is>
      </c>
      <c r="H783" s="18">
        <f>ROUND(MIN(B783/12,650000)*12*0.0915+MIN(B783/12,1390000)*12*(0.0504+0)+B783*0.005,0)</f>
        <v/>
      </c>
      <c r="I783" s="18" t="n">
        <v>0</v>
      </c>
      <c r="J783" s="18" t="n">
        <v>0</v>
      </c>
      <c r="K783" s="18">
        <f>ROUND(IF(C783&gt;=2026,IF(B783&lt;741000,0,IF(B783&lt;2191000,B783-740000,IF(B783&lt;2193000,1451000,IF(B783&lt;2196000,1453000,IF(B783&lt;2200000,1456000,IF(B783&lt;3600000,ROUNDDOWN(B783/4,-3)*2.8-80000,IF(B783&lt;6600000,ROUNDDOWN(B783/4,-3)*3.2-440000,IF(B783&lt;8500000,ROUNDDOWN(B783*0.9,0)-1100000,B783-1950000)))))))),IF(B783&lt;651000,0,IF(B783&lt;1900000,B783-650000,IF(B783&lt;3600000,ROUNDDOWN(B783/4,-3)*2.8-80000,IF(B783&lt;6600000,ROUNDDOWN(B783/4,-3)*3.2-440000,IF(B783&lt;8500000,ROUNDDOWN(B783*0.9,0)-1100000,B783-1950000)))))),0)</f>
        <v/>
      </c>
      <c r="L783" s="18">
        <f>IF(K783&gt;23500000,NA(),IF(C783&gt;=2026,IF(K783&lt;=4890000,1040000,IF(K783&lt;=6550000,670000,620000)),IF(K783&lt;=1320000,950000,IF(K783&lt;=3360000,880000,IF(K783&lt;=4890000,680000,IF(K783&lt;=6550000,630000,580000))))))</f>
        <v/>
      </c>
      <c r="M783" s="18">
        <f>MIN(100000,ROUNDDOWN(K783*0.05,0))</f>
        <v/>
      </c>
      <c r="N783" s="18">
        <f>MIN(2000000,MAX(0,D783-E783-M783))</f>
        <v/>
      </c>
      <c r="O783" s="18">
        <f>IF(G783="はい",MIN(88000,MAX(0,F783-12000)),0)</f>
        <v/>
      </c>
      <c r="P783" s="18">
        <f>MAX(0,ROUNDDOWN(K783-H783-L783-I783-0,-3))</f>
        <v/>
      </c>
      <c r="Q783" s="18">
        <f>MAX(0,ROUNDDOWN(K783-H783-L783-I783-N783,-3))</f>
        <v/>
      </c>
      <c r="R783" s="18">
        <f>MAX(0,ROUNDDOWN(K783-H783-L783-I783-O783,-3))</f>
        <v/>
      </c>
      <c r="S783" s="18">
        <f>IF(P783&lt;=0,0,ROUNDDOWN((P783*LOOKUP(P783,{0,1950001,3300001,6950001,9000001,18000001,40000001},{0.05,0.1,0.2,0.23,0.33,0.4,0.45})-LOOKUP(P783,{0,1950001,3300001,6950001,9000001,18000001,40000001},{0,97500,427500,636000,1536000,2796000,4796000}))*1.021,-2))</f>
        <v/>
      </c>
      <c r="T783" s="18">
        <f>IF(Q783&lt;=0,0,ROUNDDOWN((Q783*LOOKUP(Q783,{0,1950001,3300001,6950001,9000001,18000001,40000001},{0.05,0.1,0.2,0.23,0.33,0.4,0.45})-LOOKUP(Q783,{0,1950001,3300001,6950001,9000001,18000001,40000001},{0,97500,427500,636000,1536000,2796000,4796000}))*1.021,-2))</f>
        <v/>
      </c>
      <c r="U783" s="18">
        <f>IF(R783&lt;=0,0,ROUNDDOWN((R783*LOOKUP(R783,{0,1950001,3300001,6950001,9000001,18000001,40000001},{0.05,0.1,0.2,0.23,0.33,0.4,0.45})-LOOKUP(R783,{0,1950001,3300001,6950001,9000001,18000001,40000001},{0,97500,427500,636000,1536000,2796000,4796000}))*1.021,-2))</f>
        <v/>
      </c>
      <c r="V783" s="18">
        <f>MAX(0,ROUNDDOWN(K783-H783-430000-J783-0,-3))</f>
        <v/>
      </c>
      <c r="W783" s="18">
        <f>MAX(0,ROUNDDOWN(K783-H783-430000-J783-N783,-3))</f>
        <v/>
      </c>
      <c r="X783" s="18">
        <f>MAX(0,ROUNDDOWN(K783-H783-430000-J783-O783,-3))</f>
        <v/>
      </c>
      <c r="Y783" s="18">
        <f>IF(K783&lt;=450000,0,MAX(0,ROUNDDOWN(V783*0.06-MIN(50000,V783)*0.03,-2))+MAX(0,ROUNDDOWN(V783*0.04-MIN(50000,V783)*0.02,-2)))</f>
        <v/>
      </c>
      <c r="Z783" s="18">
        <f>IF(K783&lt;=450000,0,MAX(0,ROUNDDOWN(W783*0.06-MIN(50000,W783)*0.03,-2))+MAX(0,ROUNDDOWN(W783*0.04-MIN(50000,W783)*0.02,-2)))</f>
        <v/>
      </c>
      <c r="AA783" s="18">
        <f>IF(K783&lt;=450000,0,MAX(0,ROUNDDOWN(X783*0.06-MIN(50000,X783)*0.03,-2))+MAX(0,ROUNDDOWN(X783*0.04-MIN(50000,X783)*0.02,-2)))</f>
        <v/>
      </c>
      <c r="AB783" s="18">
        <f>AE783+Y783-Z783</f>
        <v/>
      </c>
      <c r="AC783" s="18">
        <f>AF783+Y783-AA783</f>
        <v/>
      </c>
      <c r="AD783" s="20">
        <f>AB783-AC783</f>
        <v/>
      </c>
      <c r="AE783" s="18">
        <f>S783-T783</f>
        <v/>
      </c>
      <c r="AF783" s="18">
        <f>S783-U783</f>
        <v/>
      </c>
      <c r="AG783" s="21">
        <f>IF(P783&lt;=0,0,LOOKUP(P783,{0,1950001,3300001,6950001,9000001,18000001,40000001},{0.05,0.1,0.2,0.23,0.33,0.4,0.45}))</f>
        <v/>
      </c>
    </row>
    <row r="784">
      <c r="A784" t="inlineStr">
        <is>
          <t>1万円刻み</t>
        </is>
      </c>
      <c r="B784" s="18">
        <f>'4_1万円刻み'!$A$277</f>
        <v/>
      </c>
      <c r="C784" s="19" t="n">
        <v>2026</v>
      </c>
      <c r="D784" s="18" t="n">
        <v>100000</v>
      </c>
      <c r="E784" s="18" t="n">
        <v>0</v>
      </c>
      <c r="F784" s="18" t="n">
        <v>100000</v>
      </c>
      <c r="G784" t="inlineStr">
        <is>
          <t>はい</t>
        </is>
      </c>
      <c r="H784" s="18">
        <f>ROUND(MIN(B784/12,650000)*12*0.0915+MIN(B784/12,1390000)*12*(0.0504+0)+B784*0.005,0)</f>
        <v/>
      </c>
      <c r="I784" s="18" t="n">
        <v>0</v>
      </c>
      <c r="J784" s="18" t="n">
        <v>0</v>
      </c>
      <c r="K784" s="18">
        <f>ROUND(IF(C784&gt;=2026,IF(B784&lt;741000,0,IF(B784&lt;2191000,B784-740000,IF(B784&lt;2193000,1451000,IF(B784&lt;2196000,1453000,IF(B784&lt;2200000,1456000,IF(B784&lt;3600000,ROUNDDOWN(B784/4,-3)*2.8-80000,IF(B784&lt;6600000,ROUNDDOWN(B784/4,-3)*3.2-440000,IF(B784&lt;8500000,ROUNDDOWN(B784*0.9,0)-1100000,B784-1950000)))))))),IF(B784&lt;651000,0,IF(B784&lt;1900000,B784-650000,IF(B784&lt;3600000,ROUNDDOWN(B784/4,-3)*2.8-80000,IF(B784&lt;6600000,ROUNDDOWN(B784/4,-3)*3.2-440000,IF(B784&lt;8500000,ROUNDDOWN(B784*0.9,0)-1100000,B784-1950000)))))),0)</f>
        <v/>
      </c>
      <c r="L784" s="18">
        <f>IF(K784&gt;23500000,NA(),IF(C784&gt;=2026,IF(K784&lt;=4890000,1040000,IF(K784&lt;=6550000,670000,620000)),IF(K784&lt;=1320000,950000,IF(K784&lt;=3360000,880000,IF(K784&lt;=4890000,680000,IF(K784&lt;=6550000,630000,580000))))))</f>
        <v/>
      </c>
      <c r="M784" s="18">
        <f>MIN(100000,ROUNDDOWN(K784*0.05,0))</f>
        <v/>
      </c>
      <c r="N784" s="18">
        <f>MIN(2000000,MAX(0,D784-E784-M784))</f>
        <v/>
      </c>
      <c r="O784" s="18">
        <f>IF(G784="はい",MIN(88000,MAX(0,F784-12000)),0)</f>
        <v/>
      </c>
      <c r="P784" s="18">
        <f>MAX(0,ROUNDDOWN(K784-H784-L784-I784-0,-3))</f>
        <v/>
      </c>
      <c r="Q784" s="18">
        <f>MAX(0,ROUNDDOWN(K784-H784-L784-I784-N784,-3))</f>
        <v/>
      </c>
      <c r="R784" s="18">
        <f>MAX(0,ROUNDDOWN(K784-H784-L784-I784-O784,-3))</f>
        <v/>
      </c>
      <c r="S784" s="18">
        <f>IF(P784&lt;=0,0,ROUNDDOWN((P784*LOOKUP(P784,{0,1950001,3300001,6950001,9000001,18000001,40000001},{0.05,0.1,0.2,0.23,0.33,0.4,0.45})-LOOKUP(P784,{0,1950001,3300001,6950001,9000001,18000001,40000001},{0,97500,427500,636000,1536000,2796000,4796000}))*1.021,-2))</f>
        <v/>
      </c>
      <c r="T784" s="18">
        <f>IF(Q784&lt;=0,0,ROUNDDOWN((Q784*LOOKUP(Q784,{0,1950001,3300001,6950001,9000001,18000001,40000001},{0.05,0.1,0.2,0.23,0.33,0.4,0.45})-LOOKUP(Q784,{0,1950001,3300001,6950001,9000001,18000001,40000001},{0,97500,427500,636000,1536000,2796000,4796000}))*1.021,-2))</f>
        <v/>
      </c>
      <c r="U784" s="18">
        <f>IF(R784&lt;=0,0,ROUNDDOWN((R784*LOOKUP(R784,{0,1950001,3300001,6950001,9000001,18000001,40000001},{0.05,0.1,0.2,0.23,0.33,0.4,0.45})-LOOKUP(R784,{0,1950001,3300001,6950001,9000001,18000001,40000001},{0,97500,427500,636000,1536000,2796000,4796000}))*1.021,-2))</f>
        <v/>
      </c>
      <c r="V784" s="18">
        <f>MAX(0,ROUNDDOWN(K784-H784-430000-J784-0,-3))</f>
        <v/>
      </c>
      <c r="W784" s="18">
        <f>MAX(0,ROUNDDOWN(K784-H784-430000-J784-N784,-3))</f>
        <v/>
      </c>
      <c r="X784" s="18">
        <f>MAX(0,ROUNDDOWN(K784-H784-430000-J784-O784,-3))</f>
        <v/>
      </c>
      <c r="Y784" s="18">
        <f>IF(K784&lt;=450000,0,MAX(0,ROUNDDOWN(V784*0.06-MIN(50000,V784)*0.03,-2))+MAX(0,ROUNDDOWN(V784*0.04-MIN(50000,V784)*0.02,-2)))</f>
        <v/>
      </c>
      <c r="Z784" s="18">
        <f>IF(K784&lt;=450000,0,MAX(0,ROUNDDOWN(W784*0.06-MIN(50000,W784)*0.03,-2))+MAX(0,ROUNDDOWN(W784*0.04-MIN(50000,W784)*0.02,-2)))</f>
        <v/>
      </c>
      <c r="AA784" s="18">
        <f>IF(K784&lt;=450000,0,MAX(0,ROUNDDOWN(X784*0.06-MIN(50000,X784)*0.03,-2))+MAX(0,ROUNDDOWN(X784*0.04-MIN(50000,X784)*0.02,-2)))</f>
        <v/>
      </c>
      <c r="AB784" s="18">
        <f>AE784+Y784-Z784</f>
        <v/>
      </c>
      <c r="AC784" s="18">
        <f>AF784+Y784-AA784</f>
        <v/>
      </c>
      <c r="AD784" s="20">
        <f>AB784-AC784</f>
        <v/>
      </c>
      <c r="AE784" s="18">
        <f>S784-T784</f>
        <v/>
      </c>
      <c r="AF784" s="18">
        <f>S784-U784</f>
        <v/>
      </c>
      <c r="AG784" s="21">
        <f>IF(P784&lt;=0,0,LOOKUP(P784,{0,1950001,3300001,6950001,9000001,18000001,40000001},{0.05,0.1,0.2,0.23,0.33,0.4,0.45}))</f>
        <v/>
      </c>
    </row>
    <row r="785">
      <c r="A785" t="inlineStr">
        <is>
          <t>1万円刻み</t>
        </is>
      </c>
      <c r="B785" s="18">
        <f>'4_1万円刻み'!$A$277</f>
        <v/>
      </c>
      <c r="C785" s="19" t="n">
        <v>2025</v>
      </c>
      <c r="D785" s="18" t="n">
        <v>100000</v>
      </c>
      <c r="E785" s="18" t="n">
        <v>0</v>
      </c>
      <c r="F785" s="18" t="n">
        <v>100000</v>
      </c>
      <c r="G785" t="inlineStr">
        <is>
          <t>はい</t>
        </is>
      </c>
      <c r="H785" s="18">
        <f>ROUND(MIN(B785/12,650000)*12*0.0915+MIN(B785/12,1390000)*12*(0.0504+0)+B785*0.005,0)</f>
        <v/>
      </c>
      <c r="I785" s="18" t="n">
        <v>0</v>
      </c>
      <c r="J785" s="18" t="n">
        <v>0</v>
      </c>
      <c r="K785" s="18">
        <f>ROUND(IF(C785&gt;=2026,IF(B785&lt;741000,0,IF(B785&lt;2191000,B785-740000,IF(B785&lt;2193000,1451000,IF(B785&lt;2196000,1453000,IF(B785&lt;2200000,1456000,IF(B785&lt;3600000,ROUNDDOWN(B785/4,-3)*2.8-80000,IF(B785&lt;6600000,ROUNDDOWN(B785/4,-3)*3.2-440000,IF(B785&lt;8500000,ROUNDDOWN(B785*0.9,0)-1100000,B785-1950000)))))))),IF(B785&lt;651000,0,IF(B785&lt;1900000,B785-650000,IF(B785&lt;3600000,ROUNDDOWN(B785/4,-3)*2.8-80000,IF(B785&lt;6600000,ROUNDDOWN(B785/4,-3)*3.2-440000,IF(B785&lt;8500000,ROUNDDOWN(B785*0.9,0)-1100000,B785-1950000)))))),0)</f>
        <v/>
      </c>
      <c r="L785" s="18">
        <f>IF(K785&gt;23500000,NA(),IF(C785&gt;=2026,IF(K785&lt;=4890000,1040000,IF(K785&lt;=6550000,670000,620000)),IF(K785&lt;=1320000,950000,IF(K785&lt;=3360000,880000,IF(K785&lt;=4890000,680000,IF(K785&lt;=6550000,630000,580000))))))</f>
        <v/>
      </c>
      <c r="M785" s="18">
        <f>MIN(100000,ROUNDDOWN(K785*0.05,0))</f>
        <v/>
      </c>
      <c r="N785" s="18">
        <f>MIN(2000000,MAX(0,D785-E785-M785))</f>
        <v/>
      </c>
      <c r="O785" s="18">
        <f>IF(G785="はい",MIN(88000,MAX(0,F785-12000)),0)</f>
        <v/>
      </c>
      <c r="P785" s="18">
        <f>MAX(0,ROUNDDOWN(K785-H785-L785-I785-0,-3))</f>
        <v/>
      </c>
      <c r="Q785" s="18">
        <f>MAX(0,ROUNDDOWN(K785-H785-L785-I785-N785,-3))</f>
        <v/>
      </c>
      <c r="R785" s="18">
        <f>MAX(0,ROUNDDOWN(K785-H785-L785-I785-O785,-3))</f>
        <v/>
      </c>
      <c r="S785" s="18">
        <f>IF(P785&lt;=0,0,ROUNDDOWN((P785*LOOKUP(P785,{0,1950001,3300001,6950001,9000001,18000001,40000001},{0.05,0.1,0.2,0.23,0.33,0.4,0.45})-LOOKUP(P785,{0,1950001,3300001,6950001,9000001,18000001,40000001},{0,97500,427500,636000,1536000,2796000,4796000}))*1.021,-2))</f>
        <v/>
      </c>
      <c r="T785" s="18">
        <f>IF(Q785&lt;=0,0,ROUNDDOWN((Q785*LOOKUP(Q785,{0,1950001,3300001,6950001,9000001,18000001,40000001},{0.05,0.1,0.2,0.23,0.33,0.4,0.45})-LOOKUP(Q785,{0,1950001,3300001,6950001,9000001,18000001,40000001},{0,97500,427500,636000,1536000,2796000,4796000}))*1.021,-2))</f>
        <v/>
      </c>
      <c r="U785" s="18">
        <f>IF(R785&lt;=0,0,ROUNDDOWN((R785*LOOKUP(R785,{0,1950001,3300001,6950001,9000001,18000001,40000001},{0.05,0.1,0.2,0.23,0.33,0.4,0.45})-LOOKUP(R785,{0,1950001,3300001,6950001,9000001,18000001,40000001},{0,97500,427500,636000,1536000,2796000,4796000}))*1.021,-2))</f>
        <v/>
      </c>
      <c r="V785" s="18">
        <f>MAX(0,ROUNDDOWN(K785-H785-430000-J785-0,-3))</f>
        <v/>
      </c>
      <c r="W785" s="18">
        <f>MAX(0,ROUNDDOWN(K785-H785-430000-J785-N785,-3))</f>
        <v/>
      </c>
      <c r="X785" s="18">
        <f>MAX(0,ROUNDDOWN(K785-H785-430000-J785-O785,-3))</f>
        <v/>
      </c>
      <c r="Y785" s="18">
        <f>IF(K785&lt;=450000,0,MAX(0,ROUNDDOWN(V785*0.06-MIN(50000,V785)*0.03,-2))+MAX(0,ROUNDDOWN(V785*0.04-MIN(50000,V785)*0.02,-2)))</f>
        <v/>
      </c>
      <c r="Z785" s="18">
        <f>IF(K785&lt;=450000,0,MAX(0,ROUNDDOWN(W785*0.06-MIN(50000,W785)*0.03,-2))+MAX(0,ROUNDDOWN(W785*0.04-MIN(50000,W785)*0.02,-2)))</f>
        <v/>
      </c>
      <c r="AA785" s="18">
        <f>IF(K785&lt;=450000,0,MAX(0,ROUNDDOWN(X785*0.06-MIN(50000,X785)*0.03,-2))+MAX(0,ROUNDDOWN(X785*0.04-MIN(50000,X785)*0.02,-2)))</f>
        <v/>
      </c>
      <c r="AB785" s="18">
        <f>AE785+Y785-Z785</f>
        <v/>
      </c>
      <c r="AC785" s="18">
        <f>AF785+Y785-AA785</f>
        <v/>
      </c>
      <c r="AD785" s="20">
        <f>AB785-AC785</f>
        <v/>
      </c>
      <c r="AE785" s="18">
        <f>S785-T785</f>
        <v/>
      </c>
      <c r="AF785" s="18">
        <f>S785-U785</f>
        <v/>
      </c>
      <c r="AG785" s="21">
        <f>IF(P785&lt;=0,0,LOOKUP(P785,{0,1950001,3300001,6950001,9000001,18000001,40000001},{0.05,0.1,0.2,0.23,0.33,0.4,0.45}))</f>
        <v/>
      </c>
    </row>
    <row r="786">
      <c r="A786" t="inlineStr">
        <is>
          <t>1万円刻み</t>
        </is>
      </c>
      <c r="B786" s="18">
        <f>'4_1万円刻み'!$A$278</f>
        <v/>
      </c>
      <c r="C786" s="19" t="n">
        <v>2026</v>
      </c>
      <c r="D786" s="18" t="n">
        <v>100000</v>
      </c>
      <c r="E786" s="18" t="n">
        <v>0</v>
      </c>
      <c r="F786" s="18" t="n">
        <v>100000</v>
      </c>
      <c r="G786" t="inlineStr">
        <is>
          <t>はい</t>
        </is>
      </c>
      <c r="H786" s="18">
        <f>ROUND(MIN(B786/12,650000)*12*0.0915+MIN(B786/12,1390000)*12*(0.0504+0)+B786*0.005,0)</f>
        <v/>
      </c>
      <c r="I786" s="18" t="n">
        <v>0</v>
      </c>
      <c r="J786" s="18" t="n">
        <v>0</v>
      </c>
      <c r="K786" s="18">
        <f>ROUND(IF(C786&gt;=2026,IF(B786&lt;741000,0,IF(B786&lt;2191000,B786-740000,IF(B786&lt;2193000,1451000,IF(B786&lt;2196000,1453000,IF(B786&lt;2200000,1456000,IF(B786&lt;3600000,ROUNDDOWN(B786/4,-3)*2.8-80000,IF(B786&lt;6600000,ROUNDDOWN(B786/4,-3)*3.2-440000,IF(B786&lt;8500000,ROUNDDOWN(B786*0.9,0)-1100000,B786-1950000)))))))),IF(B786&lt;651000,0,IF(B786&lt;1900000,B786-650000,IF(B786&lt;3600000,ROUNDDOWN(B786/4,-3)*2.8-80000,IF(B786&lt;6600000,ROUNDDOWN(B786/4,-3)*3.2-440000,IF(B786&lt;8500000,ROUNDDOWN(B786*0.9,0)-1100000,B786-1950000)))))),0)</f>
        <v/>
      </c>
      <c r="L786" s="18">
        <f>IF(K786&gt;23500000,NA(),IF(C786&gt;=2026,IF(K786&lt;=4890000,1040000,IF(K786&lt;=6550000,670000,620000)),IF(K786&lt;=1320000,950000,IF(K786&lt;=3360000,880000,IF(K786&lt;=4890000,680000,IF(K786&lt;=6550000,630000,580000))))))</f>
        <v/>
      </c>
      <c r="M786" s="18">
        <f>MIN(100000,ROUNDDOWN(K786*0.05,0))</f>
        <v/>
      </c>
      <c r="N786" s="18">
        <f>MIN(2000000,MAX(0,D786-E786-M786))</f>
        <v/>
      </c>
      <c r="O786" s="18">
        <f>IF(G786="はい",MIN(88000,MAX(0,F786-12000)),0)</f>
        <v/>
      </c>
      <c r="P786" s="18">
        <f>MAX(0,ROUNDDOWN(K786-H786-L786-I786-0,-3))</f>
        <v/>
      </c>
      <c r="Q786" s="18">
        <f>MAX(0,ROUNDDOWN(K786-H786-L786-I786-N786,-3))</f>
        <v/>
      </c>
      <c r="R786" s="18">
        <f>MAX(0,ROUNDDOWN(K786-H786-L786-I786-O786,-3))</f>
        <v/>
      </c>
      <c r="S786" s="18">
        <f>IF(P786&lt;=0,0,ROUNDDOWN((P786*LOOKUP(P786,{0,1950001,3300001,6950001,9000001,18000001,40000001},{0.05,0.1,0.2,0.23,0.33,0.4,0.45})-LOOKUP(P786,{0,1950001,3300001,6950001,9000001,18000001,40000001},{0,97500,427500,636000,1536000,2796000,4796000}))*1.021,-2))</f>
        <v/>
      </c>
      <c r="T786" s="18">
        <f>IF(Q786&lt;=0,0,ROUNDDOWN((Q786*LOOKUP(Q786,{0,1950001,3300001,6950001,9000001,18000001,40000001},{0.05,0.1,0.2,0.23,0.33,0.4,0.45})-LOOKUP(Q786,{0,1950001,3300001,6950001,9000001,18000001,40000001},{0,97500,427500,636000,1536000,2796000,4796000}))*1.021,-2))</f>
        <v/>
      </c>
      <c r="U786" s="18">
        <f>IF(R786&lt;=0,0,ROUNDDOWN((R786*LOOKUP(R786,{0,1950001,3300001,6950001,9000001,18000001,40000001},{0.05,0.1,0.2,0.23,0.33,0.4,0.45})-LOOKUP(R786,{0,1950001,3300001,6950001,9000001,18000001,40000001},{0,97500,427500,636000,1536000,2796000,4796000}))*1.021,-2))</f>
        <v/>
      </c>
      <c r="V786" s="18">
        <f>MAX(0,ROUNDDOWN(K786-H786-430000-J786-0,-3))</f>
        <v/>
      </c>
      <c r="W786" s="18">
        <f>MAX(0,ROUNDDOWN(K786-H786-430000-J786-N786,-3))</f>
        <v/>
      </c>
      <c r="X786" s="18">
        <f>MAX(0,ROUNDDOWN(K786-H786-430000-J786-O786,-3))</f>
        <v/>
      </c>
      <c r="Y786" s="18">
        <f>IF(K786&lt;=450000,0,MAX(0,ROUNDDOWN(V786*0.06-MIN(50000,V786)*0.03,-2))+MAX(0,ROUNDDOWN(V786*0.04-MIN(50000,V786)*0.02,-2)))</f>
        <v/>
      </c>
      <c r="Z786" s="18">
        <f>IF(K786&lt;=450000,0,MAX(0,ROUNDDOWN(W786*0.06-MIN(50000,W786)*0.03,-2))+MAX(0,ROUNDDOWN(W786*0.04-MIN(50000,W786)*0.02,-2)))</f>
        <v/>
      </c>
      <c r="AA786" s="18">
        <f>IF(K786&lt;=450000,0,MAX(0,ROUNDDOWN(X786*0.06-MIN(50000,X786)*0.03,-2))+MAX(0,ROUNDDOWN(X786*0.04-MIN(50000,X786)*0.02,-2)))</f>
        <v/>
      </c>
      <c r="AB786" s="18">
        <f>AE786+Y786-Z786</f>
        <v/>
      </c>
      <c r="AC786" s="18">
        <f>AF786+Y786-AA786</f>
        <v/>
      </c>
      <c r="AD786" s="20">
        <f>AB786-AC786</f>
        <v/>
      </c>
      <c r="AE786" s="18">
        <f>S786-T786</f>
        <v/>
      </c>
      <c r="AF786" s="18">
        <f>S786-U786</f>
        <v/>
      </c>
      <c r="AG786" s="21">
        <f>IF(P786&lt;=0,0,LOOKUP(P786,{0,1950001,3300001,6950001,9000001,18000001,40000001},{0.05,0.1,0.2,0.23,0.33,0.4,0.45}))</f>
        <v/>
      </c>
    </row>
    <row r="787">
      <c r="A787" t="inlineStr">
        <is>
          <t>1万円刻み</t>
        </is>
      </c>
      <c r="B787" s="18">
        <f>'4_1万円刻み'!$A$278</f>
        <v/>
      </c>
      <c r="C787" s="19" t="n">
        <v>2025</v>
      </c>
      <c r="D787" s="18" t="n">
        <v>100000</v>
      </c>
      <c r="E787" s="18" t="n">
        <v>0</v>
      </c>
      <c r="F787" s="18" t="n">
        <v>100000</v>
      </c>
      <c r="G787" t="inlineStr">
        <is>
          <t>はい</t>
        </is>
      </c>
      <c r="H787" s="18">
        <f>ROUND(MIN(B787/12,650000)*12*0.0915+MIN(B787/12,1390000)*12*(0.0504+0)+B787*0.005,0)</f>
        <v/>
      </c>
      <c r="I787" s="18" t="n">
        <v>0</v>
      </c>
      <c r="J787" s="18" t="n">
        <v>0</v>
      </c>
      <c r="K787" s="18">
        <f>ROUND(IF(C787&gt;=2026,IF(B787&lt;741000,0,IF(B787&lt;2191000,B787-740000,IF(B787&lt;2193000,1451000,IF(B787&lt;2196000,1453000,IF(B787&lt;2200000,1456000,IF(B787&lt;3600000,ROUNDDOWN(B787/4,-3)*2.8-80000,IF(B787&lt;6600000,ROUNDDOWN(B787/4,-3)*3.2-440000,IF(B787&lt;8500000,ROUNDDOWN(B787*0.9,0)-1100000,B787-1950000)))))))),IF(B787&lt;651000,0,IF(B787&lt;1900000,B787-650000,IF(B787&lt;3600000,ROUNDDOWN(B787/4,-3)*2.8-80000,IF(B787&lt;6600000,ROUNDDOWN(B787/4,-3)*3.2-440000,IF(B787&lt;8500000,ROUNDDOWN(B787*0.9,0)-1100000,B787-1950000)))))),0)</f>
        <v/>
      </c>
      <c r="L787" s="18">
        <f>IF(K787&gt;23500000,NA(),IF(C787&gt;=2026,IF(K787&lt;=4890000,1040000,IF(K787&lt;=6550000,670000,620000)),IF(K787&lt;=1320000,950000,IF(K787&lt;=3360000,880000,IF(K787&lt;=4890000,680000,IF(K787&lt;=6550000,630000,580000))))))</f>
        <v/>
      </c>
      <c r="M787" s="18">
        <f>MIN(100000,ROUNDDOWN(K787*0.05,0))</f>
        <v/>
      </c>
      <c r="N787" s="18">
        <f>MIN(2000000,MAX(0,D787-E787-M787))</f>
        <v/>
      </c>
      <c r="O787" s="18">
        <f>IF(G787="はい",MIN(88000,MAX(0,F787-12000)),0)</f>
        <v/>
      </c>
      <c r="P787" s="18">
        <f>MAX(0,ROUNDDOWN(K787-H787-L787-I787-0,-3))</f>
        <v/>
      </c>
      <c r="Q787" s="18">
        <f>MAX(0,ROUNDDOWN(K787-H787-L787-I787-N787,-3))</f>
        <v/>
      </c>
      <c r="R787" s="18">
        <f>MAX(0,ROUNDDOWN(K787-H787-L787-I787-O787,-3))</f>
        <v/>
      </c>
      <c r="S787" s="18">
        <f>IF(P787&lt;=0,0,ROUNDDOWN((P787*LOOKUP(P787,{0,1950001,3300001,6950001,9000001,18000001,40000001},{0.05,0.1,0.2,0.23,0.33,0.4,0.45})-LOOKUP(P787,{0,1950001,3300001,6950001,9000001,18000001,40000001},{0,97500,427500,636000,1536000,2796000,4796000}))*1.021,-2))</f>
        <v/>
      </c>
      <c r="T787" s="18">
        <f>IF(Q787&lt;=0,0,ROUNDDOWN((Q787*LOOKUP(Q787,{0,1950001,3300001,6950001,9000001,18000001,40000001},{0.05,0.1,0.2,0.23,0.33,0.4,0.45})-LOOKUP(Q787,{0,1950001,3300001,6950001,9000001,18000001,40000001},{0,97500,427500,636000,1536000,2796000,4796000}))*1.021,-2))</f>
        <v/>
      </c>
      <c r="U787" s="18">
        <f>IF(R787&lt;=0,0,ROUNDDOWN((R787*LOOKUP(R787,{0,1950001,3300001,6950001,9000001,18000001,40000001},{0.05,0.1,0.2,0.23,0.33,0.4,0.45})-LOOKUP(R787,{0,1950001,3300001,6950001,9000001,18000001,40000001},{0,97500,427500,636000,1536000,2796000,4796000}))*1.021,-2))</f>
        <v/>
      </c>
      <c r="V787" s="18">
        <f>MAX(0,ROUNDDOWN(K787-H787-430000-J787-0,-3))</f>
        <v/>
      </c>
      <c r="W787" s="18">
        <f>MAX(0,ROUNDDOWN(K787-H787-430000-J787-N787,-3))</f>
        <v/>
      </c>
      <c r="X787" s="18">
        <f>MAX(0,ROUNDDOWN(K787-H787-430000-J787-O787,-3))</f>
        <v/>
      </c>
      <c r="Y787" s="18">
        <f>IF(K787&lt;=450000,0,MAX(0,ROUNDDOWN(V787*0.06-MIN(50000,V787)*0.03,-2))+MAX(0,ROUNDDOWN(V787*0.04-MIN(50000,V787)*0.02,-2)))</f>
        <v/>
      </c>
      <c r="Z787" s="18">
        <f>IF(K787&lt;=450000,0,MAX(0,ROUNDDOWN(W787*0.06-MIN(50000,W787)*0.03,-2))+MAX(0,ROUNDDOWN(W787*0.04-MIN(50000,W787)*0.02,-2)))</f>
        <v/>
      </c>
      <c r="AA787" s="18">
        <f>IF(K787&lt;=450000,0,MAX(0,ROUNDDOWN(X787*0.06-MIN(50000,X787)*0.03,-2))+MAX(0,ROUNDDOWN(X787*0.04-MIN(50000,X787)*0.02,-2)))</f>
        <v/>
      </c>
      <c r="AB787" s="18">
        <f>AE787+Y787-Z787</f>
        <v/>
      </c>
      <c r="AC787" s="18">
        <f>AF787+Y787-AA787</f>
        <v/>
      </c>
      <c r="AD787" s="20">
        <f>AB787-AC787</f>
        <v/>
      </c>
      <c r="AE787" s="18">
        <f>S787-T787</f>
        <v/>
      </c>
      <c r="AF787" s="18">
        <f>S787-U787</f>
        <v/>
      </c>
      <c r="AG787" s="21">
        <f>IF(P787&lt;=0,0,LOOKUP(P787,{0,1950001,3300001,6950001,9000001,18000001,40000001},{0.05,0.1,0.2,0.23,0.33,0.4,0.45}))</f>
        <v/>
      </c>
    </row>
    <row r="788">
      <c r="A788" t="inlineStr">
        <is>
          <t>1万円刻み</t>
        </is>
      </c>
      <c r="B788" s="18">
        <f>'4_1万円刻み'!$A$279</f>
        <v/>
      </c>
      <c r="C788" s="19" t="n">
        <v>2026</v>
      </c>
      <c r="D788" s="18" t="n">
        <v>100000</v>
      </c>
      <c r="E788" s="18" t="n">
        <v>0</v>
      </c>
      <c r="F788" s="18" t="n">
        <v>100000</v>
      </c>
      <c r="G788" t="inlineStr">
        <is>
          <t>はい</t>
        </is>
      </c>
      <c r="H788" s="18">
        <f>ROUND(MIN(B788/12,650000)*12*0.0915+MIN(B788/12,1390000)*12*(0.0504+0)+B788*0.005,0)</f>
        <v/>
      </c>
      <c r="I788" s="18" t="n">
        <v>0</v>
      </c>
      <c r="J788" s="18" t="n">
        <v>0</v>
      </c>
      <c r="K788" s="18">
        <f>ROUND(IF(C788&gt;=2026,IF(B788&lt;741000,0,IF(B788&lt;2191000,B788-740000,IF(B788&lt;2193000,1451000,IF(B788&lt;2196000,1453000,IF(B788&lt;2200000,1456000,IF(B788&lt;3600000,ROUNDDOWN(B788/4,-3)*2.8-80000,IF(B788&lt;6600000,ROUNDDOWN(B788/4,-3)*3.2-440000,IF(B788&lt;8500000,ROUNDDOWN(B788*0.9,0)-1100000,B788-1950000)))))))),IF(B788&lt;651000,0,IF(B788&lt;1900000,B788-650000,IF(B788&lt;3600000,ROUNDDOWN(B788/4,-3)*2.8-80000,IF(B788&lt;6600000,ROUNDDOWN(B788/4,-3)*3.2-440000,IF(B788&lt;8500000,ROUNDDOWN(B788*0.9,0)-1100000,B788-1950000)))))),0)</f>
        <v/>
      </c>
      <c r="L788" s="18">
        <f>IF(K788&gt;23500000,NA(),IF(C788&gt;=2026,IF(K788&lt;=4890000,1040000,IF(K788&lt;=6550000,670000,620000)),IF(K788&lt;=1320000,950000,IF(K788&lt;=3360000,880000,IF(K788&lt;=4890000,680000,IF(K788&lt;=6550000,630000,580000))))))</f>
        <v/>
      </c>
      <c r="M788" s="18">
        <f>MIN(100000,ROUNDDOWN(K788*0.05,0))</f>
        <v/>
      </c>
      <c r="N788" s="18">
        <f>MIN(2000000,MAX(0,D788-E788-M788))</f>
        <v/>
      </c>
      <c r="O788" s="18">
        <f>IF(G788="はい",MIN(88000,MAX(0,F788-12000)),0)</f>
        <v/>
      </c>
      <c r="P788" s="18">
        <f>MAX(0,ROUNDDOWN(K788-H788-L788-I788-0,-3))</f>
        <v/>
      </c>
      <c r="Q788" s="18">
        <f>MAX(0,ROUNDDOWN(K788-H788-L788-I788-N788,-3))</f>
        <v/>
      </c>
      <c r="R788" s="18">
        <f>MAX(0,ROUNDDOWN(K788-H788-L788-I788-O788,-3))</f>
        <v/>
      </c>
      <c r="S788" s="18">
        <f>IF(P788&lt;=0,0,ROUNDDOWN((P788*LOOKUP(P788,{0,1950001,3300001,6950001,9000001,18000001,40000001},{0.05,0.1,0.2,0.23,0.33,0.4,0.45})-LOOKUP(P788,{0,1950001,3300001,6950001,9000001,18000001,40000001},{0,97500,427500,636000,1536000,2796000,4796000}))*1.021,-2))</f>
        <v/>
      </c>
      <c r="T788" s="18">
        <f>IF(Q788&lt;=0,0,ROUNDDOWN((Q788*LOOKUP(Q788,{0,1950001,3300001,6950001,9000001,18000001,40000001},{0.05,0.1,0.2,0.23,0.33,0.4,0.45})-LOOKUP(Q788,{0,1950001,3300001,6950001,9000001,18000001,40000001},{0,97500,427500,636000,1536000,2796000,4796000}))*1.021,-2))</f>
        <v/>
      </c>
      <c r="U788" s="18">
        <f>IF(R788&lt;=0,0,ROUNDDOWN((R788*LOOKUP(R788,{0,1950001,3300001,6950001,9000001,18000001,40000001},{0.05,0.1,0.2,0.23,0.33,0.4,0.45})-LOOKUP(R788,{0,1950001,3300001,6950001,9000001,18000001,40000001},{0,97500,427500,636000,1536000,2796000,4796000}))*1.021,-2))</f>
        <v/>
      </c>
      <c r="V788" s="18">
        <f>MAX(0,ROUNDDOWN(K788-H788-430000-J788-0,-3))</f>
        <v/>
      </c>
      <c r="W788" s="18">
        <f>MAX(0,ROUNDDOWN(K788-H788-430000-J788-N788,-3))</f>
        <v/>
      </c>
      <c r="X788" s="18">
        <f>MAX(0,ROUNDDOWN(K788-H788-430000-J788-O788,-3))</f>
        <v/>
      </c>
      <c r="Y788" s="18">
        <f>IF(K788&lt;=450000,0,MAX(0,ROUNDDOWN(V788*0.06-MIN(50000,V788)*0.03,-2))+MAX(0,ROUNDDOWN(V788*0.04-MIN(50000,V788)*0.02,-2)))</f>
        <v/>
      </c>
      <c r="Z788" s="18">
        <f>IF(K788&lt;=450000,0,MAX(0,ROUNDDOWN(W788*0.06-MIN(50000,W788)*0.03,-2))+MAX(0,ROUNDDOWN(W788*0.04-MIN(50000,W788)*0.02,-2)))</f>
        <v/>
      </c>
      <c r="AA788" s="18">
        <f>IF(K788&lt;=450000,0,MAX(0,ROUNDDOWN(X788*0.06-MIN(50000,X788)*0.03,-2))+MAX(0,ROUNDDOWN(X788*0.04-MIN(50000,X788)*0.02,-2)))</f>
        <v/>
      </c>
      <c r="AB788" s="18">
        <f>AE788+Y788-Z788</f>
        <v/>
      </c>
      <c r="AC788" s="18">
        <f>AF788+Y788-AA788</f>
        <v/>
      </c>
      <c r="AD788" s="20">
        <f>AB788-AC788</f>
        <v/>
      </c>
      <c r="AE788" s="18">
        <f>S788-T788</f>
        <v/>
      </c>
      <c r="AF788" s="18">
        <f>S788-U788</f>
        <v/>
      </c>
      <c r="AG788" s="21">
        <f>IF(P788&lt;=0,0,LOOKUP(P788,{0,1950001,3300001,6950001,9000001,18000001,40000001},{0.05,0.1,0.2,0.23,0.33,0.4,0.45}))</f>
        <v/>
      </c>
    </row>
    <row r="789">
      <c r="A789" t="inlineStr">
        <is>
          <t>1万円刻み</t>
        </is>
      </c>
      <c r="B789" s="18">
        <f>'4_1万円刻み'!$A$279</f>
        <v/>
      </c>
      <c r="C789" s="19" t="n">
        <v>2025</v>
      </c>
      <c r="D789" s="18" t="n">
        <v>100000</v>
      </c>
      <c r="E789" s="18" t="n">
        <v>0</v>
      </c>
      <c r="F789" s="18" t="n">
        <v>100000</v>
      </c>
      <c r="G789" t="inlineStr">
        <is>
          <t>はい</t>
        </is>
      </c>
      <c r="H789" s="18">
        <f>ROUND(MIN(B789/12,650000)*12*0.0915+MIN(B789/12,1390000)*12*(0.0504+0)+B789*0.005,0)</f>
        <v/>
      </c>
      <c r="I789" s="18" t="n">
        <v>0</v>
      </c>
      <c r="J789" s="18" t="n">
        <v>0</v>
      </c>
      <c r="K789" s="18">
        <f>ROUND(IF(C789&gt;=2026,IF(B789&lt;741000,0,IF(B789&lt;2191000,B789-740000,IF(B789&lt;2193000,1451000,IF(B789&lt;2196000,1453000,IF(B789&lt;2200000,1456000,IF(B789&lt;3600000,ROUNDDOWN(B789/4,-3)*2.8-80000,IF(B789&lt;6600000,ROUNDDOWN(B789/4,-3)*3.2-440000,IF(B789&lt;8500000,ROUNDDOWN(B789*0.9,0)-1100000,B789-1950000)))))))),IF(B789&lt;651000,0,IF(B789&lt;1900000,B789-650000,IF(B789&lt;3600000,ROUNDDOWN(B789/4,-3)*2.8-80000,IF(B789&lt;6600000,ROUNDDOWN(B789/4,-3)*3.2-440000,IF(B789&lt;8500000,ROUNDDOWN(B789*0.9,0)-1100000,B789-1950000)))))),0)</f>
        <v/>
      </c>
      <c r="L789" s="18">
        <f>IF(K789&gt;23500000,NA(),IF(C789&gt;=2026,IF(K789&lt;=4890000,1040000,IF(K789&lt;=6550000,670000,620000)),IF(K789&lt;=1320000,950000,IF(K789&lt;=3360000,880000,IF(K789&lt;=4890000,680000,IF(K789&lt;=6550000,630000,580000))))))</f>
        <v/>
      </c>
      <c r="M789" s="18">
        <f>MIN(100000,ROUNDDOWN(K789*0.05,0))</f>
        <v/>
      </c>
      <c r="N789" s="18">
        <f>MIN(2000000,MAX(0,D789-E789-M789))</f>
        <v/>
      </c>
      <c r="O789" s="18">
        <f>IF(G789="はい",MIN(88000,MAX(0,F789-12000)),0)</f>
        <v/>
      </c>
      <c r="P789" s="18">
        <f>MAX(0,ROUNDDOWN(K789-H789-L789-I789-0,-3))</f>
        <v/>
      </c>
      <c r="Q789" s="18">
        <f>MAX(0,ROUNDDOWN(K789-H789-L789-I789-N789,-3))</f>
        <v/>
      </c>
      <c r="R789" s="18">
        <f>MAX(0,ROUNDDOWN(K789-H789-L789-I789-O789,-3))</f>
        <v/>
      </c>
      <c r="S789" s="18">
        <f>IF(P789&lt;=0,0,ROUNDDOWN((P789*LOOKUP(P789,{0,1950001,3300001,6950001,9000001,18000001,40000001},{0.05,0.1,0.2,0.23,0.33,0.4,0.45})-LOOKUP(P789,{0,1950001,3300001,6950001,9000001,18000001,40000001},{0,97500,427500,636000,1536000,2796000,4796000}))*1.021,-2))</f>
        <v/>
      </c>
      <c r="T789" s="18">
        <f>IF(Q789&lt;=0,0,ROUNDDOWN((Q789*LOOKUP(Q789,{0,1950001,3300001,6950001,9000001,18000001,40000001},{0.05,0.1,0.2,0.23,0.33,0.4,0.45})-LOOKUP(Q789,{0,1950001,3300001,6950001,9000001,18000001,40000001},{0,97500,427500,636000,1536000,2796000,4796000}))*1.021,-2))</f>
        <v/>
      </c>
      <c r="U789" s="18">
        <f>IF(R789&lt;=0,0,ROUNDDOWN((R789*LOOKUP(R789,{0,1950001,3300001,6950001,9000001,18000001,40000001},{0.05,0.1,0.2,0.23,0.33,0.4,0.45})-LOOKUP(R789,{0,1950001,3300001,6950001,9000001,18000001,40000001},{0,97500,427500,636000,1536000,2796000,4796000}))*1.021,-2))</f>
        <v/>
      </c>
      <c r="V789" s="18">
        <f>MAX(0,ROUNDDOWN(K789-H789-430000-J789-0,-3))</f>
        <v/>
      </c>
      <c r="W789" s="18">
        <f>MAX(0,ROUNDDOWN(K789-H789-430000-J789-N789,-3))</f>
        <v/>
      </c>
      <c r="X789" s="18">
        <f>MAX(0,ROUNDDOWN(K789-H789-430000-J789-O789,-3))</f>
        <v/>
      </c>
      <c r="Y789" s="18">
        <f>IF(K789&lt;=450000,0,MAX(0,ROUNDDOWN(V789*0.06-MIN(50000,V789)*0.03,-2))+MAX(0,ROUNDDOWN(V789*0.04-MIN(50000,V789)*0.02,-2)))</f>
        <v/>
      </c>
      <c r="Z789" s="18">
        <f>IF(K789&lt;=450000,0,MAX(0,ROUNDDOWN(W789*0.06-MIN(50000,W789)*0.03,-2))+MAX(0,ROUNDDOWN(W789*0.04-MIN(50000,W789)*0.02,-2)))</f>
        <v/>
      </c>
      <c r="AA789" s="18">
        <f>IF(K789&lt;=450000,0,MAX(0,ROUNDDOWN(X789*0.06-MIN(50000,X789)*0.03,-2))+MAX(0,ROUNDDOWN(X789*0.04-MIN(50000,X789)*0.02,-2)))</f>
        <v/>
      </c>
      <c r="AB789" s="18">
        <f>AE789+Y789-Z789</f>
        <v/>
      </c>
      <c r="AC789" s="18">
        <f>AF789+Y789-AA789</f>
        <v/>
      </c>
      <c r="AD789" s="20">
        <f>AB789-AC789</f>
        <v/>
      </c>
      <c r="AE789" s="18">
        <f>S789-T789</f>
        <v/>
      </c>
      <c r="AF789" s="18">
        <f>S789-U789</f>
        <v/>
      </c>
      <c r="AG789" s="21">
        <f>IF(P789&lt;=0,0,LOOKUP(P789,{0,1950001,3300001,6950001,9000001,18000001,40000001},{0.05,0.1,0.2,0.23,0.33,0.4,0.45}))</f>
        <v/>
      </c>
    </row>
    <row r="790">
      <c r="A790" t="inlineStr">
        <is>
          <t>1万円刻み</t>
        </is>
      </c>
      <c r="B790" s="18">
        <f>'4_1万円刻み'!$A$280</f>
        <v/>
      </c>
      <c r="C790" s="19" t="n">
        <v>2026</v>
      </c>
      <c r="D790" s="18" t="n">
        <v>100000</v>
      </c>
      <c r="E790" s="18" t="n">
        <v>0</v>
      </c>
      <c r="F790" s="18" t="n">
        <v>100000</v>
      </c>
      <c r="G790" t="inlineStr">
        <is>
          <t>はい</t>
        </is>
      </c>
      <c r="H790" s="18">
        <f>ROUND(MIN(B790/12,650000)*12*0.0915+MIN(B790/12,1390000)*12*(0.0504+0)+B790*0.005,0)</f>
        <v/>
      </c>
      <c r="I790" s="18" t="n">
        <v>0</v>
      </c>
      <c r="J790" s="18" t="n">
        <v>0</v>
      </c>
      <c r="K790" s="18">
        <f>ROUND(IF(C790&gt;=2026,IF(B790&lt;741000,0,IF(B790&lt;2191000,B790-740000,IF(B790&lt;2193000,1451000,IF(B790&lt;2196000,1453000,IF(B790&lt;2200000,1456000,IF(B790&lt;3600000,ROUNDDOWN(B790/4,-3)*2.8-80000,IF(B790&lt;6600000,ROUNDDOWN(B790/4,-3)*3.2-440000,IF(B790&lt;8500000,ROUNDDOWN(B790*0.9,0)-1100000,B790-1950000)))))))),IF(B790&lt;651000,0,IF(B790&lt;1900000,B790-650000,IF(B790&lt;3600000,ROUNDDOWN(B790/4,-3)*2.8-80000,IF(B790&lt;6600000,ROUNDDOWN(B790/4,-3)*3.2-440000,IF(B790&lt;8500000,ROUNDDOWN(B790*0.9,0)-1100000,B790-1950000)))))),0)</f>
        <v/>
      </c>
      <c r="L790" s="18">
        <f>IF(K790&gt;23500000,NA(),IF(C790&gt;=2026,IF(K790&lt;=4890000,1040000,IF(K790&lt;=6550000,670000,620000)),IF(K790&lt;=1320000,950000,IF(K790&lt;=3360000,880000,IF(K790&lt;=4890000,680000,IF(K790&lt;=6550000,630000,580000))))))</f>
        <v/>
      </c>
      <c r="M790" s="18">
        <f>MIN(100000,ROUNDDOWN(K790*0.05,0))</f>
        <v/>
      </c>
      <c r="N790" s="18">
        <f>MIN(2000000,MAX(0,D790-E790-M790))</f>
        <v/>
      </c>
      <c r="O790" s="18">
        <f>IF(G790="はい",MIN(88000,MAX(0,F790-12000)),0)</f>
        <v/>
      </c>
      <c r="P790" s="18">
        <f>MAX(0,ROUNDDOWN(K790-H790-L790-I790-0,-3))</f>
        <v/>
      </c>
      <c r="Q790" s="18">
        <f>MAX(0,ROUNDDOWN(K790-H790-L790-I790-N790,-3))</f>
        <v/>
      </c>
      <c r="R790" s="18">
        <f>MAX(0,ROUNDDOWN(K790-H790-L790-I790-O790,-3))</f>
        <v/>
      </c>
      <c r="S790" s="18">
        <f>IF(P790&lt;=0,0,ROUNDDOWN((P790*LOOKUP(P790,{0,1950001,3300001,6950001,9000001,18000001,40000001},{0.05,0.1,0.2,0.23,0.33,0.4,0.45})-LOOKUP(P790,{0,1950001,3300001,6950001,9000001,18000001,40000001},{0,97500,427500,636000,1536000,2796000,4796000}))*1.021,-2))</f>
        <v/>
      </c>
      <c r="T790" s="18">
        <f>IF(Q790&lt;=0,0,ROUNDDOWN((Q790*LOOKUP(Q790,{0,1950001,3300001,6950001,9000001,18000001,40000001},{0.05,0.1,0.2,0.23,0.33,0.4,0.45})-LOOKUP(Q790,{0,1950001,3300001,6950001,9000001,18000001,40000001},{0,97500,427500,636000,1536000,2796000,4796000}))*1.021,-2))</f>
        <v/>
      </c>
      <c r="U790" s="18">
        <f>IF(R790&lt;=0,0,ROUNDDOWN((R790*LOOKUP(R790,{0,1950001,3300001,6950001,9000001,18000001,40000001},{0.05,0.1,0.2,0.23,0.33,0.4,0.45})-LOOKUP(R790,{0,1950001,3300001,6950001,9000001,18000001,40000001},{0,97500,427500,636000,1536000,2796000,4796000}))*1.021,-2))</f>
        <v/>
      </c>
      <c r="V790" s="18">
        <f>MAX(0,ROUNDDOWN(K790-H790-430000-J790-0,-3))</f>
        <v/>
      </c>
      <c r="W790" s="18">
        <f>MAX(0,ROUNDDOWN(K790-H790-430000-J790-N790,-3))</f>
        <v/>
      </c>
      <c r="X790" s="18">
        <f>MAX(0,ROUNDDOWN(K790-H790-430000-J790-O790,-3))</f>
        <v/>
      </c>
      <c r="Y790" s="18">
        <f>IF(K790&lt;=450000,0,MAX(0,ROUNDDOWN(V790*0.06-MIN(50000,V790)*0.03,-2))+MAX(0,ROUNDDOWN(V790*0.04-MIN(50000,V790)*0.02,-2)))</f>
        <v/>
      </c>
      <c r="Z790" s="18">
        <f>IF(K790&lt;=450000,0,MAX(0,ROUNDDOWN(W790*0.06-MIN(50000,W790)*0.03,-2))+MAX(0,ROUNDDOWN(W790*0.04-MIN(50000,W790)*0.02,-2)))</f>
        <v/>
      </c>
      <c r="AA790" s="18">
        <f>IF(K790&lt;=450000,0,MAX(0,ROUNDDOWN(X790*0.06-MIN(50000,X790)*0.03,-2))+MAX(0,ROUNDDOWN(X790*0.04-MIN(50000,X790)*0.02,-2)))</f>
        <v/>
      </c>
      <c r="AB790" s="18">
        <f>AE790+Y790-Z790</f>
        <v/>
      </c>
      <c r="AC790" s="18">
        <f>AF790+Y790-AA790</f>
        <v/>
      </c>
      <c r="AD790" s="20">
        <f>AB790-AC790</f>
        <v/>
      </c>
      <c r="AE790" s="18">
        <f>S790-T790</f>
        <v/>
      </c>
      <c r="AF790" s="18">
        <f>S790-U790</f>
        <v/>
      </c>
      <c r="AG790" s="21">
        <f>IF(P790&lt;=0,0,LOOKUP(P790,{0,1950001,3300001,6950001,9000001,18000001,40000001},{0.05,0.1,0.2,0.23,0.33,0.4,0.45}))</f>
        <v/>
      </c>
    </row>
    <row r="791">
      <c r="A791" t="inlineStr">
        <is>
          <t>1万円刻み</t>
        </is>
      </c>
      <c r="B791" s="18">
        <f>'4_1万円刻み'!$A$280</f>
        <v/>
      </c>
      <c r="C791" s="19" t="n">
        <v>2025</v>
      </c>
      <c r="D791" s="18" t="n">
        <v>100000</v>
      </c>
      <c r="E791" s="18" t="n">
        <v>0</v>
      </c>
      <c r="F791" s="18" t="n">
        <v>100000</v>
      </c>
      <c r="G791" t="inlineStr">
        <is>
          <t>はい</t>
        </is>
      </c>
      <c r="H791" s="18">
        <f>ROUND(MIN(B791/12,650000)*12*0.0915+MIN(B791/12,1390000)*12*(0.0504+0)+B791*0.005,0)</f>
        <v/>
      </c>
      <c r="I791" s="18" t="n">
        <v>0</v>
      </c>
      <c r="J791" s="18" t="n">
        <v>0</v>
      </c>
      <c r="K791" s="18">
        <f>ROUND(IF(C791&gt;=2026,IF(B791&lt;741000,0,IF(B791&lt;2191000,B791-740000,IF(B791&lt;2193000,1451000,IF(B791&lt;2196000,1453000,IF(B791&lt;2200000,1456000,IF(B791&lt;3600000,ROUNDDOWN(B791/4,-3)*2.8-80000,IF(B791&lt;6600000,ROUNDDOWN(B791/4,-3)*3.2-440000,IF(B791&lt;8500000,ROUNDDOWN(B791*0.9,0)-1100000,B791-1950000)))))))),IF(B791&lt;651000,0,IF(B791&lt;1900000,B791-650000,IF(B791&lt;3600000,ROUNDDOWN(B791/4,-3)*2.8-80000,IF(B791&lt;6600000,ROUNDDOWN(B791/4,-3)*3.2-440000,IF(B791&lt;8500000,ROUNDDOWN(B791*0.9,0)-1100000,B791-1950000)))))),0)</f>
        <v/>
      </c>
      <c r="L791" s="18">
        <f>IF(K791&gt;23500000,NA(),IF(C791&gt;=2026,IF(K791&lt;=4890000,1040000,IF(K791&lt;=6550000,670000,620000)),IF(K791&lt;=1320000,950000,IF(K791&lt;=3360000,880000,IF(K791&lt;=4890000,680000,IF(K791&lt;=6550000,630000,580000))))))</f>
        <v/>
      </c>
      <c r="M791" s="18">
        <f>MIN(100000,ROUNDDOWN(K791*0.05,0))</f>
        <v/>
      </c>
      <c r="N791" s="18">
        <f>MIN(2000000,MAX(0,D791-E791-M791))</f>
        <v/>
      </c>
      <c r="O791" s="18">
        <f>IF(G791="はい",MIN(88000,MAX(0,F791-12000)),0)</f>
        <v/>
      </c>
      <c r="P791" s="18">
        <f>MAX(0,ROUNDDOWN(K791-H791-L791-I791-0,-3))</f>
        <v/>
      </c>
      <c r="Q791" s="18">
        <f>MAX(0,ROUNDDOWN(K791-H791-L791-I791-N791,-3))</f>
        <v/>
      </c>
      <c r="R791" s="18">
        <f>MAX(0,ROUNDDOWN(K791-H791-L791-I791-O791,-3))</f>
        <v/>
      </c>
      <c r="S791" s="18">
        <f>IF(P791&lt;=0,0,ROUNDDOWN((P791*LOOKUP(P791,{0,1950001,3300001,6950001,9000001,18000001,40000001},{0.05,0.1,0.2,0.23,0.33,0.4,0.45})-LOOKUP(P791,{0,1950001,3300001,6950001,9000001,18000001,40000001},{0,97500,427500,636000,1536000,2796000,4796000}))*1.021,-2))</f>
        <v/>
      </c>
      <c r="T791" s="18">
        <f>IF(Q791&lt;=0,0,ROUNDDOWN((Q791*LOOKUP(Q791,{0,1950001,3300001,6950001,9000001,18000001,40000001},{0.05,0.1,0.2,0.23,0.33,0.4,0.45})-LOOKUP(Q791,{0,1950001,3300001,6950001,9000001,18000001,40000001},{0,97500,427500,636000,1536000,2796000,4796000}))*1.021,-2))</f>
        <v/>
      </c>
      <c r="U791" s="18">
        <f>IF(R791&lt;=0,0,ROUNDDOWN((R791*LOOKUP(R791,{0,1950001,3300001,6950001,9000001,18000001,40000001},{0.05,0.1,0.2,0.23,0.33,0.4,0.45})-LOOKUP(R791,{0,1950001,3300001,6950001,9000001,18000001,40000001},{0,97500,427500,636000,1536000,2796000,4796000}))*1.021,-2))</f>
        <v/>
      </c>
      <c r="V791" s="18">
        <f>MAX(0,ROUNDDOWN(K791-H791-430000-J791-0,-3))</f>
        <v/>
      </c>
      <c r="W791" s="18">
        <f>MAX(0,ROUNDDOWN(K791-H791-430000-J791-N791,-3))</f>
        <v/>
      </c>
      <c r="X791" s="18">
        <f>MAX(0,ROUNDDOWN(K791-H791-430000-J791-O791,-3))</f>
        <v/>
      </c>
      <c r="Y791" s="18">
        <f>IF(K791&lt;=450000,0,MAX(0,ROUNDDOWN(V791*0.06-MIN(50000,V791)*0.03,-2))+MAX(0,ROUNDDOWN(V791*0.04-MIN(50000,V791)*0.02,-2)))</f>
        <v/>
      </c>
      <c r="Z791" s="18">
        <f>IF(K791&lt;=450000,0,MAX(0,ROUNDDOWN(W791*0.06-MIN(50000,W791)*0.03,-2))+MAX(0,ROUNDDOWN(W791*0.04-MIN(50000,W791)*0.02,-2)))</f>
        <v/>
      </c>
      <c r="AA791" s="18">
        <f>IF(K791&lt;=450000,0,MAX(0,ROUNDDOWN(X791*0.06-MIN(50000,X791)*0.03,-2))+MAX(0,ROUNDDOWN(X791*0.04-MIN(50000,X791)*0.02,-2)))</f>
        <v/>
      </c>
      <c r="AB791" s="18">
        <f>AE791+Y791-Z791</f>
        <v/>
      </c>
      <c r="AC791" s="18">
        <f>AF791+Y791-AA791</f>
        <v/>
      </c>
      <c r="AD791" s="20">
        <f>AB791-AC791</f>
        <v/>
      </c>
      <c r="AE791" s="18">
        <f>S791-T791</f>
        <v/>
      </c>
      <c r="AF791" s="18">
        <f>S791-U791</f>
        <v/>
      </c>
      <c r="AG791" s="21">
        <f>IF(P791&lt;=0,0,LOOKUP(P791,{0,1950001,3300001,6950001,9000001,18000001,40000001},{0.05,0.1,0.2,0.23,0.33,0.4,0.45}))</f>
        <v/>
      </c>
    </row>
    <row r="792">
      <c r="A792" t="inlineStr">
        <is>
          <t>1万円刻み</t>
        </is>
      </c>
      <c r="B792" s="18">
        <f>'4_1万円刻み'!$A$281</f>
        <v/>
      </c>
      <c r="C792" s="19" t="n">
        <v>2026</v>
      </c>
      <c r="D792" s="18" t="n">
        <v>100000</v>
      </c>
      <c r="E792" s="18" t="n">
        <v>0</v>
      </c>
      <c r="F792" s="18" t="n">
        <v>100000</v>
      </c>
      <c r="G792" t="inlineStr">
        <is>
          <t>はい</t>
        </is>
      </c>
      <c r="H792" s="18">
        <f>ROUND(MIN(B792/12,650000)*12*0.0915+MIN(B792/12,1390000)*12*(0.0504+0)+B792*0.005,0)</f>
        <v/>
      </c>
      <c r="I792" s="18" t="n">
        <v>0</v>
      </c>
      <c r="J792" s="18" t="n">
        <v>0</v>
      </c>
      <c r="K792" s="18">
        <f>ROUND(IF(C792&gt;=2026,IF(B792&lt;741000,0,IF(B792&lt;2191000,B792-740000,IF(B792&lt;2193000,1451000,IF(B792&lt;2196000,1453000,IF(B792&lt;2200000,1456000,IF(B792&lt;3600000,ROUNDDOWN(B792/4,-3)*2.8-80000,IF(B792&lt;6600000,ROUNDDOWN(B792/4,-3)*3.2-440000,IF(B792&lt;8500000,ROUNDDOWN(B792*0.9,0)-1100000,B792-1950000)))))))),IF(B792&lt;651000,0,IF(B792&lt;1900000,B792-650000,IF(B792&lt;3600000,ROUNDDOWN(B792/4,-3)*2.8-80000,IF(B792&lt;6600000,ROUNDDOWN(B792/4,-3)*3.2-440000,IF(B792&lt;8500000,ROUNDDOWN(B792*0.9,0)-1100000,B792-1950000)))))),0)</f>
        <v/>
      </c>
      <c r="L792" s="18">
        <f>IF(K792&gt;23500000,NA(),IF(C792&gt;=2026,IF(K792&lt;=4890000,1040000,IF(K792&lt;=6550000,670000,620000)),IF(K792&lt;=1320000,950000,IF(K792&lt;=3360000,880000,IF(K792&lt;=4890000,680000,IF(K792&lt;=6550000,630000,580000))))))</f>
        <v/>
      </c>
      <c r="M792" s="18">
        <f>MIN(100000,ROUNDDOWN(K792*0.05,0))</f>
        <v/>
      </c>
      <c r="N792" s="18">
        <f>MIN(2000000,MAX(0,D792-E792-M792))</f>
        <v/>
      </c>
      <c r="O792" s="18">
        <f>IF(G792="はい",MIN(88000,MAX(0,F792-12000)),0)</f>
        <v/>
      </c>
      <c r="P792" s="18">
        <f>MAX(0,ROUNDDOWN(K792-H792-L792-I792-0,-3))</f>
        <v/>
      </c>
      <c r="Q792" s="18">
        <f>MAX(0,ROUNDDOWN(K792-H792-L792-I792-N792,-3))</f>
        <v/>
      </c>
      <c r="R792" s="18">
        <f>MAX(0,ROUNDDOWN(K792-H792-L792-I792-O792,-3))</f>
        <v/>
      </c>
      <c r="S792" s="18">
        <f>IF(P792&lt;=0,0,ROUNDDOWN((P792*LOOKUP(P792,{0,1950001,3300001,6950001,9000001,18000001,40000001},{0.05,0.1,0.2,0.23,0.33,0.4,0.45})-LOOKUP(P792,{0,1950001,3300001,6950001,9000001,18000001,40000001},{0,97500,427500,636000,1536000,2796000,4796000}))*1.021,-2))</f>
        <v/>
      </c>
      <c r="T792" s="18">
        <f>IF(Q792&lt;=0,0,ROUNDDOWN((Q792*LOOKUP(Q792,{0,1950001,3300001,6950001,9000001,18000001,40000001},{0.05,0.1,0.2,0.23,0.33,0.4,0.45})-LOOKUP(Q792,{0,1950001,3300001,6950001,9000001,18000001,40000001},{0,97500,427500,636000,1536000,2796000,4796000}))*1.021,-2))</f>
        <v/>
      </c>
      <c r="U792" s="18">
        <f>IF(R792&lt;=0,0,ROUNDDOWN((R792*LOOKUP(R792,{0,1950001,3300001,6950001,9000001,18000001,40000001},{0.05,0.1,0.2,0.23,0.33,0.4,0.45})-LOOKUP(R792,{0,1950001,3300001,6950001,9000001,18000001,40000001},{0,97500,427500,636000,1536000,2796000,4796000}))*1.021,-2))</f>
        <v/>
      </c>
      <c r="V792" s="18">
        <f>MAX(0,ROUNDDOWN(K792-H792-430000-J792-0,-3))</f>
        <v/>
      </c>
      <c r="W792" s="18">
        <f>MAX(0,ROUNDDOWN(K792-H792-430000-J792-N792,-3))</f>
        <v/>
      </c>
      <c r="X792" s="18">
        <f>MAX(0,ROUNDDOWN(K792-H792-430000-J792-O792,-3))</f>
        <v/>
      </c>
      <c r="Y792" s="18">
        <f>IF(K792&lt;=450000,0,MAX(0,ROUNDDOWN(V792*0.06-MIN(50000,V792)*0.03,-2))+MAX(0,ROUNDDOWN(V792*0.04-MIN(50000,V792)*0.02,-2)))</f>
        <v/>
      </c>
      <c r="Z792" s="18">
        <f>IF(K792&lt;=450000,0,MAX(0,ROUNDDOWN(W792*0.06-MIN(50000,W792)*0.03,-2))+MAX(0,ROUNDDOWN(W792*0.04-MIN(50000,W792)*0.02,-2)))</f>
        <v/>
      </c>
      <c r="AA792" s="18">
        <f>IF(K792&lt;=450000,0,MAX(0,ROUNDDOWN(X792*0.06-MIN(50000,X792)*0.03,-2))+MAX(0,ROUNDDOWN(X792*0.04-MIN(50000,X792)*0.02,-2)))</f>
        <v/>
      </c>
      <c r="AB792" s="18">
        <f>AE792+Y792-Z792</f>
        <v/>
      </c>
      <c r="AC792" s="18">
        <f>AF792+Y792-AA792</f>
        <v/>
      </c>
      <c r="AD792" s="20">
        <f>AB792-AC792</f>
        <v/>
      </c>
      <c r="AE792" s="18">
        <f>S792-T792</f>
        <v/>
      </c>
      <c r="AF792" s="18">
        <f>S792-U792</f>
        <v/>
      </c>
      <c r="AG792" s="21">
        <f>IF(P792&lt;=0,0,LOOKUP(P792,{0,1950001,3300001,6950001,9000001,18000001,40000001},{0.05,0.1,0.2,0.23,0.33,0.4,0.45}))</f>
        <v/>
      </c>
    </row>
    <row r="793">
      <c r="A793" t="inlineStr">
        <is>
          <t>1万円刻み</t>
        </is>
      </c>
      <c r="B793" s="18">
        <f>'4_1万円刻み'!$A$281</f>
        <v/>
      </c>
      <c r="C793" s="19" t="n">
        <v>2025</v>
      </c>
      <c r="D793" s="18" t="n">
        <v>100000</v>
      </c>
      <c r="E793" s="18" t="n">
        <v>0</v>
      </c>
      <c r="F793" s="18" t="n">
        <v>100000</v>
      </c>
      <c r="G793" t="inlineStr">
        <is>
          <t>はい</t>
        </is>
      </c>
      <c r="H793" s="18">
        <f>ROUND(MIN(B793/12,650000)*12*0.0915+MIN(B793/12,1390000)*12*(0.0504+0)+B793*0.005,0)</f>
        <v/>
      </c>
      <c r="I793" s="18" t="n">
        <v>0</v>
      </c>
      <c r="J793" s="18" t="n">
        <v>0</v>
      </c>
      <c r="K793" s="18">
        <f>ROUND(IF(C793&gt;=2026,IF(B793&lt;741000,0,IF(B793&lt;2191000,B793-740000,IF(B793&lt;2193000,1451000,IF(B793&lt;2196000,1453000,IF(B793&lt;2200000,1456000,IF(B793&lt;3600000,ROUNDDOWN(B793/4,-3)*2.8-80000,IF(B793&lt;6600000,ROUNDDOWN(B793/4,-3)*3.2-440000,IF(B793&lt;8500000,ROUNDDOWN(B793*0.9,0)-1100000,B793-1950000)))))))),IF(B793&lt;651000,0,IF(B793&lt;1900000,B793-650000,IF(B793&lt;3600000,ROUNDDOWN(B793/4,-3)*2.8-80000,IF(B793&lt;6600000,ROUNDDOWN(B793/4,-3)*3.2-440000,IF(B793&lt;8500000,ROUNDDOWN(B793*0.9,0)-1100000,B793-1950000)))))),0)</f>
        <v/>
      </c>
      <c r="L793" s="18">
        <f>IF(K793&gt;23500000,NA(),IF(C793&gt;=2026,IF(K793&lt;=4890000,1040000,IF(K793&lt;=6550000,670000,620000)),IF(K793&lt;=1320000,950000,IF(K793&lt;=3360000,880000,IF(K793&lt;=4890000,680000,IF(K793&lt;=6550000,630000,580000))))))</f>
        <v/>
      </c>
      <c r="M793" s="18">
        <f>MIN(100000,ROUNDDOWN(K793*0.05,0))</f>
        <v/>
      </c>
      <c r="N793" s="18">
        <f>MIN(2000000,MAX(0,D793-E793-M793))</f>
        <v/>
      </c>
      <c r="O793" s="18">
        <f>IF(G793="はい",MIN(88000,MAX(0,F793-12000)),0)</f>
        <v/>
      </c>
      <c r="P793" s="18">
        <f>MAX(0,ROUNDDOWN(K793-H793-L793-I793-0,-3))</f>
        <v/>
      </c>
      <c r="Q793" s="18">
        <f>MAX(0,ROUNDDOWN(K793-H793-L793-I793-N793,-3))</f>
        <v/>
      </c>
      <c r="R793" s="18">
        <f>MAX(0,ROUNDDOWN(K793-H793-L793-I793-O793,-3))</f>
        <v/>
      </c>
      <c r="S793" s="18">
        <f>IF(P793&lt;=0,0,ROUNDDOWN((P793*LOOKUP(P793,{0,1950001,3300001,6950001,9000001,18000001,40000001},{0.05,0.1,0.2,0.23,0.33,0.4,0.45})-LOOKUP(P793,{0,1950001,3300001,6950001,9000001,18000001,40000001},{0,97500,427500,636000,1536000,2796000,4796000}))*1.021,-2))</f>
        <v/>
      </c>
      <c r="T793" s="18">
        <f>IF(Q793&lt;=0,0,ROUNDDOWN((Q793*LOOKUP(Q793,{0,1950001,3300001,6950001,9000001,18000001,40000001},{0.05,0.1,0.2,0.23,0.33,0.4,0.45})-LOOKUP(Q793,{0,1950001,3300001,6950001,9000001,18000001,40000001},{0,97500,427500,636000,1536000,2796000,4796000}))*1.021,-2))</f>
        <v/>
      </c>
      <c r="U793" s="18">
        <f>IF(R793&lt;=0,0,ROUNDDOWN((R793*LOOKUP(R793,{0,1950001,3300001,6950001,9000001,18000001,40000001},{0.05,0.1,0.2,0.23,0.33,0.4,0.45})-LOOKUP(R793,{0,1950001,3300001,6950001,9000001,18000001,40000001},{0,97500,427500,636000,1536000,2796000,4796000}))*1.021,-2))</f>
        <v/>
      </c>
      <c r="V793" s="18">
        <f>MAX(0,ROUNDDOWN(K793-H793-430000-J793-0,-3))</f>
        <v/>
      </c>
      <c r="W793" s="18">
        <f>MAX(0,ROUNDDOWN(K793-H793-430000-J793-N793,-3))</f>
        <v/>
      </c>
      <c r="X793" s="18">
        <f>MAX(0,ROUNDDOWN(K793-H793-430000-J793-O793,-3))</f>
        <v/>
      </c>
      <c r="Y793" s="18">
        <f>IF(K793&lt;=450000,0,MAX(0,ROUNDDOWN(V793*0.06-MIN(50000,V793)*0.03,-2))+MAX(0,ROUNDDOWN(V793*0.04-MIN(50000,V793)*0.02,-2)))</f>
        <v/>
      </c>
      <c r="Z793" s="18">
        <f>IF(K793&lt;=450000,0,MAX(0,ROUNDDOWN(W793*0.06-MIN(50000,W793)*0.03,-2))+MAX(0,ROUNDDOWN(W793*0.04-MIN(50000,W793)*0.02,-2)))</f>
        <v/>
      </c>
      <c r="AA793" s="18">
        <f>IF(K793&lt;=450000,0,MAX(0,ROUNDDOWN(X793*0.06-MIN(50000,X793)*0.03,-2))+MAX(0,ROUNDDOWN(X793*0.04-MIN(50000,X793)*0.02,-2)))</f>
        <v/>
      </c>
      <c r="AB793" s="18">
        <f>AE793+Y793-Z793</f>
        <v/>
      </c>
      <c r="AC793" s="18">
        <f>AF793+Y793-AA793</f>
        <v/>
      </c>
      <c r="AD793" s="20">
        <f>AB793-AC793</f>
        <v/>
      </c>
      <c r="AE793" s="18">
        <f>S793-T793</f>
        <v/>
      </c>
      <c r="AF793" s="18">
        <f>S793-U793</f>
        <v/>
      </c>
      <c r="AG793" s="21">
        <f>IF(P793&lt;=0,0,LOOKUP(P793,{0,1950001,3300001,6950001,9000001,18000001,40000001},{0.05,0.1,0.2,0.23,0.33,0.4,0.45}))</f>
        <v/>
      </c>
    </row>
    <row r="794">
      <c r="A794" t="inlineStr">
        <is>
          <t>1万円刻み</t>
        </is>
      </c>
      <c r="B794" s="18">
        <f>'4_1万円刻み'!$A$282</f>
        <v/>
      </c>
      <c r="C794" s="19" t="n">
        <v>2026</v>
      </c>
      <c r="D794" s="18" t="n">
        <v>100000</v>
      </c>
      <c r="E794" s="18" t="n">
        <v>0</v>
      </c>
      <c r="F794" s="18" t="n">
        <v>100000</v>
      </c>
      <c r="G794" t="inlineStr">
        <is>
          <t>はい</t>
        </is>
      </c>
      <c r="H794" s="18">
        <f>ROUND(MIN(B794/12,650000)*12*0.0915+MIN(B794/12,1390000)*12*(0.0504+0)+B794*0.005,0)</f>
        <v/>
      </c>
      <c r="I794" s="18" t="n">
        <v>0</v>
      </c>
      <c r="J794" s="18" t="n">
        <v>0</v>
      </c>
      <c r="K794" s="18">
        <f>ROUND(IF(C794&gt;=2026,IF(B794&lt;741000,0,IF(B794&lt;2191000,B794-740000,IF(B794&lt;2193000,1451000,IF(B794&lt;2196000,1453000,IF(B794&lt;2200000,1456000,IF(B794&lt;3600000,ROUNDDOWN(B794/4,-3)*2.8-80000,IF(B794&lt;6600000,ROUNDDOWN(B794/4,-3)*3.2-440000,IF(B794&lt;8500000,ROUNDDOWN(B794*0.9,0)-1100000,B794-1950000)))))))),IF(B794&lt;651000,0,IF(B794&lt;1900000,B794-650000,IF(B794&lt;3600000,ROUNDDOWN(B794/4,-3)*2.8-80000,IF(B794&lt;6600000,ROUNDDOWN(B794/4,-3)*3.2-440000,IF(B794&lt;8500000,ROUNDDOWN(B794*0.9,0)-1100000,B794-1950000)))))),0)</f>
        <v/>
      </c>
      <c r="L794" s="18">
        <f>IF(K794&gt;23500000,NA(),IF(C794&gt;=2026,IF(K794&lt;=4890000,1040000,IF(K794&lt;=6550000,670000,620000)),IF(K794&lt;=1320000,950000,IF(K794&lt;=3360000,880000,IF(K794&lt;=4890000,680000,IF(K794&lt;=6550000,630000,580000))))))</f>
        <v/>
      </c>
      <c r="M794" s="18">
        <f>MIN(100000,ROUNDDOWN(K794*0.05,0))</f>
        <v/>
      </c>
      <c r="N794" s="18">
        <f>MIN(2000000,MAX(0,D794-E794-M794))</f>
        <v/>
      </c>
      <c r="O794" s="18">
        <f>IF(G794="はい",MIN(88000,MAX(0,F794-12000)),0)</f>
        <v/>
      </c>
      <c r="P794" s="18">
        <f>MAX(0,ROUNDDOWN(K794-H794-L794-I794-0,-3))</f>
        <v/>
      </c>
      <c r="Q794" s="18">
        <f>MAX(0,ROUNDDOWN(K794-H794-L794-I794-N794,-3))</f>
        <v/>
      </c>
      <c r="R794" s="18">
        <f>MAX(0,ROUNDDOWN(K794-H794-L794-I794-O794,-3))</f>
        <v/>
      </c>
      <c r="S794" s="18">
        <f>IF(P794&lt;=0,0,ROUNDDOWN((P794*LOOKUP(P794,{0,1950001,3300001,6950001,9000001,18000001,40000001},{0.05,0.1,0.2,0.23,0.33,0.4,0.45})-LOOKUP(P794,{0,1950001,3300001,6950001,9000001,18000001,40000001},{0,97500,427500,636000,1536000,2796000,4796000}))*1.021,-2))</f>
        <v/>
      </c>
      <c r="T794" s="18">
        <f>IF(Q794&lt;=0,0,ROUNDDOWN((Q794*LOOKUP(Q794,{0,1950001,3300001,6950001,9000001,18000001,40000001},{0.05,0.1,0.2,0.23,0.33,0.4,0.45})-LOOKUP(Q794,{0,1950001,3300001,6950001,9000001,18000001,40000001},{0,97500,427500,636000,1536000,2796000,4796000}))*1.021,-2))</f>
        <v/>
      </c>
      <c r="U794" s="18">
        <f>IF(R794&lt;=0,0,ROUNDDOWN((R794*LOOKUP(R794,{0,1950001,3300001,6950001,9000001,18000001,40000001},{0.05,0.1,0.2,0.23,0.33,0.4,0.45})-LOOKUP(R794,{0,1950001,3300001,6950001,9000001,18000001,40000001},{0,97500,427500,636000,1536000,2796000,4796000}))*1.021,-2))</f>
        <v/>
      </c>
      <c r="V794" s="18">
        <f>MAX(0,ROUNDDOWN(K794-H794-430000-J794-0,-3))</f>
        <v/>
      </c>
      <c r="W794" s="18">
        <f>MAX(0,ROUNDDOWN(K794-H794-430000-J794-N794,-3))</f>
        <v/>
      </c>
      <c r="X794" s="18">
        <f>MAX(0,ROUNDDOWN(K794-H794-430000-J794-O794,-3))</f>
        <v/>
      </c>
      <c r="Y794" s="18">
        <f>IF(K794&lt;=450000,0,MAX(0,ROUNDDOWN(V794*0.06-MIN(50000,V794)*0.03,-2))+MAX(0,ROUNDDOWN(V794*0.04-MIN(50000,V794)*0.02,-2)))</f>
        <v/>
      </c>
      <c r="Z794" s="18">
        <f>IF(K794&lt;=450000,0,MAX(0,ROUNDDOWN(W794*0.06-MIN(50000,W794)*0.03,-2))+MAX(0,ROUNDDOWN(W794*0.04-MIN(50000,W794)*0.02,-2)))</f>
        <v/>
      </c>
      <c r="AA794" s="18">
        <f>IF(K794&lt;=450000,0,MAX(0,ROUNDDOWN(X794*0.06-MIN(50000,X794)*0.03,-2))+MAX(0,ROUNDDOWN(X794*0.04-MIN(50000,X794)*0.02,-2)))</f>
        <v/>
      </c>
      <c r="AB794" s="18">
        <f>AE794+Y794-Z794</f>
        <v/>
      </c>
      <c r="AC794" s="18">
        <f>AF794+Y794-AA794</f>
        <v/>
      </c>
      <c r="AD794" s="20">
        <f>AB794-AC794</f>
        <v/>
      </c>
      <c r="AE794" s="18">
        <f>S794-T794</f>
        <v/>
      </c>
      <c r="AF794" s="18">
        <f>S794-U794</f>
        <v/>
      </c>
      <c r="AG794" s="21">
        <f>IF(P794&lt;=0,0,LOOKUP(P794,{0,1950001,3300001,6950001,9000001,18000001,40000001},{0.05,0.1,0.2,0.23,0.33,0.4,0.45}))</f>
        <v/>
      </c>
    </row>
    <row r="795">
      <c r="A795" t="inlineStr">
        <is>
          <t>1万円刻み</t>
        </is>
      </c>
      <c r="B795" s="18">
        <f>'4_1万円刻み'!$A$282</f>
        <v/>
      </c>
      <c r="C795" s="19" t="n">
        <v>2025</v>
      </c>
      <c r="D795" s="18" t="n">
        <v>100000</v>
      </c>
      <c r="E795" s="18" t="n">
        <v>0</v>
      </c>
      <c r="F795" s="18" t="n">
        <v>100000</v>
      </c>
      <c r="G795" t="inlineStr">
        <is>
          <t>はい</t>
        </is>
      </c>
      <c r="H795" s="18">
        <f>ROUND(MIN(B795/12,650000)*12*0.0915+MIN(B795/12,1390000)*12*(0.0504+0)+B795*0.005,0)</f>
        <v/>
      </c>
      <c r="I795" s="18" t="n">
        <v>0</v>
      </c>
      <c r="J795" s="18" t="n">
        <v>0</v>
      </c>
      <c r="K795" s="18">
        <f>ROUND(IF(C795&gt;=2026,IF(B795&lt;741000,0,IF(B795&lt;2191000,B795-740000,IF(B795&lt;2193000,1451000,IF(B795&lt;2196000,1453000,IF(B795&lt;2200000,1456000,IF(B795&lt;3600000,ROUNDDOWN(B795/4,-3)*2.8-80000,IF(B795&lt;6600000,ROUNDDOWN(B795/4,-3)*3.2-440000,IF(B795&lt;8500000,ROUNDDOWN(B795*0.9,0)-1100000,B795-1950000)))))))),IF(B795&lt;651000,0,IF(B795&lt;1900000,B795-650000,IF(B795&lt;3600000,ROUNDDOWN(B795/4,-3)*2.8-80000,IF(B795&lt;6600000,ROUNDDOWN(B795/4,-3)*3.2-440000,IF(B795&lt;8500000,ROUNDDOWN(B795*0.9,0)-1100000,B795-1950000)))))),0)</f>
        <v/>
      </c>
      <c r="L795" s="18">
        <f>IF(K795&gt;23500000,NA(),IF(C795&gt;=2026,IF(K795&lt;=4890000,1040000,IF(K795&lt;=6550000,670000,620000)),IF(K795&lt;=1320000,950000,IF(K795&lt;=3360000,880000,IF(K795&lt;=4890000,680000,IF(K795&lt;=6550000,630000,580000))))))</f>
        <v/>
      </c>
      <c r="M795" s="18">
        <f>MIN(100000,ROUNDDOWN(K795*0.05,0))</f>
        <v/>
      </c>
      <c r="N795" s="18">
        <f>MIN(2000000,MAX(0,D795-E795-M795))</f>
        <v/>
      </c>
      <c r="O795" s="18">
        <f>IF(G795="はい",MIN(88000,MAX(0,F795-12000)),0)</f>
        <v/>
      </c>
      <c r="P795" s="18">
        <f>MAX(0,ROUNDDOWN(K795-H795-L795-I795-0,-3))</f>
        <v/>
      </c>
      <c r="Q795" s="18">
        <f>MAX(0,ROUNDDOWN(K795-H795-L795-I795-N795,-3))</f>
        <v/>
      </c>
      <c r="R795" s="18">
        <f>MAX(0,ROUNDDOWN(K795-H795-L795-I795-O795,-3))</f>
        <v/>
      </c>
      <c r="S795" s="18">
        <f>IF(P795&lt;=0,0,ROUNDDOWN((P795*LOOKUP(P795,{0,1950001,3300001,6950001,9000001,18000001,40000001},{0.05,0.1,0.2,0.23,0.33,0.4,0.45})-LOOKUP(P795,{0,1950001,3300001,6950001,9000001,18000001,40000001},{0,97500,427500,636000,1536000,2796000,4796000}))*1.021,-2))</f>
        <v/>
      </c>
      <c r="T795" s="18">
        <f>IF(Q795&lt;=0,0,ROUNDDOWN((Q795*LOOKUP(Q795,{0,1950001,3300001,6950001,9000001,18000001,40000001},{0.05,0.1,0.2,0.23,0.33,0.4,0.45})-LOOKUP(Q795,{0,1950001,3300001,6950001,9000001,18000001,40000001},{0,97500,427500,636000,1536000,2796000,4796000}))*1.021,-2))</f>
        <v/>
      </c>
      <c r="U795" s="18">
        <f>IF(R795&lt;=0,0,ROUNDDOWN((R795*LOOKUP(R795,{0,1950001,3300001,6950001,9000001,18000001,40000001},{0.05,0.1,0.2,0.23,0.33,0.4,0.45})-LOOKUP(R795,{0,1950001,3300001,6950001,9000001,18000001,40000001},{0,97500,427500,636000,1536000,2796000,4796000}))*1.021,-2))</f>
        <v/>
      </c>
      <c r="V795" s="18">
        <f>MAX(0,ROUNDDOWN(K795-H795-430000-J795-0,-3))</f>
        <v/>
      </c>
      <c r="W795" s="18">
        <f>MAX(0,ROUNDDOWN(K795-H795-430000-J795-N795,-3))</f>
        <v/>
      </c>
      <c r="X795" s="18">
        <f>MAX(0,ROUNDDOWN(K795-H795-430000-J795-O795,-3))</f>
        <v/>
      </c>
      <c r="Y795" s="18">
        <f>IF(K795&lt;=450000,0,MAX(0,ROUNDDOWN(V795*0.06-MIN(50000,V795)*0.03,-2))+MAX(0,ROUNDDOWN(V795*0.04-MIN(50000,V795)*0.02,-2)))</f>
        <v/>
      </c>
      <c r="Z795" s="18">
        <f>IF(K795&lt;=450000,0,MAX(0,ROUNDDOWN(W795*0.06-MIN(50000,W795)*0.03,-2))+MAX(0,ROUNDDOWN(W795*0.04-MIN(50000,W795)*0.02,-2)))</f>
        <v/>
      </c>
      <c r="AA795" s="18">
        <f>IF(K795&lt;=450000,0,MAX(0,ROUNDDOWN(X795*0.06-MIN(50000,X795)*0.03,-2))+MAX(0,ROUNDDOWN(X795*0.04-MIN(50000,X795)*0.02,-2)))</f>
        <v/>
      </c>
      <c r="AB795" s="18">
        <f>AE795+Y795-Z795</f>
        <v/>
      </c>
      <c r="AC795" s="18">
        <f>AF795+Y795-AA795</f>
        <v/>
      </c>
      <c r="AD795" s="20">
        <f>AB795-AC795</f>
        <v/>
      </c>
      <c r="AE795" s="18">
        <f>S795-T795</f>
        <v/>
      </c>
      <c r="AF795" s="18">
        <f>S795-U795</f>
        <v/>
      </c>
      <c r="AG795" s="21">
        <f>IF(P795&lt;=0,0,LOOKUP(P795,{0,1950001,3300001,6950001,9000001,18000001,40000001},{0.05,0.1,0.2,0.23,0.33,0.4,0.45}))</f>
        <v/>
      </c>
    </row>
    <row r="796">
      <c r="A796" t="inlineStr">
        <is>
          <t>1万円刻み</t>
        </is>
      </c>
      <c r="B796" s="18">
        <f>'4_1万円刻み'!$A$283</f>
        <v/>
      </c>
      <c r="C796" s="19" t="n">
        <v>2026</v>
      </c>
      <c r="D796" s="18" t="n">
        <v>100000</v>
      </c>
      <c r="E796" s="18" t="n">
        <v>0</v>
      </c>
      <c r="F796" s="18" t="n">
        <v>100000</v>
      </c>
      <c r="G796" t="inlineStr">
        <is>
          <t>はい</t>
        </is>
      </c>
      <c r="H796" s="18">
        <f>ROUND(MIN(B796/12,650000)*12*0.0915+MIN(B796/12,1390000)*12*(0.0504+0)+B796*0.005,0)</f>
        <v/>
      </c>
      <c r="I796" s="18" t="n">
        <v>0</v>
      </c>
      <c r="J796" s="18" t="n">
        <v>0</v>
      </c>
      <c r="K796" s="18">
        <f>ROUND(IF(C796&gt;=2026,IF(B796&lt;741000,0,IF(B796&lt;2191000,B796-740000,IF(B796&lt;2193000,1451000,IF(B796&lt;2196000,1453000,IF(B796&lt;2200000,1456000,IF(B796&lt;3600000,ROUNDDOWN(B796/4,-3)*2.8-80000,IF(B796&lt;6600000,ROUNDDOWN(B796/4,-3)*3.2-440000,IF(B796&lt;8500000,ROUNDDOWN(B796*0.9,0)-1100000,B796-1950000)))))))),IF(B796&lt;651000,0,IF(B796&lt;1900000,B796-650000,IF(B796&lt;3600000,ROUNDDOWN(B796/4,-3)*2.8-80000,IF(B796&lt;6600000,ROUNDDOWN(B796/4,-3)*3.2-440000,IF(B796&lt;8500000,ROUNDDOWN(B796*0.9,0)-1100000,B796-1950000)))))),0)</f>
        <v/>
      </c>
      <c r="L796" s="18">
        <f>IF(K796&gt;23500000,NA(),IF(C796&gt;=2026,IF(K796&lt;=4890000,1040000,IF(K796&lt;=6550000,670000,620000)),IF(K796&lt;=1320000,950000,IF(K796&lt;=3360000,880000,IF(K796&lt;=4890000,680000,IF(K796&lt;=6550000,630000,580000))))))</f>
        <v/>
      </c>
      <c r="M796" s="18">
        <f>MIN(100000,ROUNDDOWN(K796*0.05,0))</f>
        <v/>
      </c>
      <c r="N796" s="18">
        <f>MIN(2000000,MAX(0,D796-E796-M796))</f>
        <v/>
      </c>
      <c r="O796" s="18">
        <f>IF(G796="はい",MIN(88000,MAX(0,F796-12000)),0)</f>
        <v/>
      </c>
      <c r="P796" s="18">
        <f>MAX(0,ROUNDDOWN(K796-H796-L796-I796-0,-3))</f>
        <v/>
      </c>
      <c r="Q796" s="18">
        <f>MAX(0,ROUNDDOWN(K796-H796-L796-I796-N796,-3))</f>
        <v/>
      </c>
      <c r="R796" s="18">
        <f>MAX(0,ROUNDDOWN(K796-H796-L796-I796-O796,-3))</f>
        <v/>
      </c>
      <c r="S796" s="18">
        <f>IF(P796&lt;=0,0,ROUNDDOWN((P796*LOOKUP(P796,{0,1950001,3300001,6950001,9000001,18000001,40000001},{0.05,0.1,0.2,0.23,0.33,0.4,0.45})-LOOKUP(P796,{0,1950001,3300001,6950001,9000001,18000001,40000001},{0,97500,427500,636000,1536000,2796000,4796000}))*1.021,-2))</f>
        <v/>
      </c>
      <c r="T796" s="18">
        <f>IF(Q796&lt;=0,0,ROUNDDOWN((Q796*LOOKUP(Q796,{0,1950001,3300001,6950001,9000001,18000001,40000001},{0.05,0.1,0.2,0.23,0.33,0.4,0.45})-LOOKUP(Q796,{0,1950001,3300001,6950001,9000001,18000001,40000001},{0,97500,427500,636000,1536000,2796000,4796000}))*1.021,-2))</f>
        <v/>
      </c>
      <c r="U796" s="18">
        <f>IF(R796&lt;=0,0,ROUNDDOWN((R796*LOOKUP(R796,{0,1950001,3300001,6950001,9000001,18000001,40000001},{0.05,0.1,0.2,0.23,0.33,0.4,0.45})-LOOKUP(R796,{0,1950001,3300001,6950001,9000001,18000001,40000001},{0,97500,427500,636000,1536000,2796000,4796000}))*1.021,-2))</f>
        <v/>
      </c>
      <c r="V796" s="18">
        <f>MAX(0,ROUNDDOWN(K796-H796-430000-J796-0,-3))</f>
        <v/>
      </c>
      <c r="W796" s="18">
        <f>MAX(0,ROUNDDOWN(K796-H796-430000-J796-N796,-3))</f>
        <v/>
      </c>
      <c r="X796" s="18">
        <f>MAX(0,ROUNDDOWN(K796-H796-430000-J796-O796,-3))</f>
        <v/>
      </c>
      <c r="Y796" s="18">
        <f>IF(K796&lt;=450000,0,MAX(0,ROUNDDOWN(V796*0.06-MIN(50000,V796)*0.03,-2))+MAX(0,ROUNDDOWN(V796*0.04-MIN(50000,V796)*0.02,-2)))</f>
        <v/>
      </c>
      <c r="Z796" s="18">
        <f>IF(K796&lt;=450000,0,MAX(0,ROUNDDOWN(W796*0.06-MIN(50000,W796)*0.03,-2))+MAX(0,ROUNDDOWN(W796*0.04-MIN(50000,W796)*0.02,-2)))</f>
        <v/>
      </c>
      <c r="AA796" s="18">
        <f>IF(K796&lt;=450000,0,MAX(0,ROUNDDOWN(X796*0.06-MIN(50000,X796)*0.03,-2))+MAX(0,ROUNDDOWN(X796*0.04-MIN(50000,X796)*0.02,-2)))</f>
        <v/>
      </c>
      <c r="AB796" s="18">
        <f>AE796+Y796-Z796</f>
        <v/>
      </c>
      <c r="AC796" s="18">
        <f>AF796+Y796-AA796</f>
        <v/>
      </c>
      <c r="AD796" s="20">
        <f>AB796-AC796</f>
        <v/>
      </c>
      <c r="AE796" s="18">
        <f>S796-T796</f>
        <v/>
      </c>
      <c r="AF796" s="18">
        <f>S796-U796</f>
        <v/>
      </c>
      <c r="AG796" s="21">
        <f>IF(P796&lt;=0,0,LOOKUP(P796,{0,1950001,3300001,6950001,9000001,18000001,40000001},{0.05,0.1,0.2,0.23,0.33,0.4,0.45}))</f>
        <v/>
      </c>
    </row>
    <row r="797">
      <c r="A797" t="inlineStr">
        <is>
          <t>1万円刻み</t>
        </is>
      </c>
      <c r="B797" s="18">
        <f>'4_1万円刻み'!$A$283</f>
        <v/>
      </c>
      <c r="C797" s="19" t="n">
        <v>2025</v>
      </c>
      <c r="D797" s="18" t="n">
        <v>100000</v>
      </c>
      <c r="E797" s="18" t="n">
        <v>0</v>
      </c>
      <c r="F797" s="18" t="n">
        <v>100000</v>
      </c>
      <c r="G797" t="inlineStr">
        <is>
          <t>はい</t>
        </is>
      </c>
      <c r="H797" s="18">
        <f>ROUND(MIN(B797/12,650000)*12*0.0915+MIN(B797/12,1390000)*12*(0.0504+0)+B797*0.005,0)</f>
        <v/>
      </c>
      <c r="I797" s="18" t="n">
        <v>0</v>
      </c>
      <c r="J797" s="18" t="n">
        <v>0</v>
      </c>
      <c r="K797" s="18">
        <f>ROUND(IF(C797&gt;=2026,IF(B797&lt;741000,0,IF(B797&lt;2191000,B797-740000,IF(B797&lt;2193000,1451000,IF(B797&lt;2196000,1453000,IF(B797&lt;2200000,1456000,IF(B797&lt;3600000,ROUNDDOWN(B797/4,-3)*2.8-80000,IF(B797&lt;6600000,ROUNDDOWN(B797/4,-3)*3.2-440000,IF(B797&lt;8500000,ROUNDDOWN(B797*0.9,0)-1100000,B797-1950000)))))))),IF(B797&lt;651000,0,IF(B797&lt;1900000,B797-650000,IF(B797&lt;3600000,ROUNDDOWN(B797/4,-3)*2.8-80000,IF(B797&lt;6600000,ROUNDDOWN(B797/4,-3)*3.2-440000,IF(B797&lt;8500000,ROUNDDOWN(B797*0.9,0)-1100000,B797-1950000)))))),0)</f>
        <v/>
      </c>
      <c r="L797" s="18">
        <f>IF(K797&gt;23500000,NA(),IF(C797&gt;=2026,IF(K797&lt;=4890000,1040000,IF(K797&lt;=6550000,670000,620000)),IF(K797&lt;=1320000,950000,IF(K797&lt;=3360000,880000,IF(K797&lt;=4890000,680000,IF(K797&lt;=6550000,630000,580000))))))</f>
        <v/>
      </c>
      <c r="M797" s="18">
        <f>MIN(100000,ROUNDDOWN(K797*0.05,0))</f>
        <v/>
      </c>
      <c r="N797" s="18">
        <f>MIN(2000000,MAX(0,D797-E797-M797))</f>
        <v/>
      </c>
      <c r="O797" s="18">
        <f>IF(G797="はい",MIN(88000,MAX(0,F797-12000)),0)</f>
        <v/>
      </c>
      <c r="P797" s="18">
        <f>MAX(0,ROUNDDOWN(K797-H797-L797-I797-0,-3))</f>
        <v/>
      </c>
      <c r="Q797" s="18">
        <f>MAX(0,ROUNDDOWN(K797-H797-L797-I797-N797,-3))</f>
        <v/>
      </c>
      <c r="R797" s="18">
        <f>MAX(0,ROUNDDOWN(K797-H797-L797-I797-O797,-3))</f>
        <v/>
      </c>
      <c r="S797" s="18">
        <f>IF(P797&lt;=0,0,ROUNDDOWN((P797*LOOKUP(P797,{0,1950001,3300001,6950001,9000001,18000001,40000001},{0.05,0.1,0.2,0.23,0.33,0.4,0.45})-LOOKUP(P797,{0,1950001,3300001,6950001,9000001,18000001,40000001},{0,97500,427500,636000,1536000,2796000,4796000}))*1.021,-2))</f>
        <v/>
      </c>
      <c r="T797" s="18">
        <f>IF(Q797&lt;=0,0,ROUNDDOWN((Q797*LOOKUP(Q797,{0,1950001,3300001,6950001,9000001,18000001,40000001},{0.05,0.1,0.2,0.23,0.33,0.4,0.45})-LOOKUP(Q797,{0,1950001,3300001,6950001,9000001,18000001,40000001},{0,97500,427500,636000,1536000,2796000,4796000}))*1.021,-2))</f>
        <v/>
      </c>
      <c r="U797" s="18">
        <f>IF(R797&lt;=0,0,ROUNDDOWN((R797*LOOKUP(R797,{0,1950001,3300001,6950001,9000001,18000001,40000001},{0.05,0.1,0.2,0.23,0.33,0.4,0.45})-LOOKUP(R797,{0,1950001,3300001,6950001,9000001,18000001,40000001},{0,97500,427500,636000,1536000,2796000,4796000}))*1.021,-2))</f>
        <v/>
      </c>
      <c r="V797" s="18">
        <f>MAX(0,ROUNDDOWN(K797-H797-430000-J797-0,-3))</f>
        <v/>
      </c>
      <c r="W797" s="18">
        <f>MAX(0,ROUNDDOWN(K797-H797-430000-J797-N797,-3))</f>
        <v/>
      </c>
      <c r="X797" s="18">
        <f>MAX(0,ROUNDDOWN(K797-H797-430000-J797-O797,-3))</f>
        <v/>
      </c>
      <c r="Y797" s="18">
        <f>IF(K797&lt;=450000,0,MAX(0,ROUNDDOWN(V797*0.06-MIN(50000,V797)*0.03,-2))+MAX(0,ROUNDDOWN(V797*0.04-MIN(50000,V797)*0.02,-2)))</f>
        <v/>
      </c>
      <c r="Z797" s="18">
        <f>IF(K797&lt;=450000,0,MAX(0,ROUNDDOWN(W797*0.06-MIN(50000,W797)*0.03,-2))+MAX(0,ROUNDDOWN(W797*0.04-MIN(50000,W797)*0.02,-2)))</f>
        <v/>
      </c>
      <c r="AA797" s="18">
        <f>IF(K797&lt;=450000,0,MAX(0,ROUNDDOWN(X797*0.06-MIN(50000,X797)*0.03,-2))+MAX(0,ROUNDDOWN(X797*0.04-MIN(50000,X797)*0.02,-2)))</f>
        <v/>
      </c>
      <c r="AB797" s="18">
        <f>AE797+Y797-Z797</f>
        <v/>
      </c>
      <c r="AC797" s="18">
        <f>AF797+Y797-AA797</f>
        <v/>
      </c>
      <c r="AD797" s="20">
        <f>AB797-AC797</f>
        <v/>
      </c>
      <c r="AE797" s="18">
        <f>S797-T797</f>
        <v/>
      </c>
      <c r="AF797" s="18">
        <f>S797-U797</f>
        <v/>
      </c>
      <c r="AG797" s="21">
        <f>IF(P797&lt;=0,0,LOOKUP(P797,{0,1950001,3300001,6950001,9000001,18000001,40000001},{0.05,0.1,0.2,0.23,0.33,0.4,0.45}))</f>
        <v/>
      </c>
    </row>
    <row r="798">
      <c r="A798" t="inlineStr">
        <is>
          <t>1万円刻み</t>
        </is>
      </c>
      <c r="B798" s="18">
        <f>'4_1万円刻み'!$A$284</f>
        <v/>
      </c>
      <c r="C798" s="19" t="n">
        <v>2026</v>
      </c>
      <c r="D798" s="18" t="n">
        <v>100000</v>
      </c>
      <c r="E798" s="18" t="n">
        <v>0</v>
      </c>
      <c r="F798" s="18" t="n">
        <v>100000</v>
      </c>
      <c r="G798" t="inlineStr">
        <is>
          <t>はい</t>
        </is>
      </c>
      <c r="H798" s="18">
        <f>ROUND(MIN(B798/12,650000)*12*0.0915+MIN(B798/12,1390000)*12*(0.0504+0)+B798*0.005,0)</f>
        <v/>
      </c>
      <c r="I798" s="18" t="n">
        <v>0</v>
      </c>
      <c r="J798" s="18" t="n">
        <v>0</v>
      </c>
      <c r="K798" s="18">
        <f>ROUND(IF(C798&gt;=2026,IF(B798&lt;741000,0,IF(B798&lt;2191000,B798-740000,IF(B798&lt;2193000,1451000,IF(B798&lt;2196000,1453000,IF(B798&lt;2200000,1456000,IF(B798&lt;3600000,ROUNDDOWN(B798/4,-3)*2.8-80000,IF(B798&lt;6600000,ROUNDDOWN(B798/4,-3)*3.2-440000,IF(B798&lt;8500000,ROUNDDOWN(B798*0.9,0)-1100000,B798-1950000)))))))),IF(B798&lt;651000,0,IF(B798&lt;1900000,B798-650000,IF(B798&lt;3600000,ROUNDDOWN(B798/4,-3)*2.8-80000,IF(B798&lt;6600000,ROUNDDOWN(B798/4,-3)*3.2-440000,IF(B798&lt;8500000,ROUNDDOWN(B798*0.9,0)-1100000,B798-1950000)))))),0)</f>
        <v/>
      </c>
      <c r="L798" s="18">
        <f>IF(K798&gt;23500000,NA(),IF(C798&gt;=2026,IF(K798&lt;=4890000,1040000,IF(K798&lt;=6550000,670000,620000)),IF(K798&lt;=1320000,950000,IF(K798&lt;=3360000,880000,IF(K798&lt;=4890000,680000,IF(K798&lt;=6550000,630000,580000))))))</f>
        <v/>
      </c>
      <c r="M798" s="18">
        <f>MIN(100000,ROUNDDOWN(K798*0.05,0))</f>
        <v/>
      </c>
      <c r="N798" s="18">
        <f>MIN(2000000,MAX(0,D798-E798-M798))</f>
        <v/>
      </c>
      <c r="O798" s="18">
        <f>IF(G798="はい",MIN(88000,MAX(0,F798-12000)),0)</f>
        <v/>
      </c>
      <c r="P798" s="18">
        <f>MAX(0,ROUNDDOWN(K798-H798-L798-I798-0,-3))</f>
        <v/>
      </c>
      <c r="Q798" s="18">
        <f>MAX(0,ROUNDDOWN(K798-H798-L798-I798-N798,-3))</f>
        <v/>
      </c>
      <c r="R798" s="18">
        <f>MAX(0,ROUNDDOWN(K798-H798-L798-I798-O798,-3))</f>
        <v/>
      </c>
      <c r="S798" s="18">
        <f>IF(P798&lt;=0,0,ROUNDDOWN((P798*LOOKUP(P798,{0,1950001,3300001,6950001,9000001,18000001,40000001},{0.05,0.1,0.2,0.23,0.33,0.4,0.45})-LOOKUP(P798,{0,1950001,3300001,6950001,9000001,18000001,40000001},{0,97500,427500,636000,1536000,2796000,4796000}))*1.021,-2))</f>
        <v/>
      </c>
      <c r="T798" s="18">
        <f>IF(Q798&lt;=0,0,ROUNDDOWN((Q798*LOOKUP(Q798,{0,1950001,3300001,6950001,9000001,18000001,40000001},{0.05,0.1,0.2,0.23,0.33,0.4,0.45})-LOOKUP(Q798,{0,1950001,3300001,6950001,9000001,18000001,40000001},{0,97500,427500,636000,1536000,2796000,4796000}))*1.021,-2))</f>
        <v/>
      </c>
      <c r="U798" s="18">
        <f>IF(R798&lt;=0,0,ROUNDDOWN((R798*LOOKUP(R798,{0,1950001,3300001,6950001,9000001,18000001,40000001},{0.05,0.1,0.2,0.23,0.33,0.4,0.45})-LOOKUP(R798,{0,1950001,3300001,6950001,9000001,18000001,40000001},{0,97500,427500,636000,1536000,2796000,4796000}))*1.021,-2))</f>
        <v/>
      </c>
      <c r="V798" s="18">
        <f>MAX(0,ROUNDDOWN(K798-H798-430000-J798-0,-3))</f>
        <v/>
      </c>
      <c r="W798" s="18">
        <f>MAX(0,ROUNDDOWN(K798-H798-430000-J798-N798,-3))</f>
        <v/>
      </c>
      <c r="X798" s="18">
        <f>MAX(0,ROUNDDOWN(K798-H798-430000-J798-O798,-3))</f>
        <v/>
      </c>
      <c r="Y798" s="18">
        <f>IF(K798&lt;=450000,0,MAX(0,ROUNDDOWN(V798*0.06-MIN(50000,V798)*0.03,-2))+MAX(0,ROUNDDOWN(V798*0.04-MIN(50000,V798)*0.02,-2)))</f>
        <v/>
      </c>
      <c r="Z798" s="18">
        <f>IF(K798&lt;=450000,0,MAX(0,ROUNDDOWN(W798*0.06-MIN(50000,W798)*0.03,-2))+MAX(0,ROUNDDOWN(W798*0.04-MIN(50000,W798)*0.02,-2)))</f>
        <v/>
      </c>
      <c r="AA798" s="18">
        <f>IF(K798&lt;=450000,0,MAX(0,ROUNDDOWN(X798*0.06-MIN(50000,X798)*0.03,-2))+MAX(0,ROUNDDOWN(X798*0.04-MIN(50000,X798)*0.02,-2)))</f>
        <v/>
      </c>
      <c r="AB798" s="18">
        <f>AE798+Y798-Z798</f>
        <v/>
      </c>
      <c r="AC798" s="18">
        <f>AF798+Y798-AA798</f>
        <v/>
      </c>
      <c r="AD798" s="20">
        <f>AB798-AC798</f>
        <v/>
      </c>
      <c r="AE798" s="18">
        <f>S798-T798</f>
        <v/>
      </c>
      <c r="AF798" s="18">
        <f>S798-U798</f>
        <v/>
      </c>
      <c r="AG798" s="21">
        <f>IF(P798&lt;=0,0,LOOKUP(P798,{0,1950001,3300001,6950001,9000001,18000001,40000001},{0.05,0.1,0.2,0.23,0.33,0.4,0.45}))</f>
        <v/>
      </c>
    </row>
    <row r="799">
      <c r="A799" t="inlineStr">
        <is>
          <t>1万円刻み</t>
        </is>
      </c>
      <c r="B799" s="18">
        <f>'4_1万円刻み'!$A$284</f>
        <v/>
      </c>
      <c r="C799" s="19" t="n">
        <v>2025</v>
      </c>
      <c r="D799" s="18" t="n">
        <v>100000</v>
      </c>
      <c r="E799" s="18" t="n">
        <v>0</v>
      </c>
      <c r="F799" s="18" t="n">
        <v>100000</v>
      </c>
      <c r="G799" t="inlineStr">
        <is>
          <t>はい</t>
        </is>
      </c>
      <c r="H799" s="18">
        <f>ROUND(MIN(B799/12,650000)*12*0.0915+MIN(B799/12,1390000)*12*(0.0504+0)+B799*0.005,0)</f>
        <v/>
      </c>
      <c r="I799" s="18" t="n">
        <v>0</v>
      </c>
      <c r="J799" s="18" t="n">
        <v>0</v>
      </c>
      <c r="K799" s="18">
        <f>ROUND(IF(C799&gt;=2026,IF(B799&lt;741000,0,IF(B799&lt;2191000,B799-740000,IF(B799&lt;2193000,1451000,IF(B799&lt;2196000,1453000,IF(B799&lt;2200000,1456000,IF(B799&lt;3600000,ROUNDDOWN(B799/4,-3)*2.8-80000,IF(B799&lt;6600000,ROUNDDOWN(B799/4,-3)*3.2-440000,IF(B799&lt;8500000,ROUNDDOWN(B799*0.9,0)-1100000,B799-1950000)))))))),IF(B799&lt;651000,0,IF(B799&lt;1900000,B799-650000,IF(B799&lt;3600000,ROUNDDOWN(B799/4,-3)*2.8-80000,IF(B799&lt;6600000,ROUNDDOWN(B799/4,-3)*3.2-440000,IF(B799&lt;8500000,ROUNDDOWN(B799*0.9,0)-1100000,B799-1950000)))))),0)</f>
        <v/>
      </c>
      <c r="L799" s="18">
        <f>IF(K799&gt;23500000,NA(),IF(C799&gt;=2026,IF(K799&lt;=4890000,1040000,IF(K799&lt;=6550000,670000,620000)),IF(K799&lt;=1320000,950000,IF(K799&lt;=3360000,880000,IF(K799&lt;=4890000,680000,IF(K799&lt;=6550000,630000,580000))))))</f>
        <v/>
      </c>
      <c r="M799" s="18">
        <f>MIN(100000,ROUNDDOWN(K799*0.05,0))</f>
        <v/>
      </c>
      <c r="N799" s="18">
        <f>MIN(2000000,MAX(0,D799-E799-M799))</f>
        <v/>
      </c>
      <c r="O799" s="18">
        <f>IF(G799="はい",MIN(88000,MAX(0,F799-12000)),0)</f>
        <v/>
      </c>
      <c r="P799" s="18">
        <f>MAX(0,ROUNDDOWN(K799-H799-L799-I799-0,-3))</f>
        <v/>
      </c>
      <c r="Q799" s="18">
        <f>MAX(0,ROUNDDOWN(K799-H799-L799-I799-N799,-3))</f>
        <v/>
      </c>
      <c r="R799" s="18">
        <f>MAX(0,ROUNDDOWN(K799-H799-L799-I799-O799,-3))</f>
        <v/>
      </c>
      <c r="S799" s="18">
        <f>IF(P799&lt;=0,0,ROUNDDOWN((P799*LOOKUP(P799,{0,1950001,3300001,6950001,9000001,18000001,40000001},{0.05,0.1,0.2,0.23,0.33,0.4,0.45})-LOOKUP(P799,{0,1950001,3300001,6950001,9000001,18000001,40000001},{0,97500,427500,636000,1536000,2796000,4796000}))*1.021,-2))</f>
        <v/>
      </c>
      <c r="T799" s="18">
        <f>IF(Q799&lt;=0,0,ROUNDDOWN((Q799*LOOKUP(Q799,{0,1950001,3300001,6950001,9000001,18000001,40000001},{0.05,0.1,0.2,0.23,0.33,0.4,0.45})-LOOKUP(Q799,{0,1950001,3300001,6950001,9000001,18000001,40000001},{0,97500,427500,636000,1536000,2796000,4796000}))*1.021,-2))</f>
        <v/>
      </c>
      <c r="U799" s="18">
        <f>IF(R799&lt;=0,0,ROUNDDOWN((R799*LOOKUP(R799,{0,1950001,3300001,6950001,9000001,18000001,40000001},{0.05,0.1,0.2,0.23,0.33,0.4,0.45})-LOOKUP(R799,{0,1950001,3300001,6950001,9000001,18000001,40000001},{0,97500,427500,636000,1536000,2796000,4796000}))*1.021,-2))</f>
        <v/>
      </c>
      <c r="V799" s="18">
        <f>MAX(0,ROUNDDOWN(K799-H799-430000-J799-0,-3))</f>
        <v/>
      </c>
      <c r="W799" s="18">
        <f>MAX(0,ROUNDDOWN(K799-H799-430000-J799-N799,-3))</f>
        <v/>
      </c>
      <c r="X799" s="18">
        <f>MAX(0,ROUNDDOWN(K799-H799-430000-J799-O799,-3))</f>
        <v/>
      </c>
      <c r="Y799" s="18">
        <f>IF(K799&lt;=450000,0,MAX(0,ROUNDDOWN(V799*0.06-MIN(50000,V799)*0.03,-2))+MAX(0,ROUNDDOWN(V799*0.04-MIN(50000,V799)*0.02,-2)))</f>
        <v/>
      </c>
      <c r="Z799" s="18">
        <f>IF(K799&lt;=450000,0,MAX(0,ROUNDDOWN(W799*0.06-MIN(50000,W799)*0.03,-2))+MAX(0,ROUNDDOWN(W799*0.04-MIN(50000,W799)*0.02,-2)))</f>
        <v/>
      </c>
      <c r="AA799" s="18">
        <f>IF(K799&lt;=450000,0,MAX(0,ROUNDDOWN(X799*0.06-MIN(50000,X799)*0.03,-2))+MAX(0,ROUNDDOWN(X799*0.04-MIN(50000,X799)*0.02,-2)))</f>
        <v/>
      </c>
      <c r="AB799" s="18">
        <f>AE799+Y799-Z799</f>
        <v/>
      </c>
      <c r="AC799" s="18">
        <f>AF799+Y799-AA799</f>
        <v/>
      </c>
      <c r="AD799" s="20">
        <f>AB799-AC799</f>
        <v/>
      </c>
      <c r="AE799" s="18">
        <f>S799-T799</f>
        <v/>
      </c>
      <c r="AF799" s="18">
        <f>S799-U799</f>
        <v/>
      </c>
      <c r="AG799" s="21">
        <f>IF(P799&lt;=0,0,LOOKUP(P799,{0,1950001,3300001,6950001,9000001,18000001,40000001},{0.05,0.1,0.2,0.23,0.33,0.4,0.45}))</f>
        <v/>
      </c>
    </row>
    <row r="800">
      <c r="A800" t="inlineStr">
        <is>
          <t>1万円刻み</t>
        </is>
      </c>
      <c r="B800" s="18">
        <f>'4_1万円刻み'!$A$285</f>
        <v/>
      </c>
      <c r="C800" s="19" t="n">
        <v>2026</v>
      </c>
      <c r="D800" s="18" t="n">
        <v>100000</v>
      </c>
      <c r="E800" s="18" t="n">
        <v>0</v>
      </c>
      <c r="F800" s="18" t="n">
        <v>100000</v>
      </c>
      <c r="G800" t="inlineStr">
        <is>
          <t>はい</t>
        </is>
      </c>
      <c r="H800" s="18">
        <f>ROUND(MIN(B800/12,650000)*12*0.0915+MIN(B800/12,1390000)*12*(0.0504+0)+B800*0.005,0)</f>
        <v/>
      </c>
      <c r="I800" s="18" t="n">
        <v>0</v>
      </c>
      <c r="J800" s="18" t="n">
        <v>0</v>
      </c>
      <c r="K800" s="18">
        <f>ROUND(IF(C800&gt;=2026,IF(B800&lt;741000,0,IF(B800&lt;2191000,B800-740000,IF(B800&lt;2193000,1451000,IF(B800&lt;2196000,1453000,IF(B800&lt;2200000,1456000,IF(B800&lt;3600000,ROUNDDOWN(B800/4,-3)*2.8-80000,IF(B800&lt;6600000,ROUNDDOWN(B800/4,-3)*3.2-440000,IF(B800&lt;8500000,ROUNDDOWN(B800*0.9,0)-1100000,B800-1950000)))))))),IF(B800&lt;651000,0,IF(B800&lt;1900000,B800-650000,IF(B800&lt;3600000,ROUNDDOWN(B800/4,-3)*2.8-80000,IF(B800&lt;6600000,ROUNDDOWN(B800/4,-3)*3.2-440000,IF(B800&lt;8500000,ROUNDDOWN(B800*0.9,0)-1100000,B800-1950000)))))),0)</f>
        <v/>
      </c>
      <c r="L800" s="18">
        <f>IF(K800&gt;23500000,NA(),IF(C800&gt;=2026,IF(K800&lt;=4890000,1040000,IF(K800&lt;=6550000,670000,620000)),IF(K800&lt;=1320000,950000,IF(K800&lt;=3360000,880000,IF(K800&lt;=4890000,680000,IF(K800&lt;=6550000,630000,580000))))))</f>
        <v/>
      </c>
      <c r="M800" s="18">
        <f>MIN(100000,ROUNDDOWN(K800*0.05,0))</f>
        <v/>
      </c>
      <c r="N800" s="18">
        <f>MIN(2000000,MAX(0,D800-E800-M800))</f>
        <v/>
      </c>
      <c r="O800" s="18">
        <f>IF(G800="はい",MIN(88000,MAX(0,F800-12000)),0)</f>
        <v/>
      </c>
      <c r="P800" s="18">
        <f>MAX(0,ROUNDDOWN(K800-H800-L800-I800-0,-3))</f>
        <v/>
      </c>
      <c r="Q800" s="18">
        <f>MAX(0,ROUNDDOWN(K800-H800-L800-I800-N800,-3))</f>
        <v/>
      </c>
      <c r="R800" s="18">
        <f>MAX(0,ROUNDDOWN(K800-H800-L800-I800-O800,-3))</f>
        <v/>
      </c>
      <c r="S800" s="18">
        <f>IF(P800&lt;=0,0,ROUNDDOWN((P800*LOOKUP(P800,{0,1950001,3300001,6950001,9000001,18000001,40000001},{0.05,0.1,0.2,0.23,0.33,0.4,0.45})-LOOKUP(P800,{0,1950001,3300001,6950001,9000001,18000001,40000001},{0,97500,427500,636000,1536000,2796000,4796000}))*1.021,-2))</f>
        <v/>
      </c>
      <c r="T800" s="18">
        <f>IF(Q800&lt;=0,0,ROUNDDOWN((Q800*LOOKUP(Q800,{0,1950001,3300001,6950001,9000001,18000001,40000001},{0.05,0.1,0.2,0.23,0.33,0.4,0.45})-LOOKUP(Q800,{0,1950001,3300001,6950001,9000001,18000001,40000001},{0,97500,427500,636000,1536000,2796000,4796000}))*1.021,-2))</f>
        <v/>
      </c>
      <c r="U800" s="18">
        <f>IF(R800&lt;=0,0,ROUNDDOWN((R800*LOOKUP(R800,{0,1950001,3300001,6950001,9000001,18000001,40000001},{0.05,0.1,0.2,0.23,0.33,0.4,0.45})-LOOKUP(R800,{0,1950001,3300001,6950001,9000001,18000001,40000001},{0,97500,427500,636000,1536000,2796000,4796000}))*1.021,-2))</f>
        <v/>
      </c>
      <c r="V800" s="18">
        <f>MAX(0,ROUNDDOWN(K800-H800-430000-J800-0,-3))</f>
        <v/>
      </c>
      <c r="W800" s="18">
        <f>MAX(0,ROUNDDOWN(K800-H800-430000-J800-N800,-3))</f>
        <v/>
      </c>
      <c r="X800" s="18">
        <f>MAX(0,ROUNDDOWN(K800-H800-430000-J800-O800,-3))</f>
        <v/>
      </c>
      <c r="Y800" s="18">
        <f>IF(K800&lt;=450000,0,MAX(0,ROUNDDOWN(V800*0.06-MIN(50000,V800)*0.03,-2))+MAX(0,ROUNDDOWN(V800*0.04-MIN(50000,V800)*0.02,-2)))</f>
        <v/>
      </c>
      <c r="Z800" s="18">
        <f>IF(K800&lt;=450000,0,MAX(0,ROUNDDOWN(W800*0.06-MIN(50000,W800)*0.03,-2))+MAX(0,ROUNDDOWN(W800*0.04-MIN(50000,W800)*0.02,-2)))</f>
        <v/>
      </c>
      <c r="AA800" s="18">
        <f>IF(K800&lt;=450000,0,MAX(0,ROUNDDOWN(X800*0.06-MIN(50000,X800)*0.03,-2))+MAX(0,ROUNDDOWN(X800*0.04-MIN(50000,X800)*0.02,-2)))</f>
        <v/>
      </c>
      <c r="AB800" s="18">
        <f>AE800+Y800-Z800</f>
        <v/>
      </c>
      <c r="AC800" s="18">
        <f>AF800+Y800-AA800</f>
        <v/>
      </c>
      <c r="AD800" s="20">
        <f>AB800-AC800</f>
        <v/>
      </c>
      <c r="AE800" s="18">
        <f>S800-T800</f>
        <v/>
      </c>
      <c r="AF800" s="18">
        <f>S800-U800</f>
        <v/>
      </c>
      <c r="AG800" s="21">
        <f>IF(P800&lt;=0,0,LOOKUP(P800,{0,1950001,3300001,6950001,9000001,18000001,40000001},{0.05,0.1,0.2,0.23,0.33,0.4,0.45}))</f>
        <v/>
      </c>
    </row>
    <row r="801">
      <c r="A801" t="inlineStr">
        <is>
          <t>1万円刻み</t>
        </is>
      </c>
      <c r="B801" s="18">
        <f>'4_1万円刻み'!$A$285</f>
        <v/>
      </c>
      <c r="C801" s="19" t="n">
        <v>2025</v>
      </c>
      <c r="D801" s="18" t="n">
        <v>100000</v>
      </c>
      <c r="E801" s="18" t="n">
        <v>0</v>
      </c>
      <c r="F801" s="18" t="n">
        <v>100000</v>
      </c>
      <c r="G801" t="inlineStr">
        <is>
          <t>はい</t>
        </is>
      </c>
      <c r="H801" s="18">
        <f>ROUND(MIN(B801/12,650000)*12*0.0915+MIN(B801/12,1390000)*12*(0.0504+0)+B801*0.005,0)</f>
        <v/>
      </c>
      <c r="I801" s="18" t="n">
        <v>0</v>
      </c>
      <c r="J801" s="18" t="n">
        <v>0</v>
      </c>
      <c r="K801" s="18">
        <f>ROUND(IF(C801&gt;=2026,IF(B801&lt;741000,0,IF(B801&lt;2191000,B801-740000,IF(B801&lt;2193000,1451000,IF(B801&lt;2196000,1453000,IF(B801&lt;2200000,1456000,IF(B801&lt;3600000,ROUNDDOWN(B801/4,-3)*2.8-80000,IF(B801&lt;6600000,ROUNDDOWN(B801/4,-3)*3.2-440000,IF(B801&lt;8500000,ROUNDDOWN(B801*0.9,0)-1100000,B801-1950000)))))))),IF(B801&lt;651000,0,IF(B801&lt;1900000,B801-650000,IF(B801&lt;3600000,ROUNDDOWN(B801/4,-3)*2.8-80000,IF(B801&lt;6600000,ROUNDDOWN(B801/4,-3)*3.2-440000,IF(B801&lt;8500000,ROUNDDOWN(B801*0.9,0)-1100000,B801-1950000)))))),0)</f>
        <v/>
      </c>
      <c r="L801" s="18">
        <f>IF(K801&gt;23500000,NA(),IF(C801&gt;=2026,IF(K801&lt;=4890000,1040000,IF(K801&lt;=6550000,670000,620000)),IF(K801&lt;=1320000,950000,IF(K801&lt;=3360000,880000,IF(K801&lt;=4890000,680000,IF(K801&lt;=6550000,630000,580000))))))</f>
        <v/>
      </c>
      <c r="M801" s="18">
        <f>MIN(100000,ROUNDDOWN(K801*0.05,0))</f>
        <v/>
      </c>
      <c r="N801" s="18">
        <f>MIN(2000000,MAX(0,D801-E801-M801))</f>
        <v/>
      </c>
      <c r="O801" s="18">
        <f>IF(G801="はい",MIN(88000,MAX(0,F801-12000)),0)</f>
        <v/>
      </c>
      <c r="P801" s="18">
        <f>MAX(0,ROUNDDOWN(K801-H801-L801-I801-0,-3))</f>
        <v/>
      </c>
      <c r="Q801" s="18">
        <f>MAX(0,ROUNDDOWN(K801-H801-L801-I801-N801,-3))</f>
        <v/>
      </c>
      <c r="R801" s="18">
        <f>MAX(0,ROUNDDOWN(K801-H801-L801-I801-O801,-3))</f>
        <v/>
      </c>
      <c r="S801" s="18">
        <f>IF(P801&lt;=0,0,ROUNDDOWN((P801*LOOKUP(P801,{0,1950001,3300001,6950001,9000001,18000001,40000001},{0.05,0.1,0.2,0.23,0.33,0.4,0.45})-LOOKUP(P801,{0,1950001,3300001,6950001,9000001,18000001,40000001},{0,97500,427500,636000,1536000,2796000,4796000}))*1.021,-2))</f>
        <v/>
      </c>
      <c r="T801" s="18">
        <f>IF(Q801&lt;=0,0,ROUNDDOWN((Q801*LOOKUP(Q801,{0,1950001,3300001,6950001,9000001,18000001,40000001},{0.05,0.1,0.2,0.23,0.33,0.4,0.45})-LOOKUP(Q801,{0,1950001,3300001,6950001,9000001,18000001,40000001},{0,97500,427500,636000,1536000,2796000,4796000}))*1.021,-2))</f>
        <v/>
      </c>
      <c r="U801" s="18">
        <f>IF(R801&lt;=0,0,ROUNDDOWN((R801*LOOKUP(R801,{0,1950001,3300001,6950001,9000001,18000001,40000001},{0.05,0.1,0.2,0.23,0.33,0.4,0.45})-LOOKUP(R801,{0,1950001,3300001,6950001,9000001,18000001,40000001},{0,97500,427500,636000,1536000,2796000,4796000}))*1.021,-2))</f>
        <v/>
      </c>
      <c r="V801" s="18">
        <f>MAX(0,ROUNDDOWN(K801-H801-430000-J801-0,-3))</f>
        <v/>
      </c>
      <c r="W801" s="18">
        <f>MAX(0,ROUNDDOWN(K801-H801-430000-J801-N801,-3))</f>
        <v/>
      </c>
      <c r="X801" s="18">
        <f>MAX(0,ROUNDDOWN(K801-H801-430000-J801-O801,-3))</f>
        <v/>
      </c>
      <c r="Y801" s="18">
        <f>IF(K801&lt;=450000,0,MAX(0,ROUNDDOWN(V801*0.06-MIN(50000,V801)*0.03,-2))+MAX(0,ROUNDDOWN(V801*0.04-MIN(50000,V801)*0.02,-2)))</f>
        <v/>
      </c>
      <c r="Z801" s="18">
        <f>IF(K801&lt;=450000,0,MAX(0,ROUNDDOWN(W801*0.06-MIN(50000,W801)*0.03,-2))+MAX(0,ROUNDDOWN(W801*0.04-MIN(50000,W801)*0.02,-2)))</f>
        <v/>
      </c>
      <c r="AA801" s="18">
        <f>IF(K801&lt;=450000,0,MAX(0,ROUNDDOWN(X801*0.06-MIN(50000,X801)*0.03,-2))+MAX(0,ROUNDDOWN(X801*0.04-MIN(50000,X801)*0.02,-2)))</f>
        <v/>
      </c>
      <c r="AB801" s="18">
        <f>AE801+Y801-Z801</f>
        <v/>
      </c>
      <c r="AC801" s="18">
        <f>AF801+Y801-AA801</f>
        <v/>
      </c>
      <c r="AD801" s="20">
        <f>AB801-AC801</f>
        <v/>
      </c>
      <c r="AE801" s="18">
        <f>S801-T801</f>
        <v/>
      </c>
      <c r="AF801" s="18">
        <f>S801-U801</f>
        <v/>
      </c>
      <c r="AG801" s="21">
        <f>IF(P801&lt;=0,0,LOOKUP(P801,{0,1950001,3300001,6950001,9000001,18000001,40000001},{0.05,0.1,0.2,0.23,0.33,0.4,0.45}))</f>
        <v/>
      </c>
    </row>
    <row r="802">
      <c r="A802" t="inlineStr">
        <is>
          <t>1万円刻み</t>
        </is>
      </c>
      <c r="B802" s="18">
        <f>'4_1万円刻み'!$A$286</f>
        <v/>
      </c>
      <c r="C802" s="19" t="n">
        <v>2026</v>
      </c>
      <c r="D802" s="18" t="n">
        <v>100000</v>
      </c>
      <c r="E802" s="18" t="n">
        <v>0</v>
      </c>
      <c r="F802" s="18" t="n">
        <v>100000</v>
      </c>
      <c r="G802" t="inlineStr">
        <is>
          <t>はい</t>
        </is>
      </c>
      <c r="H802" s="18">
        <f>ROUND(MIN(B802/12,650000)*12*0.0915+MIN(B802/12,1390000)*12*(0.0504+0)+B802*0.005,0)</f>
        <v/>
      </c>
      <c r="I802" s="18" t="n">
        <v>0</v>
      </c>
      <c r="J802" s="18" t="n">
        <v>0</v>
      </c>
      <c r="K802" s="18">
        <f>ROUND(IF(C802&gt;=2026,IF(B802&lt;741000,0,IF(B802&lt;2191000,B802-740000,IF(B802&lt;2193000,1451000,IF(B802&lt;2196000,1453000,IF(B802&lt;2200000,1456000,IF(B802&lt;3600000,ROUNDDOWN(B802/4,-3)*2.8-80000,IF(B802&lt;6600000,ROUNDDOWN(B802/4,-3)*3.2-440000,IF(B802&lt;8500000,ROUNDDOWN(B802*0.9,0)-1100000,B802-1950000)))))))),IF(B802&lt;651000,0,IF(B802&lt;1900000,B802-650000,IF(B802&lt;3600000,ROUNDDOWN(B802/4,-3)*2.8-80000,IF(B802&lt;6600000,ROUNDDOWN(B802/4,-3)*3.2-440000,IF(B802&lt;8500000,ROUNDDOWN(B802*0.9,0)-1100000,B802-1950000)))))),0)</f>
        <v/>
      </c>
      <c r="L802" s="18">
        <f>IF(K802&gt;23500000,NA(),IF(C802&gt;=2026,IF(K802&lt;=4890000,1040000,IF(K802&lt;=6550000,670000,620000)),IF(K802&lt;=1320000,950000,IF(K802&lt;=3360000,880000,IF(K802&lt;=4890000,680000,IF(K802&lt;=6550000,630000,580000))))))</f>
        <v/>
      </c>
      <c r="M802" s="18">
        <f>MIN(100000,ROUNDDOWN(K802*0.05,0))</f>
        <v/>
      </c>
      <c r="N802" s="18">
        <f>MIN(2000000,MAX(0,D802-E802-M802))</f>
        <v/>
      </c>
      <c r="O802" s="18">
        <f>IF(G802="はい",MIN(88000,MAX(0,F802-12000)),0)</f>
        <v/>
      </c>
      <c r="P802" s="18">
        <f>MAX(0,ROUNDDOWN(K802-H802-L802-I802-0,-3))</f>
        <v/>
      </c>
      <c r="Q802" s="18">
        <f>MAX(0,ROUNDDOWN(K802-H802-L802-I802-N802,-3))</f>
        <v/>
      </c>
      <c r="R802" s="18">
        <f>MAX(0,ROUNDDOWN(K802-H802-L802-I802-O802,-3))</f>
        <v/>
      </c>
      <c r="S802" s="18">
        <f>IF(P802&lt;=0,0,ROUNDDOWN((P802*LOOKUP(P802,{0,1950001,3300001,6950001,9000001,18000001,40000001},{0.05,0.1,0.2,0.23,0.33,0.4,0.45})-LOOKUP(P802,{0,1950001,3300001,6950001,9000001,18000001,40000001},{0,97500,427500,636000,1536000,2796000,4796000}))*1.021,-2))</f>
        <v/>
      </c>
      <c r="T802" s="18">
        <f>IF(Q802&lt;=0,0,ROUNDDOWN((Q802*LOOKUP(Q802,{0,1950001,3300001,6950001,9000001,18000001,40000001},{0.05,0.1,0.2,0.23,0.33,0.4,0.45})-LOOKUP(Q802,{0,1950001,3300001,6950001,9000001,18000001,40000001},{0,97500,427500,636000,1536000,2796000,4796000}))*1.021,-2))</f>
        <v/>
      </c>
      <c r="U802" s="18">
        <f>IF(R802&lt;=0,0,ROUNDDOWN((R802*LOOKUP(R802,{0,1950001,3300001,6950001,9000001,18000001,40000001},{0.05,0.1,0.2,0.23,0.33,0.4,0.45})-LOOKUP(R802,{0,1950001,3300001,6950001,9000001,18000001,40000001},{0,97500,427500,636000,1536000,2796000,4796000}))*1.021,-2))</f>
        <v/>
      </c>
      <c r="V802" s="18">
        <f>MAX(0,ROUNDDOWN(K802-H802-430000-J802-0,-3))</f>
        <v/>
      </c>
      <c r="W802" s="18">
        <f>MAX(0,ROUNDDOWN(K802-H802-430000-J802-N802,-3))</f>
        <v/>
      </c>
      <c r="X802" s="18">
        <f>MAX(0,ROUNDDOWN(K802-H802-430000-J802-O802,-3))</f>
        <v/>
      </c>
      <c r="Y802" s="18">
        <f>IF(K802&lt;=450000,0,MAX(0,ROUNDDOWN(V802*0.06-MIN(50000,V802)*0.03,-2))+MAX(0,ROUNDDOWN(V802*0.04-MIN(50000,V802)*0.02,-2)))</f>
        <v/>
      </c>
      <c r="Z802" s="18">
        <f>IF(K802&lt;=450000,0,MAX(0,ROUNDDOWN(W802*0.06-MIN(50000,W802)*0.03,-2))+MAX(0,ROUNDDOWN(W802*0.04-MIN(50000,W802)*0.02,-2)))</f>
        <v/>
      </c>
      <c r="AA802" s="18">
        <f>IF(K802&lt;=450000,0,MAX(0,ROUNDDOWN(X802*0.06-MIN(50000,X802)*0.03,-2))+MAX(0,ROUNDDOWN(X802*0.04-MIN(50000,X802)*0.02,-2)))</f>
        <v/>
      </c>
      <c r="AB802" s="18">
        <f>AE802+Y802-Z802</f>
        <v/>
      </c>
      <c r="AC802" s="18">
        <f>AF802+Y802-AA802</f>
        <v/>
      </c>
      <c r="AD802" s="20">
        <f>AB802-AC802</f>
        <v/>
      </c>
      <c r="AE802" s="18">
        <f>S802-T802</f>
        <v/>
      </c>
      <c r="AF802" s="18">
        <f>S802-U802</f>
        <v/>
      </c>
      <c r="AG802" s="21">
        <f>IF(P802&lt;=0,0,LOOKUP(P802,{0,1950001,3300001,6950001,9000001,18000001,40000001},{0.05,0.1,0.2,0.23,0.33,0.4,0.45}))</f>
        <v/>
      </c>
    </row>
    <row r="803">
      <c r="A803" t="inlineStr">
        <is>
          <t>1万円刻み</t>
        </is>
      </c>
      <c r="B803" s="18">
        <f>'4_1万円刻み'!$A$286</f>
        <v/>
      </c>
      <c r="C803" s="19" t="n">
        <v>2025</v>
      </c>
      <c r="D803" s="18" t="n">
        <v>100000</v>
      </c>
      <c r="E803" s="18" t="n">
        <v>0</v>
      </c>
      <c r="F803" s="18" t="n">
        <v>100000</v>
      </c>
      <c r="G803" t="inlineStr">
        <is>
          <t>はい</t>
        </is>
      </c>
      <c r="H803" s="18">
        <f>ROUND(MIN(B803/12,650000)*12*0.0915+MIN(B803/12,1390000)*12*(0.0504+0)+B803*0.005,0)</f>
        <v/>
      </c>
      <c r="I803" s="18" t="n">
        <v>0</v>
      </c>
      <c r="J803" s="18" t="n">
        <v>0</v>
      </c>
      <c r="K803" s="18">
        <f>ROUND(IF(C803&gt;=2026,IF(B803&lt;741000,0,IF(B803&lt;2191000,B803-740000,IF(B803&lt;2193000,1451000,IF(B803&lt;2196000,1453000,IF(B803&lt;2200000,1456000,IF(B803&lt;3600000,ROUNDDOWN(B803/4,-3)*2.8-80000,IF(B803&lt;6600000,ROUNDDOWN(B803/4,-3)*3.2-440000,IF(B803&lt;8500000,ROUNDDOWN(B803*0.9,0)-1100000,B803-1950000)))))))),IF(B803&lt;651000,0,IF(B803&lt;1900000,B803-650000,IF(B803&lt;3600000,ROUNDDOWN(B803/4,-3)*2.8-80000,IF(B803&lt;6600000,ROUNDDOWN(B803/4,-3)*3.2-440000,IF(B803&lt;8500000,ROUNDDOWN(B803*0.9,0)-1100000,B803-1950000)))))),0)</f>
        <v/>
      </c>
      <c r="L803" s="18">
        <f>IF(K803&gt;23500000,NA(),IF(C803&gt;=2026,IF(K803&lt;=4890000,1040000,IF(K803&lt;=6550000,670000,620000)),IF(K803&lt;=1320000,950000,IF(K803&lt;=3360000,880000,IF(K803&lt;=4890000,680000,IF(K803&lt;=6550000,630000,580000))))))</f>
        <v/>
      </c>
      <c r="M803" s="18">
        <f>MIN(100000,ROUNDDOWN(K803*0.05,0))</f>
        <v/>
      </c>
      <c r="N803" s="18">
        <f>MIN(2000000,MAX(0,D803-E803-M803))</f>
        <v/>
      </c>
      <c r="O803" s="18">
        <f>IF(G803="はい",MIN(88000,MAX(0,F803-12000)),0)</f>
        <v/>
      </c>
      <c r="P803" s="18">
        <f>MAX(0,ROUNDDOWN(K803-H803-L803-I803-0,-3))</f>
        <v/>
      </c>
      <c r="Q803" s="18">
        <f>MAX(0,ROUNDDOWN(K803-H803-L803-I803-N803,-3))</f>
        <v/>
      </c>
      <c r="R803" s="18">
        <f>MAX(0,ROUNDDOWN(K803-H803-L803-I803-O803,-3))</f>
        <v/>
      </c>
      <c r="S803" s="18">
        <f>IF(P803&lt;=0,0,ROUNDDOWN((P803*LOOKUP(P803,{0,1950001,3300001,6950001,9000001,18000001,40000001},{0.05,0.1,0.2,0.23,0.33,0.4,0.45})-LOOKUP(P803,{0,1950001,3300001,6950001,9000001,18000001,40000001},{0,97500,427500,636000,1536000,2796000,4796000}))*1.021,-2))</f>
        <v/>
      </c>
      <c r="T803" s="18">
        <f>IF(Q803&lt;=0,0,ROUNDDOWN((Q803*LOOKUP(Q803,{0,1950001,3300001,6950001,9000001,18000001,40000001},{0.05,0.1,0.2,0.23,0.33,0.4,0.45})-LOOKUP(Q803,{0,1950001,3300001,6950001,9000001,18000001,40000001},{0,97500,427500,636000,1536000,2796000,4796000}))*1.021,-2))</f>
        <v/>
      </c>
      <c r="U803" s="18">
        <f>IF(R803&lt;=0,0,ROUNDDOWN((R803*LOOKUP(R803,{0,1950001,3300001,6950001,9000001,18000001,40000001},{0.05,0.1,0.2,0.23,0.33,0.4,0.45})-LOOKUP(R803,{0,1950001,3300001,6950001,9000001,18000001,40000001},{0,97500,427500,636000,1536000,2796000,4796000}))*1.021,-2))</f>
        <v/>
      </c>
      <c r="V803" s="18">
        <f>MAX(0,ROUNDDOWN(K803-H803-430000-J803-0,-3))</f>
        <v/>
      </c>
      <c r="W803" s="18">
        <f>MAX(0,ROUNDDOWN(K803-H803-430000-J803-N803,-3))</f>
        <v/>
      </c>
      <c r="X803" s="18">
        <f>MAX(0,ROUNDDOWN(K803-H803-430000-J803-O803,-3))</f>
        <v/>
      </c>
      <c r="Y803" s="18">
        <f>IF(K803&lt;=450000,0,MAX(0,ROUNDDOWN(V803*0.06-MIN(50000,V803)*0.03,-2))+MAX(0,ROUNDDOWN(V803*0.04-MIN(50000,V803)*0.02,-2)))</f>
        <v/>
      </c>
      <c r="Z803" s="18">
        <f>IF(K803&lt;=450000,0,MAX(0,ROUNDDOWN(W803*0.06-MIN(50000,W803)*0.03,-2))+MAX(0,ROUNDDOWN(W803*0.04-MIN(50000,W803)*0.02,-2)))</f>
        <v/>
      </c>
      <c r="AA803" s="18">
        <f>IF(K803&lt;=450000,0,MAX(0,ROUNDDOWN(X803*0.06-MIN(50000,X803)*0.03,-2))+MAX(0,ROUNDDOWN(X803*0.04-MIN(50000,X803)*0.02,-2)))</f>
        <v/>
      </c>
      <c r="AB803" s="18">
        <f>AE803+Y803-Z803</f>
        <v/>
      </c>
      <c r="AC803" s="18">
        <f>AF803+Y803-AA803</f>
        <v/>
      </c>
      <c r="AD803" s="20">
        <f>AB803-AC803</f>
        <v/>
      </c>
      <c r="AE803" s="18">
        <f>S803-T803</f>
        <v/>
      </c>
      <c r="AF803" s="18">
        <f>S803-U803</f>
        <v/>
      </c>
      <c r="AG803" s="21">
        <f>IF(P803&lt;=0,0,LOOKUP(P803,{0,1950001,3300001,6950001,9000001,18000001,40000001},{0.05,0.1,0.2,0.23,0.33,0.4,0.45}))</f>
        <v/>
      </c>
    </row>
    <row r="804">
      <c r="A804" t="inlineStr">
        <is>
          <t>1万円刻み</t>
        </is>
      </c>
      <c r="B804" s="18">
        <f>'4_1万円刻み'!$A$287</f>
        <v/>
      </c>
      <c r="C804" s="19" t="n">
        <v>2026</v>
      </c>
      <c r="D804" s="18" t="n">
        <v>100000</v>
      </c>
      <c r="E804" s="18" t="n">
        <v>0</v>
      </c>
      <c r="F804" s="18" t="n">
        <v>100000</v>
      </c>
      <c r="G804" t="inlineStr">
        <is>
          <t>はい</t>
        </is>
      </c>
      <c r="H804" s="18">
        <f>ROUND(MIN(B804/12,650000)*12*0.0915+MIN(B804/12,1390000)*12*(0.0504+0)+B804*0.005,0)</f>
        <v/>
      </c>
      <c r="I804" s="18" t="n">
        <v>0</v>
      </c>
      <c r="J804" s="18" t="n">
        <v>0</v>
      </c>
      <c r="K804" s="18">
        <f>ROUND(IF(C804&gt;=2026,IF(B804&lt;741000,0,IF(B804&lt;2191000,B804-740000,IF(B804&lt;2193000,1451000,IF(B804&lt;2196000,1453000,IF(B804&lt;2200000,1456000,IF(B804&lt;3600000,ROUNDDOWN(B804/4,-3)*2.8-80000,IF(B804&lt;6600000,ROUNDDOWN(B804/4,-3)*3.2-440000,IF(B804&lt;8500000,ROUNDDOWN(B804*0.9,0)-1100000,B804-1950000)))))))),IF(B804&lt;651000,0,IF(B804&lt;1900000,B804-650000,IF(B804&lt;3600000,ROUNDDOWN(B804/4,-3)*2.8-80000,IF(B804&lt;6600000,ROUNDDOWN(B804/4,-3)*3.2-440000,IF(B804&lt;8500000,ROUNDDOWN(B804*0.9,0)-1100000,B804-1950000)))))),0)</f>
        <v/>
      </c>
      <c r="L804" s="18">
        <f>IF(K804&gt;23500000,NA(),IF(C804&gt;=2026,IF(K804&lt;=4890000,1040000,IF(K804&lt;=6550000,670000,620000)),IF(K804&lt;=1320000,950000,IF(K804&lt;=3360000,880000,IF(K804&lt;=4890000,680000,IF(K804&lt;=6550000,630000,580000))))))</f>
        <v/>
      </c>
      <c r="M804" s="18">
        <f>MIN(100000,ROUNDDOWN(K804*0.05,0))</f>
        <v/>
      </c>
      <c r="N804" s="18">
        <f>MIN(2000000,MAX(0,D804-E804-M804))</f>
        <v/>
      </c>
      <c r="O804" s="18">
        <f>IF(G804="はい",MIN(88000,MAX(0,F804-12000)),0)</f>
        <v/>
      </c>
      <c r="P804" s="18">
        <f>MAX(0,ROUNDDOWN(K804-H804-L804-I804-0,-3))</f>
        <v/>
      </c>
      <c r="Q804" s="18">
        <f>MAX(0,ROUNDDOWN(K804-H804-L804-I804-N804,-3))</f>
        <v/>
      </c>
      <c r="R804" s="18">
        <f>MAX(0,ROUNDDOWN(K804-H804-L804-I804-O804,-3))</f>
        <v/>
      </c>
      <c r="S804" s="18">
        <f>IF(P804&lt;=0,0,ROUNDDOWN((P804*LOOKUP(P804,{0,1950001,3300001,6950001,9000001,18000001,40000001},{0.05,0.1,0.2,0.23,0.33,0.4,0.45})-LOOKUP(P804,{0,1950001,3300001,6950001,9000001,18000001,40000001},{0,97500,427500,636000,1536000,2796000,4796000}))*1.021,-2))</f>
        <v/>
      </c>
      <c r="T804" s="18">
        <f>IF(Q804&lt;=0,0,ROUNDDOWN((Q804*LOOKUP(Q804,{0,1950001,3300001,6950001,9000001,18000001,40000001},{0.05,0.1,0.2,0.23,0.33,0.4,0.45})-LOOKUP(Q804,{0,1950001,3300001,6950001,9000001,18000001,40000001},{0,97500,427500,636000,1536000,2796000,4796000}))*1.021,-2))</f>
        <v/>
      </c>
      <c r="U804" s="18">
        <f>IF(R804&lt;=0,0,ROUNDDOWN((R804*LOOKUP(R804,{0,1950001,3300001,6950001,9000001,18000001,40000001},{0.05,0.1,0.2,0.23,0.33,0.4,0.45})-LOOKUP(R804,{0,1950001,3300001,6950001,9000001,18000001,40000001},{0,97500,427500,636000,1536000,2796000,4796000}))*1.021,-2))</f>
        <v/>
      </c>
      <c r="V804" s="18">
        <f>MAX(0,ROUNDDOWN(K804-H804-430000-J804-0,-3))</f>
        <v/>
      </c>
      <c r="W804" s="18">
        <f>MAX(0,ROUNDDOWN(K804-H804-430000-J804-N804,-3))</f>
        <v/>
      </c>
      <c r="X804" s="18">
        <f>MAX(0,ROUNDDOWN(K804-H804-430000-J804-O804,-3))</f>
        <v/>
      </c>
      <c r="Y804" s="18">
        <f>IF(K804&lt;=450000,0,MAX(0,ROUNDDOWN(V804*0.06-MIN(50000,V804)*0.03,-2))+MAX(0,ROUNDDOWN(V804*0.04-MIN(50000,V804)*0.02,-2)))</f>
        <v/>
      </c>
      <c r="Z804" s="18">
        <f>IF(K804&lt;=450000,0,MAX(0,ROUNDDOWN(W804*0.06-MIN(50000,W804)*0.03,-2))+MAX(0,ROUNDDOWN(W804*0.04-MIN(50000,W804)*0.02,-2)))</f>
        <v/>
      </c>
      <c r="AA804" s="18">
        <f>IF(K804&lt;=450000,0,MAX(0,ROUNDDOWN(X804*0.06-MIN(50000,X804)*0.03,-2))+MAX(0,ROUNDDOWN(X804*0.04-MIN(50000,X804)*0.02,-2)))</f>
        <v/>
      </c>
      <c r="AB804" s="18">
        <f>AE804+Y804-Z804</f>
        <v/>
      </c>
      <c r="AC804" s="18">
        <f>AF804+Y804-AA804</f>
        <v/>
      </c>
      <c r="AD804" s="20">
        <f>AB804-AC804</f>
        <v/>
      </c>
      <c r="AE804" s="18">
        <f>S804-T804</f>
        <v/>
      </c>
      <c r="AF804" s="18">
        <f>S804-U804</f>
        <v/>
      </c>
      <c r="AG804" s="21">
        <f>IF(P804&lt;=0,0,LOOKUP(P804,{0,1950001,3300001,6950001,9000001,18000001,40000001},{0.05,0.1,0.2,0.23,0.33,0.4,0.45}))</f>
        <v/>
      </c>
    </row>
    <row r="805">
      <c r="A805" t="inlineStr">
        <is>
          <t>1万円刻み</t>
        </is>
      </c>
      <c r="B805" s="18">
        <f>'4_1万円刻み'!$A$287</f>
        <v/>
      </c>
      <c r="C805" s="19" t="n">
        <v>2025</v>
      </c>
      <c r="D805" s="18" t="n">
        <v>100000</v>
      </c>
      <c r="E805" s="18" t="n">
        <v>0</v>
      </c>
      <c r="F805" s="18" t="n">
        <v>100000</v>
      </c>
      <c r="G805" t="inlineStr">
        <is>
          <t>はい</t>
        </is>
      </c>
      <c r="H805" s="18">
        <f>ROUND(MIN(B805/12,650000)*12*0.0915+MIN(B805/12,1390000)*12*(0.0504+0)+B805*0.005,0)</f>
        <v/>
      </c>
      <c r="I805" s="18" t="n">
        <v>0</v>
      </c>
      <c r="J805" s="18" t="n">
        <v>0</v>
      </c>
      <c r="K805" s="18">
        <f>ROUND(IF(C805&gt;=2026,IF(B805&lt;741000,0,IF(B805&lt;2191000,B805-740000,IF(B805&lt;2193000,1451000,IF(B805&lt;2196000,1453000,IF(B805&lt;2200000,1456000,IF(B805&lt;3600000,ROUNDDOWN(B805/4,-3)*2.8-80000,IF(B805&lt;6600000,ROUNDDOWN(B805/4,-3)*3.2-440000,IF(B805&lt;8500000,ROUNDDOWN(B805*0.9,0)-1100000,B805-1950000)))))))),IF(B805&lt;651000,0,IF(B805&lt;1900000,B805-650000,IF(B805&lt;3600000,ROUNDDOWN(B805/4,-3)*2.8-80000,IF(B805&lt;6600000,ROUNDDOWN(B805/4,-3)*3.2-440000,IF(B805&lt;8500000,ROUNDDOWN(B805*0.9,0)-1100000,B805-1950000)))))),0)</f>
        <v/>
      </c>
      <c r="L805" s="18">
        <f>IF(K805&gt;23500000,NA(),IF(C805&gt;=2026,IF(K805&lt;=4890000,1040000,IF(K805&lt;=6550000,670000,620000)),IF(K805&lt;=1320000,950000,IF(K805&lt;=3360000,880000,IF(K805&lt;=4890000,680000,IF(K805&lt;=6550000,630000,580000))))))</f>
        <v/>
      </c>
      <c r="M805" s="18">
        <f>MIN(100000,ROUNDDOWN(K805*0.05,0))</f>
        <v/>
      </c>
      <c r="N805" s="18">
        <f>MIN(2000000,MAX(0,D805-E805-M805))</f>
        <v/>
      </c>
      <c r="O805" s="18">
        <f>IF(G805="はい",MIN(88000,MAX(0,F805-12000)),0)</f>
        <v/>
      </c>
      <c r="P805" s="18">
        <f>MAX(0,ROUNDDOWN(K805-H805-L805-I805-0,-3))</f>
        <v/>
      </c>
      <c r="Q805" s="18">
        <f>MAX(0,ROUNDDOWN(K805-H805-L805-I805-N805,-3))</f>
        <v/>
      </c>
      <c r="R805" s="18">
        <f>MAX(0,ROUNDDOWN(K805-H805-L805-I805-O805,-3))</f>
        <v/>
      </c>
      <c r="S805" s="18">
        <f>IF(P805&lt;=0,0,ROUNDDOWN((P805*LOOKUP(P805,{0,1950001,3300001,6950001,9000001,18000001,40000001},{0.05,0.1,0.2,0.23,0.33,0.4,0.45})-LOOKUP(P805,{0,1950001,3300001,6950001,9000001,18000001,40000001},{0,97500,427500,636000,1536000,2796000,4796000}))*1.021,-2))</f>
        <v/>
      </c>
      <c r="T805" s="18">
        <f>IF(Q805&lt;=0,0,ROUNDDOWN((Q805*LOOKUP(Q805,{0,1950001,3300001,6950001,9000001,18000001,40000001},{0.05,0.1,0.2,0.23,0.33,0.4,0.45})-LOOKUP(Q805,{0,1950001,3300001,6950001,9000001,18000001,40000001},{0,97500,427500,636000,1536000,2796000,4796000}))*1.021,-2))</f>
        <v/>
      </c>
      <c r="U805" s="18">
        <f>IF(R805&lt;=0,0,ROUNDDOWN((R805*LOOKUP(R805,{0,1950001,3300001,6950001,9000001,18000001,40000001},{0.05,0.1,0.2,0.23,0.33,0.4,0.45})-LOOKUP(R805,{0,1950001,3300001,6950001,9000001,18000001,40000001},{0,97500,427500,636000,1536000,2796000,4796000}))*1.021,-2))</f>
        <v/>
      </c>
      <c r="V805" s="18">
        <f>MAX(0,ROUNDDOWN(K805-H805-430000-J805-0,-3))</f>
        <v/>
      </c>
      <c r="W805" s="18">
        <f>MAX(0,ROUNDDOWN(K805-H805-430000-J805-N805,-3))</f>
        <v/>
      </c>
      <c r="X805" s="18">
        <f>MAX(0,ROUNDDOWN(K805-H805-430000-J805-O805,-3))</f>
        <v/>
      </c>
      <c r="Y805" s="18">
        <f>IF(K805&lt;=450000,0,MAX(0,ROUNDDOWN(V805*0.06-MIN(50000,V805)*0.03,-2))+MAX(0,ROUNDDOWN(V805*0.04-MIN(50000,V805)*0.02,-2)))</f>
        <v/>
      </c>
      <c r="Z805" s="18">
        <f>IF(K805&lt;=450000,0,MAX(0,ROUNDDOWN(W805*0.06-MIN(50000,W805)*0.03,-2))+MAX(0,ROUNDDOWN(W805*0.04-MIN(50000,W805)*0.02,-2)))</f>
        <v/>
      </c>
      <c r="AA805" s="18">
        <f>IF(K805&lt;=450000,0,MAX(0,ROUNDDOWN(X805*0.06-MIN(50000,X805)*0.03,-2))+MAX(0,ROUNDDOWN(X805*0.04-MIN(50000,X805)*0.02,-2)))</f>
        <v/>
      </c>
      <c r="AB805" s="18">
        <f>AE805+Y805-Z805</f>
        <v/>
      </c>
      <c r="AC805" s="18">
        <f>AF805+Y805-AA805</f>
        <v/>
      </c>
      <c r="AD805" s="20">
        <f>AB805-AC805</f>
        <v/>
      </c>
      <c r="AE805" s="18">
        <f>S805-T805</f>
        <v/>
      </c>
      <c r="AF805" s="18">
        <f>S805-U805</f>
        <v/>
      </c>
      <c r="AG805" s="21">
        <f>IF(P805&lt;=0,0,LOOKUP(P805,{0,1950001,3300001,6950001,9000001,18000001,40000001},{0.05,0.1,0.2,0.23,0.33,0.4,0.45}))</f>
        <v/>
      </c>
    </row>
    <row r="806">
      <c r="A806" t="inlineStr">
        <is>
          <t>1万円刻み</t>
        </is>
      </c>
      <c r="B806" s="18">
        <f>'4_1万円刻み'!$A$288</f>
        <v/>
      </c>
      <c r="C806" s="19" t="n">
        <v>2026</v>
      </c>
      <c r="D806" s="18" t="n">
        <v>100000</v>
      </c>
      <c r="E806" s="18" t="n">
        <v>0</v>
      </c>
      <c r="F806" s="18" t="n">
        <v>100000</v>
      </c>
      <c r="G806" t="inlineStr">
        <is>
          <t>はい</t>
        </is>
      </c>
      <c r="H806" s="18">
        <f>ROUND(MIN(B806/12,650000)*12*0.0915+MIN(B806/12,1390000)*12*(0.0504+0)+B806*0.005,0)</f>
        <v/>
      </c>
      <c r="I806" s="18" t="n">
        <v>0</v>
      </c>
      <c r="J806" s="18" t="n">
        <v>0</v>
      </c>
      <c r="K806" s="18">
        <f>ROUND(IF(C806&gt;=2026,IF(B806&lt;741000,0,IF(B806&lt;2191000,B806-740000,IF(B806&lt;2193000,1451000,IF(B806&lt;2196000,1453000,IF(B806&lt;2200000,1456000,IF(B806&lt;3600000,ROUNDDOWN(B806/4,-3)*2.8-80000,IF(B806&lt;6600000,ROUNDDOWN(B806/4,-3)*3.2-440000,IF(B806&lt;8500000,ROUNDDOWN(B806*0.9,0)-1100000,B806-1950000)))))))),IF(B806&lt;651000,0,IF(B806&lt;1900000,B806-650000,IF(B806&lt;3600000,ROUNDDOWN(B806/4,-3)*2.8-80000,IF(B806&lt;6600000,ROUNDDOWN(B806/4,-3)*3.2-440000,IF(B806&lt;8500000,ROUNDDOWN(B806*0.9,0)-1100000,B806-1950000)))))),0)</f>
        <v/>
      </c>
      <c r="L806" s="18">
        <f>IF(K806&gt;23500000,NA(),IF(C806&gt;=2026,IF(K806&lt;=4890000,1040000,IF(K806&lt;=6550000,670000,620000)),IF(K806&lt;=1320000,950000,IF(K806&lt;=3360000,880000,IF(K806&lt;=4890000,680000,IF(K806&lt;=6550000,630000,580000))))))</f>
        <v/>
      </c>
      <c r="M806" s="18">
        <f>MIN(100000,ROUNDDOWN(K806*0.05,0))</f>
        <v/>
      </c>
      <c r="N806" s="18">
        <f>MIN(2000000,MAX(0,D806-E806-M806))</f>
        <v/>
      </c>
      <c r="O806" s="18">
        <f>IF(G806="はい",MIN(88000,MAX(0,F806-12000)),0)</f>
        <v/>
      </c>
      <c r="P806" s="18">
        <f>MAX(0,ROUNDDOWN(K806-H806-L806-I806-0,-3))</f>
        <v/>
      </c>
      <c r="Q806" s="18">
        <f>MAX(0,ROUNDDOWN(K806-H806-L806-I806-N806,-3))</f>
        <v/>
      </c>
      <c r="R806" s="18">
        <f>MAX(0,ROUNDDOWN(K806-H806-L806-I806-O806,-3))</f>
        <v/>
      </c>
      <c r="S806" s="18">
        <f>IF(P806&lt;=0,0,ROUNDDOWN((P806*LOOKUP(P806,{0,1950001,3300001,6950001,9000001,18000001,40000001},{0.05,0.1,0.2,0.23,0.33,0.4,0.45})-LOOKUP(P806,{0,1950001,3300001,6950001,9000001,18000001,40000001},{0,97500,427500,636000,1536000,2796000,4796000}))*1.021,-2))</f>
        <v/>
      </c>
      <c r="T806" s="18">
        <f>IF(Q806&lt;=0,0,ROUNDDOWN((Q806*LOOKUP(Q806,{0,1950001,3300001,6950001,9000001,18000001,40000001},{0.05,0.1,0.2,0.23,0.33,0.4,0.45})-LOOKUP(Q806,{0,1950001,3300001,6950001,9000001,18000001,40000001},{0,97500,427500,636000,1536000,2796000,4796000}))*1.021,-2))</f>
        <v/>
      </c>
      <c r="U806" s="18">
        <f>IF(R806&lt;=0,0,ROUNDDOWN((R806*LOOKUP(R806,{0,1950001,3300001,6950001,9000001,18000001,40000001},{0.05,0.1,0.2,0.23,0.33,0.4,0.45})-LOOKUP(R806,{0,1950001,3300001,6950001,9000001,18000001,40000001},{0,97500,427500,636000,1536000,2796000,4796000}))*1.021,-2))</f>
        <v/>
      </c>
      <c r="V806" s="18">
        <f>MAX(0,ROUNDDOWN(K806-H806-430000-J806-0,-3))</f>
        <v/>
      </c>
      <c r="W806" s="18">
        <f>MAX(0,ROUNDDOWN(K806-H806-430000-J806-N806,-3))</f>
        <v/>
      </c>
      <c r="X806" s="18">
        <f>MAX(0,ROUNDDOWN(K806-H806-430000-J806-O806,-3))</f>
        <v/>
      </c>
      <c r="Y806" s="18">
        <f>IF(K806&lt;=450000,0,MAX(0,ROUNDDOWN(V806*0.06-MIN(50000,V806)*0.03,-2))+MAX(0,ROUNDDOWN(V806*0.04-MIN(50000,V806)*0.02,-2)))</f>
        <v/>
      </c>
      <c r="Z806" s="18">
        <f>IF(K806&lt;=450000,0,MAX(0,ROUNDDOWN(W806*0.06-MIN(50000,W806)*0.03,-2))+MAX(0,ROUNDDOWN(W806*0.04-MIN(50000,W806)*0.02,-2)))</f>
        <v/>
      </c>
      <c r="AA806" s="18">
        <f>IF(K806&lt;=450000,0,MAX(0,ROUNDDOWN(X806*0.06-MIN(50000,X806)*0.03,-2))+MAX(0,ROUNDDOWN(X806*0.04-MIN(50000,X806)*0.02,-2)))</f>
        <v/>
      </c>
      <c r="AB806" s="18">
        <f>AE806+Y806-Z806</f>
        <v/>
      </c>
      <c r="AC806" s="18">
        <f>AF806+Y806-AA806</f>
        <v/>
      </c>
      <c r="AD806" s="20">
        <f>AB806-AC806</f>
        <v/>
      </c>
      <c r="AE806" s="18">
        <f>S806-T806</f>
        <v/>
      </c>
      <c r="AF806" s="18">
        <f>S806-U806</f>
        <v/>
      </c>
      <c r="AG806" s="21">
        <f>IF(P806&lt;=0,0,LOOKUP(P806,{0,1950001,3300001,6950001,9000001,18000001,40000001},{0.05,0.1,0.2,0.23,0.33,0.4,0.45}))</f>
        <v/>
      </c>
    </row>
    <row r="807">
      <c r="A807" t="inlineStr">
        <is>
          <t>1万円刻み</t>
        </is>
      </c>
      <c r="B807" s="18">
        <f>'4_1万円刻み'!$A$288</f>
        <v/>
      </c>
      <c r="C807" s="19" t="n">
        <v>2025</v>
      </c>
      <c r="D807" s="18" t="n">
        <v>100000</v>
      </c>
      <c r="E807" s="18" t="n">
        <v>0</v>
      </c>
      <c r="F807" s="18" t="n">
        <v>100000</v>
      </c>
      <c r="G807" t="inlineStr">
        <is>
          <t>はい</t>
        </is>
      </c>
      <c r="H807" s="18">
        <f>ROUND(MIN(B807/12,650000)*12*0.0915+MIN(B807/12,1390000)*12*(0.0504+0)+B807*0.005,0)</f>
        <v/>
      </c>
      <c r="I807" s="18" t="n">
        <v>0</v>
      </c>
      <c r="J807" s="18" t="n">
        <v>0</v>
      </c>
      <c r="K807" s="18">
        <f>ROUND(IF(C807&gt;=2026,IF(B807&lt;741000,0,IF(B807&lt;2191000,B807-740000,IF(B807&lt;2193000,1451000,IF(B807&lt;2196000,1453000,IF(B807&lt;2200000,1456000,IF(B807&lt;3600000,ROUNDDOWN(B807/4,-3)*2.8-80000,IF(B807&lt;6600000,ROUNDDOWN(B807/4,-3)*3.2-440000,IF(B807&lt;8500000,ROUNDDOWN(B807*0.9,0)-1100000,B807-1950000)))))))),IF(B807&lt;651000,0,IF(B807&lt;1900000,B807-650000,IF(B807&lt;3600000,ROUNDDOWN(B807/4,-3)*2.8-80000,IF(B807&lt;6600000,ROUNDDOWN(B807/4,-3)*3.2-440000,IF(B807&lt;8500000,ROUNDDOWN(B807*0.9,0)-1100000,B807-1950000)))))),0)</f>
        <v/>
      </c>
      <c r="L807" s="18">
        <f>IF(K807&gt;23500000,NA(),IF(C807&gt;=2026,IF(K807&lt;=4890000,1040000,IF(K807&lt;=6550000,670000,620000)),IF(K807&lt;=1320000,950000,IF(K807&lt;=3360000,880000,IF(K807&lt;=4890000,680000,IF(K807&lt;=6550000,630000,580000))))))</f>
        <v/>
      </c>
      <c r="M807" s="18">
        <f>MIN(100000,ROUNDDOWN(K807*0.05,0))</f>
        <v/>
      </c>
      <c r="N807" s="18">
        <f>MIN(2000000,MAX(0,D807-E807-M807))</f>
        <v/>
      </c>
      <c r="O807" s="18">
        <f>IF(G807="はい",MIN(88000,MAX(0,F807-12000)),0)</f>
        <v/>
      </c>
      <c r="P807" s="18">
        <f>MAX(0,ROUNDDOWN(K807-H807-L807-I807-0,-3))</f>
        <v/>
      </c>
      <c r="Q807" s="18">
        <f>MAX(0,ROUNDDOWN(K807-H807-L807-I807-N807,-3))</f>
        <v/>
      </c>
      <c r="R807" s="18">
        <f>MAX(0,ROUNDDOWN(K807-H807-L807-I807-O807,-3))</f>
        <v/>
      </c>
      <c r="S807" s="18">
        <f>IF(P807&lt;=0,0,ROUNDDOWN((P807*LOOKUP(P807,{0,1950001,3300001,6950001,9000001,18000001,40000001},{0.05,0.1,0.2,0.23,0.33,0.4,0.45})-LOOKUP(P807,{0,1950001,3300001,6950001,9000001,18000001,40000001},{0,97500,427500,636000,1536000,2796000,4796000}))*1.021,-2))</f>
        <v/>
      </c>
      <c r="T807" s="18">
        <f>IF(Q807&lt;=0,0,ROUNDDOWN((Q807*LOOKUP(Q807,{0,1950001,3300001,6950001,9000001,18000001,40000001},{0.05,0.1,0.2,0.23,0.33,0.4,0.45})-LOOKUP(Q807,{0,1950001,3300001,6950001,9000001,18000001,40000001},{0,97500,427500,636000,1536000,2796000,4796000}))*1.021,-2))</f>
        <v/>
      </c>
      <c r="U807" s="18">
        <f>IF(R807&lt;=0,0,ROUNDDOWN((R807*LOOKUP(R807,{0,1950001,3300001,6950001,9000001,18000001,40000001},{0.05,0.1,0.2,0.23,0.33,0.4,0.45})-LOOKUP(R807,{0,1950001,3300001,6950001,9000001,18000001,40000001},{0,97500,427500,636000,1536000,2796000,4796000}))*1.021,-2))</f>
        <v/>
      </c>
      <c r="V807" s="18">
        <f>MAX(0,ROUNDDOWN(K807-H807-430000-J807-0,-3))</f>
        <v/>
      </c>
      <c r="W807" s="18">
        <f>MAX(0,ROUNDDOWN(K807-H807-430000-J807-N807,-3))</f>
        <v/>
      </c>
      <c r="X807" s="18">
        <f>MAX(0,ROUNDDOWN(K807-H807-430000-J807-O807,-3))</f>
        <v/>
      </c>
      <c r="Y807" s="18">
        <f>IF(K807&lt;=450000,0,MAX(0,ROUNDDOWN(V807*0.06-MIN(50000,V807)*0.03,-2))+MAX(0,ROUNDDOWN(V807*0.04-MIN(50000,V807)*0.02,-2)))</f>
        <v/>
      </c>
      <c r="Z807" s="18">
        <f>IF(K807&lt;=450000,0,MAX(0,ROUNDDOWN(W807*0.06-MIN(50000,W807)*0.03,-2))+MAX(0,ROUNDDOWN(W807*0.04-MIN(50000,W807)*0.02,-2)))</f>
        <v/>
      </c>
      <c r="AA807" s="18">
        <f>IF(K807&lt;=450000,0,MAX(0,ROUNDDOWN(X807*0.06-MIN(50000,X807)*0.03,-2))+MAX(0,ROUNDDOWN(X807*0.04-MIN(50000,X807)*0.02,-2)))</f>
        <v/>
      </c>
      <c r="AB807" s="18">
        <f>AE807+Y807-Z807</f>
        <v/>
      </c>
      <c r="AC807" s="18">
        <f>AF807+Y807-AA807</f>
        <v/>
      </c>
      <c r="AD807" s="20">
        <f>AB807-AC807</f>
        <v/>
      </c>
      <c r="AE807" s="18">
        <f>S807-T807</f>
        <v/>
      </c>
      <c r="AF807" s="18">
        <f>S807-U807</f>
        <v/>
      </c>
      <c r="AG807" s="21">
        <f>IF(P807&lt;=0,0,LOOKUP(P807,{0,1950001,3300001,6950001,9000001,18000001,40000001},{0.05,0.1,0.2,0.23,0.33,0.4,0.45}))</f>
        <v/>
      </c>
    </row>
    <row r="808">
      <c r="A808" t="inlineStr">
        <is>
          <t>1万円刻み</t>
        </is>
      </c>
      <c r="B808" s="18">
        <f>'4_1万円刻み'!$A$289</f>
        <v/>
      </c>
      <c r="C808" s="19" t="n">
        <v>2026</v>
      </c>
      <c r="D808" s="18" t="n">
        <v>100000</v>
      </c>
      <c r="E808" s="18" t="n">
        <v>0</v>
      </c>
      <c r="F808" s="18" t="n">
        <v>100000</v>
      </c>
      <c r="G808" t="inlineStr">
        <is>
          <t>はい</t>
        </is>
      </c>
      <c r="H808" s="18">
        <f>ROUND(MIN(B808/12,650000)*12*0.0915+MIN(B808/12,1390000)*12*(0.0504+0)+B808*0.005,0)</f>
        <v/>
      </c>
      <c r="I808" s="18" t="n">
        <v>0</v>
      </c>
      <c r="J808" s="18" t="n">
        <v>0</v>
      </c>
      <c r="K808" s="18">
        <f>ROUND(IF(C808&gt;=2026,IF(B808&lt;741000,0,IF(B808&lt;2191000,B808-740000,IF(B808&lt;2193000,1451000,IF(B808&lt;2196000,1453000,IF(B808&lt;2200000,1456000,IF(B808&lt;3600000,ROUNDDOWN(B808/4,-3)*2.8-80000,IF(B808&lt;6600000,ROUNDDOWN(B808/4,-3)*3.2-440000,IF(B808&lt;8500000,ROUNDDOWN(B808*0.9,0)-1100000,B808-1950000)))))))),IF(B808&lt;651000,0,IF(B808&lt;1900000,B808-650000,IF(B808&lt;3600000,ROUNDDOWN(B808/4,-3)*2.8-80000,IF(B808&lt;6600000,ROUNDDOWN(B808/4,-3)*3.2-440000,IF(B808&lt;8500000,ROUNDDOWN(B808*0.9,0)-1100000,B808-1950000)))))),0)</f>
        <v/>
      </c>
      <c r="L808" s="18">
        <f>IF(K808&gt;23500000,NA(),IF(C808&gt;=2026,IF(K808&lt;=4890000,1040000,IF(K808&lt;=6550000,670000,620000)),IF(K808&lt;=1320000,950000,IF(K808&lt;=3360000,880000,IF(K808&lt;=4890000,680000,IF(K808&lt;=6550000,630000,580000))))))</f>
        <v/>
      </c>
      <c r="M808" s="18">
        <f>MIN(100000,ROUNDDOWN(K808*0.05,0))</f>
        <v/>
      </c>
      <c r="N808" s="18">
        <f>MIN(2000000,MAX(0,D808-E808-M808))</f>
        <v/>
      </c>
      <c r="O808" s="18">
        <f>IF(G808="はい",MIN(88000,MAX(0,F808-12000)),0)</f>
        <v/>
      </c>
      <c r="P808" s="18">
        <f>MAX(0,ROUNDDOWN(K808-H808-L808-I808-0,-3))</f>
        <v/>
      </c>
      <c r="Q808" s="18">
        <f>MAX(0,ROUNDDOWN(K808-H808-L808-I808-N808,-3))</f>
        <v/>
      </c>
      <c r="R808" s="18">
        <f>MAX(0,ROUNDDOWN(K808-H808-L808-I808-O808,-3))</f>
        <v/>
      </c>
      <c r="S808" s="18">
        <f>IF(P808&lt;=0,0,ROUNDDOWN((P808*LOOKUP(P808,{0,1950001,3300001,6950001,9000001,18000001,40000001},{0.05,0.1,0.2,0.23,0.33,0.4,0.45})-LOOKUP(P808,{0,1950001,3300001,6950001,9000001,18000001,40000001},{0,97500,427500,636000,1536000,2796000,4796000}))*1.021,-2))</f>
        <v/>
      </c>
      <c r="T808" s="18">
        <f>IF(Q808&lt;=0,0,ROUNDDOWN((Q808*LOOKUP(Q808,{0,1950001,3300001,6950001,9000001,18000001,40000001},{0.05,0.1,0.2,0.23,0.33,0.4,0.45})-LOOKUP(Q808,{0,1950001,3300001,6950001,9000001,18000001,40000001},{0,97500,427500,636000,1536000,2796000,4796000}))*1.021,-2))</f>
        <v/>
      </c>
      <c r="U808" s="18">
        <f>IF(R808&lt;=0,0,ROUNDDOWN((R808*LOOKUP(R808,{0,1950001,3300001,6950001,9000001,18000001,40000001},{0.05,0.1,0.2,0.23,0.33,0.4,0.45})-LOOKUP(R808,{0,1950001,3300001,6950001,9000001,18000001,40000001},{0,97500,427500,636000,1536000,2796000,4796000}))*1.021,-2))</f>
        <v/>
      </c>
      <c r="V808" s="18">
        <f>MAX(0,ROUNDDOWN(K808-H808-430000-J808-0,-3))</f>
        <v/>
      </c>
      <c r="W808" s="18">
        <f>MAX(0,ROUNDDOWN(K808-H808-430000-J808-N808,-3))</f>
        <v/>
      </c>
      <c r="X808" s="18">
        <f>MAX(0,ROUNDDOWN(K808-H808-430000-J808-O808,-3))</f>
        <v/>
      </c>
      <c r="Y808" s="18">
        <f>IF(K808&lt;=450000,0,MAX(0,ROUNDDOWN(V808*0.06-MIN(50000,V808)*0.03,-2))+MAX(0,ROUNDDOWN(V808*0.04-MIN(50000,V808)*0.02,-2)))</f>
        <v/>
      </c>
      <c r="Z808" s="18">
        <f>IF(K808&lt;=450000,0,MAX(0,ROUNDDOWN(W808*0.06-MIN(50000,W808)*0.03,-2))+MAX(0,ROUNDDOWN(W808*0.04-MIN(50000,W808)*0.02,-2)))</f>
        <v/>
      </c>
      <c r="AA808" s="18">
        <f>IF(K808&lt;=450000,0,MAX(0,ROUNDDOWN(X808*0.06-MIN(50000,X808)*0.03,-2))+MAX(0,ROUNDDOWN(X808*0.04-MIN(50000,X808)*0.02,-2)))</f>
        <v/>
      </c>
      <c r="AB808" s="18">
        <f>AE808+Y808-Z808</f>
        <v/>
      </c>
      <c r="AC808" s="18">
        <f>AF808+Y808-AA808</f>
        <v/>
      </c>
      <c r="AD808" s="20">
        <f>AB808-AC808</f>
        <v/>
      </c>
      <c r="AE808" s="18">
        <f>S808-T808</f>
        <v/>
      </c>
      <c r="AF808" s="18">
        <f>S808-U808</f>
        <v/>
      </c>
      <c r="AG808" s="21">
        <f>IF(P808&lt;=0,0,LOOKUP(P808,{0,1950001,3300001,6950001,9000001,18000001,40000001},{0.05,0.1,0.2,0.23,0.33,0.4,0.45}))</f>
        <v/>
      </c>
    </row>
    <row r="809">
      <c r="A809" t="inlineStr">
        <is>
          <t>1万円刻み</t>
        </is>
      </c>
      <c r="B809" s="18">
        <f>'4_1万円刻み'!$A$289</f>
        <v/>
      </c>
      <c r="C809" s="19" t="n">
        <v>2025</v>
      </c>
      <c r="D809" s="18" t="n">
        <v>100000</v>
      </c>
      <c r="E809" s="18" t="n">
        <v>0</v>
      </c>
      <c r="F809" s="18" t="n">
        <v>100000</v>
      </c>
      <c r="G809" t="inlineStr">
        <is>
          <t>はい</t>
        </is>
      </c>
      <c r="H809" s="18">
        <f>ROUND(MIN(B809/12,650000)*12*0.0915+MIN(B809/12,1390000)*12*(0.0504+0)+B809*0.005,0)</f>
        <v/>
      </c>
      <c r="I809" s="18" t="n">
        <v>0</v>
      </c>
      <c r="J809" s="18" t="n">
        <v>0</v>
      </c>
      <c r="K809" s="18">
        <f>ROUND(IF(C809&gt;=2026,IF(B809&lt;741000,0,IF(B809&lt;2191000,B809-740000,IF(B809&lt;2193000,1451000,IF(B809&lt;2196000,1453000,IF(B809&lt;2200000,1456000,IF(B809&lt;3600000,ROUNDDOWN(B809/4,-3)*2.8-80000,IF(B809&lt;6600000,ROUNDDOWN(B809/4,-3)*3.2-440000,IF(B809&lt;8500000,ROUNDDOWN(B809*0.9,0)-1100000,B809-1950000)))))))),IF(B809&lt;651000,0,IF(B809&lt;1900000,B809-650000,IF(B809&lt;3600000,ROUNDDOWN(B809/4,-3)*2.8-80000,IF(B809&lt;6600000,ROUNDDOWN(B809/4,-3)*3.2-440000,IF(B809&lt;8500000,ROUNDDOWN(B809*0.9,0)-1100000,B809-1950000)))))),0)</f>
        <v/>
      </c>
      <c r="L809" s="18">
        <f>IF(K809&gt;23500000,NA(),IF(C809&gt;=2026,IF(K809&lt;=4890000,1040000,IF(K809&lt;=6550000,670000,620000)),IF(K809&lt;=1320000,950000,IF(K809&lt;=3360000,880000,IF(K809&lt;=4890000,680000,IF(K809&lt;=6550000,630000,580000))))))</f>
        <v/>
      </c>
      <c r="M809" s="18">
        <f>MIN(100000,ROUNDDOWN(K809*0.05,0))</f>
        <v/>
      </c>
      <c r="N809" s="18">
        <f>MIN(2000000,MAX(0,D809-E809-M809))</f>
        <v/>
      </c>
      <c r="O809" s="18">
        <f>IF(G809="はい",MIN(88000,MAX(0,F809-12000)),0)</f>
        <v/>
      </c>
      <c r="P809" s="18">
        <f>MAX(0,ROUNDDOWN(K809-H809-L809-I809-0,-3))</f>
        <v/>
      </c>
      <c r="Q809" s="18">
        <f>MAX(0,ROUNDDOWN(K809-H809-L809-I809-N809,-3))</f>
        <v/>
      </c>
      <c r="R809" s="18">
        <f>MAX(0,ROUNDDOWN(K809-H809-L809-I809-O809,-3))</f>
        <v/>
      </c>
      <c r="S809" s="18">
        <f>IF(P809&lt;=0,0,ROUNDDOWN((P809*LOOKUP(P809,{0,1950001,3300001,6950001,9000001,18000001,40000001},{0.05,0.1,0.2,0.23,0.33,0.4,0.45})-LOOKUP(P809,{0,1950001,3300001,6950001,9000001,18000001,40000001},{0,97500,427500,636000,1536000,2796000,4796000}))*1.021,-2))</f>
        <v/>
      </c>
      <c r="T809" s="18">
        <f>IF(Q809&lt;=0,0,ROUNDDOWN((Q809*LOOKUP(Q809,{0,1950001,3300001,6950001,9000001,18000001,40000001},{0.05,0.1,0.2,0.23,0.33,0.4,0.45})-LOOKUP(Q809,{0,1950001,3300001,6950001,9000001,18000001,40000001},{0,97500,427500,636000,1536000,2796000,4796000}))*1.021,-2))</f>
        <v/>
      </c>
      <c r="U809" s="18">
        <f>IF(R809&lt;=0,0,ROUNDDOWN((R809*LOOKUP(R809,{0,1950001,3300001,6950001,9000001,18000001,40000001},{0.05,0.1,0.2,0.23,0.33,0.4,0.45})-LOOKUP(R809,{0,1950001,3300001,6950001,9000001,18000001,40000001},{0,97500,427500,636000,1536000,2796000,4796000}))*1.021,-2))</f>
        <v/>
      </c>
      <c r="V809" s="18">
        <f>MAX(0,ROUNDDOWN(K809-H809-430000-J809-0,-3))</f>
        <v/>
      </c>
      <c r="W809" s="18">
        <f>MAX(0,ROUNDDOWN(K809-H809-430000-J809-N809,-3))</f>
        <v/>
      </c>
      <c r="X809" s="18">
        <f>MAX(0,ROUNDDOWN(K809-H809-430000-J809-O809,-3))</f>
        <v/>
      </c>
      <c r="Y809" s="18">
        <f>IF(K809&lt;=450000,0,MAX(0,ROUNDDOWN(V809*0.06-MIN(50000,V809)*0.03,-2))+MAX(0,ROUNDDOWN(V809*0.04-MIN(50000,V809)*0.02,-2)))</f>
        <v/>
      </c>
      <c r="Z809" s="18">
        <f>IF(K809&lt;=450000,0,MAX(0,ROUNDDOWN(W809*0.06-MIN(50000,W809)*0.03,-2))+MAX(0,ROUNDDOWN(W809*0.04-MIN(50000,W809)*0.02,-2)))</f>
        <v/>
      </c>
      <c r="AA809" s="18">
        <f>IF(K809&lt;=450000,0,MAX(0,ROUNDDOWN(X809*0.06-MIN(50000,X809)*0.03,-2))+MAX(0,ROUNDDOWN(X809*0.04-MIN(50000,X809)*0.02,-2)))</f>
        <v/>
      </c>
      <c r="AB809" s="18">
        <f>AE809+Y809-Z809</f>
        <v/>
      </c>
      <c r="AC809" s="18">
        <f>AF809+Y809-AA809</f>
        <v/>
      </c>
      <c r="AD809" s="20">
        <f>AB809-AC809</f>
        <v/>
      </c>
      <c r="AE809" s="18">
        <f>S809-T809</f>
        <v/>
      </c>
      <c r="AF809" s="18">
        <f>S809-U809</f>
        <v/>
      </c>
      <c r="AG809" s="21">
        <f>IF(P809&lt;=0,0,LOOKUP(P809,{0,1950001,3300001,6950001,9000001,18000001,40000001},{0.05,0.1,0.2,0.23,0.33,0.4,0.45}))</f>
        <v/>
      </c>
    </row>
    <row r="810">
      <c r="A810" t="inlineStr">
        <is>
          <t>1万円刻み</t>
        </is>
      </c>
      <c r="B810" s="18">
        <f>'4_1万円刻み'!$A$290</f>
        <v/>
      </c>
      <c r="C810" s="19" t="n">
        <v>2026</v>
      </c>
      <c r="D810" s="18" t="n">
        <v>100000</v>
      </c>
      <c r="E810" s="18" t="n">
        <v>0</v>
      </c>
      <c r="F810" s="18" t="n">
        <v>100000</v>
      </c>
      <c r="G810" t="inlineStr">
        <is>
          <t>はい</t>
        </is>
      </c>
      <c r="H810" s="18">
        <f>ROUND(MIN(B810/12,650000)*12*0.0915+MIN(B810/12,1390000)*12*(0.0504+0)+B810*0.005,0)</f>
        <v/>
      </c>
      <c r="I810" s="18" t="n">
        <v>0</v>
      </c>
      <c r="J810" s="18" t="n">
        <v>0</v>
      </c>
      <c r="K810" s="18">
        <f>ROUND(IF(C810&gt;=2026,IF(B810&lt;741000,0,IF(B810&lt;2191000,B810-740000,IF(B810&lt;2193000,1451000,IF(B810&lt;2196000,1453000,IF(B810&lt;2200000,1456000,IF(B810&lt;3600000,ROUNDDOWN(B810/4,-3)*2.8-80000,IF(B810&lt;6600000,ROUNDDOWN(B810/4,-3)*3.2-440000,IF(B810&lt;8500000,ROUNDDOWN(B810*0.9,0)-1100000,B810-1950000)))))))),IF(B810&lt;651000,0,IF(B810&lt;1900000,B810-650000,IF(B810&lt;3600000,ROUNDDOWN(B810/4,-3)*2.8-80000,IF(B810&lt;6600000,ROUNDDOWN(B810/4,-3)*3.2-440000,IF(B810&lt;8500000,ROUNDDOWN(B810*0.9,0)-1100000,B810-1950000)))))),0)</f>
        <v/>
      </c>
      <c r="L810" s="18">
        <f>IF(K810&gt;23500000,NA(),IF(C810&gt;=2026,IF(K810&lt;=4890000,1040000,IF(K810&lt;=6550000,670000,620000)),IF(K810&lt;=1320000,950000,IF(K810&lt;=3360000,880000,IF(K810&lt;=4890000,680000,IF(K810&lt;=6550000,630000,580000))))))</f>
        <v/>
      </c>
      <c r="M810" s="18">
        <f>MIN(100000,ROUNDDOWN(K810*0.05,0))</f>
        <v/>
      </c>
      <c r="N810" s="18">
        <f>MIN(2000000,MAX(0,D810-E810-M810))</f>
        <v/>
      </c>
      <c r="O810" s="18">
        <f>IF(G810="はい",MIN(88000,MAX(0,F810-12000)),0)</f>
        <v/>
      </c>
      <c r="P810" s="18">
        <f>MAX(0,ROUNDDOWN(K810-H810-L810-I810-0,-3))</f>
        <v/>
      </c>
      <c r="Q810" s="18">
        <f>MAX(0,ROUNDDOWN(K810-H810-L810-I810-N810,-3))</f>
        <v/>
      </c>
      <c r="R810" s="18">
        <f>MAX(0,ROUNDDOWN(K810-H810-L810-I810-O810,-3))</f>
        <v/>
      </c>
      <c r="S810" s="18">
        <f>IF(P810&lt;=0,0,ROUNDDOWN((P810*LOOKUP(P810,{0,1950001,3300001,6950001,9000001,18000001,40000001},{0.05,0.1,0.2,0.23,0.33,0.4,0.45})-LOOKUP(P810,{0,1950001,3300001,6950001,9000001,18000001,40000001},{0,97500,427500,636000,1536000,2796000,4796000}))*1.021,-2))</f>
        <v/>
      </c>
      <c r="T810" s="18">
        <f>IF(Q810&lt;=0,0,ROUNDDOWN((Q810*LOOKUP(Q810,{0,1950001,3300001,6950001,9000001,18000001,40000001},{0.05,0.1,0.2,0.23,0.33,0.4,0.45})-LOOKUP(Q810,{0,1950001,3300001,6950001,9000001,18000001,40000001},{0,97500,427500,636000,1536000,2796000,4796000}))*1.021,-2))</f>
        <v/>
      </c>
      <c r="U810" s="18">
        <f>IF(R810&lt;=0,0,ROUNDDOWN((R810*LOOKUP(R810,{0,1950001,3300001,6950001,9000001,18000001,40000001},{0.05,0.1,0.2,0.23,0.33,0.4,0.45})-LOOKUP(R810,{0,1950001,3300001,6950001,9000001,18000001,40000001},{0,97500,427500,636000,1536000,2796000,4796000}))*1.021,-2))</f>
        <v/>
      </c>
      <c r="V810" s="18">
        <f>MAX(0,ROUNDDOWN(K810-H810-430000-J810-0,-3))</f>
        <v/>
      </c>
      <c r="W810" s="18">
        <f>MAX(0,ROUNDDOWN(K810-H810-430000-J810-N810,-3))</f>
        <v/>
      </c>
      <c r="X810" s="18">
        <f>MAX(0,ROUNDDOWN(K810-H810-430000-J810-O810,-3))</f>
        <v/>
      </c>
      <c r="Y810" s="18">
        <f>IF(K810&lt;=450000,0,MAX(0,ROUNDDOWN(V810*0.06-MIN(50000,V810)*0.03,-2))+MAX(0,ROUNDDOWN(V810*0.04-MIN(50000,V810)*0.02,-2)))</f>
        <v/>
      </c>
      <c r="Z810" s="18">
        <f>IF(K810&lt;=450000,0,MAX(0,ROUNDDOWN(W810*0.06-MIN(50000,W810)*0.03,-2))+MAX(0,ROUNDDOWN(W810*0.04-MIN(50000,W810)*0.02,-2)))</f>
        <v/>
      </c>
      <c r="AA810" s="18">
        <f>IF(K810&lt;=450000,0,MAX(0,ROUNDDOWN(X810*0.06-MIN(50000,X810)*0.03,-2))+MAX(0,ROUNDDOWN(X810*0.04-MIN(50000,X810)*0.02,-2)))</f>
        <v/>
      </c>
      <c r="AB810" s="18">
        <f>AE810+Y810-Z810</f>
        <v/>
      </c>
      <c r="AC810" s="18">
        <f>AF810+Y810-AA810</f>
        <v/>
      </c>
      <c r="AD810" s="20">
        <f>AB810-AC810</f>
        <v/>
      </c>
      <c r="AE810" s="18">
        <f>S810-T810</f>
        <v/>
      </c>
      <c r="AF810" s="18">
        <f>S810-U810</f>
        <v/>
      </c>
      <c r="AG810" s="21">
        <f>IF(P810&lt;=0,0,LOOKUP(P810,{0,1950001,3300001,6950001,9000001,18000001,40000001},{0.05,0.1,0.2,0.23,0.33,0.4,0.45}))</f>
        <v/>
      </c>
    </row>
    <row r="811">
      <c r="A811" t="inlineStr">
        <is>
          <t>1万円刻み</t>
        </is>
      </c>
      <c r="B811" s="18">
        <f>'4_1万円刻み'!$A$290</f>
        <v/>
      </c>
      <c r="C811" s="19" t="n">
        <v>2025</v>
      </c>
      <c r="D811" s="18" t="n">
        <v>100000</v>
      </c>
      <c r="E811" s="18" t="n">
        <v>0</v>
      </c>
      <c r="F811" s="18" t="n">
        <v>100000</v>
      </c>
      <c r="G811" t="inlineStr">
        <is>
          <t>はい</t>
        </is>
      </c>
      <c r="H811" s="18">
        <f>ROUND(MIN(B811/12,650000)*12*0.0915+MIN(B811/12,1390000)*12*(0.0504+0)+B811*0.005,0)</f>
        <v/>
      </c>
      <c r="I811" s="18" t="n">
        <v>0</v>
      </c>
      <c r="J811" s="18" t="n">
        <v>0</v>
      </c>
      <c r="K811" s="18">
        <f>ROUND(IF(C811&gt;=2026,IF(B811&lt;741000,0,IF(B811&lt;2191000,B811-740000,IF(B811&lt;2193000,1451000,IF(B811&lt;2196000,1453000,IF(B811&lt;2200000,1456000,IF(B811&lt;3600000,ROUNDDOWN(B811/4,-3)*2.8-80000,IF(B811&lt;6600000,ROUNDDOWN(B811/4,-3)*3.2-440000,IF(B811&lt;8500000,ROUNDDOWN(B811*0.9,0)-1100000,B811-1950000)))))))),IF(B811&lt;651000,0,IF(B811&lt;1900000,B811-650000,IF(B811&lt;3600000,ROUNDDOWN(B811/4,-3)*2.8-80000,IF(B811&lt;6600000,ROUNDDOWN(B811/4,-3)*3.2-440000,IF(B811&lt;8500000,ROUNDDOWN(B811*0.9,0)-1100000,B811-1950000)))))),0)</f>
        <v/>
      </c>
      <c r="L811" s="18">
        <f>IF(K811&gt;23500000,NA(),IF(C811&gt;=2026,IF(K811&lt;=4890000,1040000,IF(K811&lt;=6550000,670000,620000)),IF(K811&lt;=1320000,950000,IF(K811&lt;=3360000,880000,IF(K811&lt;=4890000,680000,IF(K811&lt;=6550000,630000,580000))))))</f>
        <v/>
      </c>
      <c r="M811" s="18">
        <f>MIN(100000,ROUNDDOWN(K811*0.05,0))</f>
        <v/>
      </c>
      <c r="N811" s="18">
        <f>MIN(2000000,MAX(0,D811-E811-M811))</f>
        <v/>
      </c>
      <c r="O811" s="18">
        <f>IF(G811="はい",MIN(88000,MAX(0,F811-12000)),0)</f>
        <v/>
      </c>
      <c r="P811" s="18">
        <f>MAX(0,ROUNDDOWN(K811-H811-L811-I811-0,-3))</f>
        <v/>
      </c>
      <c r="Q811" s="18">
        <f>MAX(0,ROUNDDOWN(K811-H811-L811-I811-N811,-3))</f>
        <v/>
      </c>
      <c r="R811" s="18">
        <f>MAX(0,ROUNDDOWN(K811-H811-L811-I811-O811,-3))</f>
        <v/>
      </c>
      <c r="S811" s="18">
        <f>IF(P811&lt;=0,0,ROUNDDOWN((P811*LOOKUP(P811,{0,1950001,3300001,6950001,9000001,18000001,40000001},{0.05,0.1,0.2,0.23,0.33,0.4,0.45})-LOOKUP(P811,{0,1950001,3300001,6950001,9000001,18000001,40000001},{0,97500,427500,636000,1536000,2796000,4796000}))*1.021,-2))</f>
        <v/>
      </c>
      <c r="T811" s="18">
        <f>IF(Q811&lt;=0,0,ROUNDDOWN((Q811*LOOKUP(Q811,{0,1950001,3300001,6950001,9000001,18000001,40000001},{0.05,0.1,0.2,0.23,0.33,0.4,0.45})-LOOKUP(Q811,{0,1950001,3300001,6950001,9000001,18000001,40000001},{0,97500,427500,636000,1536000,2796000,4796000}))*1.021,-2))</f>
        <v/>
      </c>
      <c r="U811" s="18">
        <f>IF(R811&lt;=0,0,ROUNDDOWN((R811*LOOKUP(R811,{0,1950001,3300001,6950001,9000001,18000001,40000001},{0.05,0.1,0.2,0.23,0.33,0.4,0.45})-LOOKUP(R811,{0,1950001,3300001,6950001,9000001,18000001,40000001},{0,97500,427500,636000,1536000,2796000,4796000}))*1.021,-2))</f>
        <v/>
      </c>
      <c r="V811" s="18">
        <f>MAX(0,ROUNDDOWN(K811-H811-430000-J811-0,-3))</f>
        <v/>
      </c>
      <c r="W811" s="18">
        <f>MAX(0,ROUNDDOWN(K811-H811-430000-J811-N811,-3))</f>
        <v/>
      </c>
      <c r="X811" s="18">
        <f>MAX(0,ROUNDDOWN(K811-H811-430000-J811-O811,-3))</f>
        <v/>
      </c>
      <c r="Y811" s="18">
        <f>IF(K811&lt;=450000,0,MAX(0,ROUNDDOWN(V811*0.06-MIN(50000,V811)*0.03,-2))+MAX(0,ROUNDDOWN(V811*0.04-MIN(50000,V811)*0.02,-2)))</f>
        <v/>
      </c>
      <c r="Z811" s="18">
        <f>IF(K811&lt;=450000,0,MAX(0,ROUNDDOWN(W811*0.06-MIN(50000,W811)*0.03,-2))+MAX(0,ROUNDDOWN(W811*0.04-MIN(50000,W811)*0.02,-2)))</f>
        <v/>
      </c>
      <c r="AA811" s="18">
        <f>IF(K811&lt;=450000,0,MAX(0,ROUNDDOWN(X811*0.06-MIN(50000,X811)*0.03,-2))+MAX(0,ROUNDDOWN(X811*0.04-MIN(50000,X811)*0.02,-2)))</f>
        <v/>
      </c>
      <c r="AB811" s="18">
        <f>AE811+Y811-Z811</f>
        <v/>
      </c>
      <c r="AC811" s="18">
        <f>AF811+Y811-AA811</f>
        <v/>
      </c>
      <c r="AD811" s="20">
        <f>AB811-AC811</f>
        <v/>
      </c>
      <c r="AE811" s="18">
        <f>S811-T811</f>
        <v/>
      </c>
      <c r="AF811" s="18">
        <f>S811-U811</f>
        <v/>
      </c>
      <c r="AG811" s="21">
        <f>IF(P811&lt;=0,0,LOOKUP(P811,{0,1950001,3300001,6950001,9000001,18000001,40000001},{0.05,0.1,0.2,0.23,0.33,0.4,0.45}))</f>
        <v/>
      </c>
    </row>
    <row r="812">
      <c r="A812" t="inlineStr">
        <is>
          <t>1万円刻み</t>
        </is>
      </c>
      <c r="B812" s="18">
        <f>'4_1万円刻み'!$A$291</f>
        <v/>
      </c>
      <c r="C812" s="19" t="n">
        <v>2026</v>
      </c>
      <c r="D812" s="18" t="n">
        <v>100000</v>
      </c>
      <c r="E812" s="18" t="n">
        <v>0</v>
      </c>
      <c r="F812" s="18" t="n">
        <v>100000</v>
      </c>
      <c r="G812" t="inlineStr">
        <is>
          <t>はい</t>
        </is>
      </c>
      <c r="H812" s="18">
        <f>ROUND(MIN(B812/12,650000)*12*0.0915+MIN(B812/12,1390000)*12*(0.0504+0)+B812*0.005,0)</f>
        <v/>
      </c>
      <c r="I812" s="18" t="n">
        <v>0</v>
      </c>
      <c r="J812" s="18" t="n">
        <v>0</v>
      </c>
      <c r="K812" s="18">
        <f>ROUND(IF(C812&gt;=2026,IF(B812&lt;741000,0,IF(B812&lt;2191000,B812-740000,IF(B812&lt;2193000,1451000,IF(B812&lt;2196000,1453000,IF(B812&lt;2200000,1456000,IF(B812&lt;3600000,ROUNDDOWN(B812/4,-3)*2.8-80000,IF(B812&lt;6600000,ROUNDDOWN(B812/4,-3)*3.2-440000,IF(B812&lt;8500000,ROUNDDOWN(B812*0.9,0)-1100000,B812-1950000)))))))),IF(B812&lt;651000,0,IF(B812&lt;1900000,B812-650000,IF(B812&lt;3600000,ROUNDDOWN(B812/4,-3)*2.8-80000,IF(B812&lt;6600000,ROUNDDOWN(B812/4,-3)*3.2-440000,IF(B812&lt;8500000,ROUNDDOWN(B812*0.9,0)-1100000,B812-1950000)))))),0)</f>
        <v/>
      </c>
      <c r="L812" s="18">
        <f>IF(K812&gt;23500000,NA(),IF(C812&gt;=2026,IF(K812&lt;=4890000,1040000,IF(K812&lt;=6550000,670000,620000)),IF(K812&lt;=1320000,950000,IF(K812&lt;=3360000,880000,IF(K812&lt;=4890000,680000,IF(K812&lt;=6550000,630000,580000))))))</f>
        <v/>
      </c>
      <c r="M812" s="18">
        <f>MIN(100000,ROUNDDOWN(K812*0.05,0))</f>
        <v/>
      </c>
      <c r="N812" s="18">
        <f>MIN(2000000,MAX(0,D812-E812-M812))</f>
        <v/>
      </c>
      <c r="O812" s="18">
        <f>IF(G812="はい",MIN(88000,MAX(0,F812-12000)),0)</f>
        <v/>
      </c>
      <c r="P812" s="18">
        <f>MAX(0,ROUNDDOWN(K812-H812-L812-I812-0,-3))</f>
        <v/>
      </c>
      <c r="Q812" s="18">
        <f>MAX(0,ROUNDDOWN(K812-H812-L812-I812-N812,-3))</f>
        <v/>
      </c>
      <c r="R812" s="18">
        <f>MAX(0,ROUNDDOWN(K812-H812-L812-I812-O812,-3))</f>
        <v/>
      </c>
      <c r="S812" s="18">
        <f>IF(P812&lt;=0,0,ROUNDDOWN((P812*LOOKUP(P812,{0,1950001,3300001,6950001,9000001,18000001,40000001},{0.05,0.1,0.2,0.23,0.33,0.4,0.45})-LOOKUP(P812,{0,1950001,3300001,6950001,9000001,18000001,40000001},{0,97500,427500,636000,1536000,2796000,4796000}))*1.021,-2))</f>
        <v/>
      </c>
      <c r="T812" s="18">
        <f>IF(Q812&lt;=0,0,ROUNDDOWN((Q812*LOOKUP(Q812,{0,1950001,3300001,6950001,9000001,18000001,40000001},{0.05,0.1,0.2,0.23,0.33,0.4,0.45})-LOOKUP(Q812,{0,1950001,3300001,6950001,9000001,18000001,40000001},{0,97500,427500,636000,1536000,2796000,4796000}))*1.021,-2))</f>
        <v/>
      </c>
      <c r="U812" s="18">
        <f>IF(R812&lt;=0,0,ROUNDDOWN((R812*LOOKUP(R812,{0,1950001,3300001,6950001,9000001,18000001,40000001},{0.05,0.1,0.2,0.23,0.33,0.4,0.45})-LOOKUP(R812,{0,1950001,3300001,6950001,9000001,18000001,40000001},{0,97500,427500,636000,1536000,2796000,4796000}))*1.021,-2))</f>
        <v/>
      </c>
      <c r="V812" s="18">
        <f>MAX(0,ROUNDDOWN(K812-H812-430000-J812-0,-3))</f>
        <v/>
      </c>
      <c r="W812" s="18">
        <f>MAX(0,ROUNDDOWN(K812-H812-430000-J812-N812,-3))</f>
        <v/>
      </c>
      <c r="X812" s="18">
        <f>MAX(0,ROUNDDOWN(K812-H812-430000-J812-O812,-3))</f>
        <v/>
      </c>
      <c r="Y812" s="18">
        <f>IF(K812&lt;=450000,0,MAX(0,ROUNDDOWN(V812*0.06-MIN(50000,V812)*0.03,-2))+MAX(0,ROUNDDOWN(V812*0.04-MIN(50000,V812)*0.02,-2)))</f>
        <v/>
      </c>
      <c r="Z812" s="18">
        <f>IF(K812&lt;=450000,0,MAX(0,ROUNDDOWN(W812*0.06-MIN(50000,W812)*0.03,-2))+MAX(0,ROUNDDOWN(W812*0.04-MIN(50000,W812)*0.02,-2)))</f>
        <v/>
      </c>
      <c r="AA812" s="18">
        <f>IF(K812&lt;=450000,0,MAX(0,ROUNDDOWN(X812*0.06-MIN(50000,X812)*0.03,-2))+MAX(0,ROUNDDOWN(X812*0.04-MIN(50000,X812)*0.02,-2)))</f>
        <v/>
      </c>
      <c r="AB812" s="18">
        <f>AE812+Y812-Z812</f>
        <v/>
      </c>
      <c r="AC812" s="18">
        <f>AF812+Y812-AA812</f>
        <v/>
      </c>
      <c r="AD812" s="20">
        <f>AB812-AC812</f>
        <v/>
      </c>
      <c r="AE812" s="18">
        <f>S812-T812</f>
        <v/>
      </c>
      <c r="AF812" s="18">
        <f>S812-U812</f>
        <v/>
      </c>
      <c r="AG812" s="21">
        <f>IF(P812&lt;=0,0,LOOKUP(P812,{0,1950001,3300001,6950001,9000001,18000001,40000001},{0.05,0.1,0.2,0.23,0.33,0.4,0.45}))</f>
        <v/>
      </c>
    </row>
    <row r="813">
      <c r="A813" t="inlineStr">
        <is>
          <t>1万円刻み</t>
        </is>
      </c>
      <c r="B813" s="18">
        <f>'4_1万円刻み'!$A$291</f>
        <v/>
      </c>
      <c r="C813" s="19" t="n">
        <v>2025</v>
      </c>
      <c r="D813" s="18" t="n">
        <v>100000</v>
      </c>
      <c r="E813" s="18" t="n">
        <v>0</v>
      </c>
      <c r="F813" s="18" t="n">
        <v>100000</v>
      </c>
      <c r="G813" t="inlineStr">
        <is>
          <t>はい</t>
        </is>
      </c>
      <c r="H813" s="18">
        <f>ROUND(MIN(B813/12,650000)*12*0.0915+MIN(B813/12,1390000)*12*(0.0504+0)+B813*0.005,0)</f>
        <v/>
      </c>
      <c r="I813" s="18" t="n">
        <v>0</v>
      </c>
      <c r="J813" s="18" t="n">
        <v>0</v>
      </c>
      <c r="K813" s="18">
        <f>ROUND(IF(C813&gt;=2026,IF(B813&lt;741000,0,IF(B813&lt;2191000,B813-740000,IF(B813&lt;2193000,1451000,IF(B813&lt;2196000,1453000,IF(B813&lt;2200000,1456000,IF(B813&lt;3600000,ROUNDDOWN(B813/4,-3)*2.8-80000,IF(B813&lt;6600000,ROUNDDOWN(B813/4,-3)*3.2-440000,IF(B813&lt;8500000,ROUNDDOWN(B813*0.9,0)-1100000,B813-1950000)))))))),IF(B813&lt;651000,0,IF(B813&lt;1900000,B813-650000,IF(B813&lt;3600000,ROUNDDOWN(B813/4,-3)*2.8-80000,IF(B813&lt;6600000,ROUNDDOWN(B813/4,-3)*3.2-440000,IF(B813&lt;8500000,ROUNDDOWN(B813*0.9,0)-1100000,B813-1950000)))))),0)</f>
        <v/>
      </c>
      <c r="L813" s="18">
        <f>IF(K813&gt;23500000,NA(),IF(C813&gt;=2026,IF(K813&lt;=4890000,1040000,IF(K813&lt;=6550000,670000,620000)),IF(K813&lt;=1320000,950000,IF(K813&lt;=3360000,880000,IF(K813&lt;=4890000,680000,IF(K813&lt;=6550000,630000,580000))))))</f>
        <v/>
      </c>
      <c r="M813" s="18">
        <f>MIN(100000,ROUNDDOWN(K813*0.05,0))</f>
        <v/>
      </c>
      <c r="N813" s="18">
        <f>MIN(2000000,MAX(0,D813-E813-M813))</f>
        <v/>
      </c>
      <c r="O813" s="18">
        <f>IF(G813="はい",MIN(88000,MAX(0,F813-12000)),0)</f>
        <v/>
      </c>
      <c r="P813" s="18">
        <f>MAX(0,ROUNDDOWN(K813-H813-L813-I813-0,-3))</f>
        <v/>
      </c>
      <c r="Q813" s="18">
        <f>MAX(0,ROUNDDOWN(K813-H813-L813-I813-N813,-3))</f>
        <v/>
      </c>
      <c r="R813" s="18">
        <f>MAX(0,ROUNDDOWN(K813-H813-L813-I813-O813,-3))</f>
        <v/>
      </c>
      <c r="S813" s="18">
        <f>IF(P813&lt;=0,0,ROUNDDOWN((P813*LOOKUP(P813,{0,1950001,3300001,6950001,9000001,18000001,40000001},{0.05,0.1,0.2,0.23,0.33,0.4,0.45})-LOOKUP(P813,{0,1950001,3300001,6950001,9000001,18000001,40000001},{0,97500,427500,636000,1536000,2796000,4796000}))*1.021,-2))</f>
        <v/>
      </c>
      <c r="T813" s="18">
        <f>IF(Q813&lt;=0,0,ROUNDDOWN((Q813*LOOKUP(Q813,{0,1950001,3300001,6950001,9000001,18000001,40000001},{0.05,0.1,0.2,0.23,0.33,0.4,0.45})-LOOKUP(Q813,{0,1950001,3300001,6950001,9000001,18000001,40000001},{0,97500,427500,636000,1536000,2796000,4796000}))*1.021,-2))</f>
        <v/>
      </c>
      <c r="U813" s="18">
        <f>IF(R813&lt;=0,0,ROUNDDOWN((R813*LOOKUP(R813,{0,1950001,3300001,6950001,9000001,18000001,40000001},{0.05,0.1,0.2,0.23,0.33,0.4,0.45})-LOOKUP(R813,{0,1950001,3300001,6950001,9000001,18000001,40000001},{0,97500,427500,636000,1536000,2796000,4796000}))*1.021,-2))</f>
        <v/>
      </c>
      <c r="V813" s="18">
        <f>MAX(0,ROUNDDOWN(K813-H813-430000-J813-0,-3))</f>
        <v/>
      </c>
      <c r="W813" s="18">
        <f>MAX(0,ROUNDDOWN(K813-H813-430000-J813-N813,-3))</f>
        <v/>
      </c>
      <c r="X813" s="18">
        <f>MAX(0,ROUNDDOWN(K813-H813-430000-J813-O813,-3))</f>
        <v/>
      </c>
      <c r="Y813" s="18">
        <f>IF(K813&lt;=450000,0,MAX(0,ROUNDDOWN(V813*0.06-MIN(50000,V813)*0.03,-2))+MAX(0,ROUNDDOWN(V813*0.04-MIN(50000,V813)*0.02,-2)))</f>
        <v/>
      </c>
      <c r="Z813" s="18">
        <f>IF(K813&lt;=450000,0,MAX(0,ROUNDDOWN(W813*0.06-MIN(50000,W813)*0.03,-2))+MAX(0,ROUNDDOWN(W813*0.04-MIN(50000,W813)*0.02,-2)))</f>
        <v/>
      </c>
      <c r="AA813" s="18">
        <f>IF(K813&lt;=450000,0,MAX(0,ROUNDDOWN(X813*0.06-MIN(50000,X813)*0.03,-2))+MAX(0,ROUNDDOWN(X813*0.04-MIN(50000,X813)*0.02,-2)))</f>
        <v/>
      </c>
      <c r="AB813" s="18">
        <f>AE813+Y813-Z813</f>
        <v/>
      </c>
      <c r="AC813" s="18">
        <f>AF813+Y813-AA813</f>
        <v/>
      </c>
      <c r="AD813" s="20">
        <f>AB813-AC813</f>
        <v/>
      </c>
      <c r="AE813" s="18">
        <f>S813-T813</f>
        <v/>
      </c>
      <c r="AF813" s="18">
        <f>S813-U813</f>
        <v/>
      </c>
      <c r="AG813" s="21">
        <f>IF(P813&lt;=0,0,LOOKUP(P813,{0,1950001,3300001,6950001,9000001,18000001,40000001},{0.05,0.1,0.2,0.23,0.33,0.4,0.45}))</f>
        <v/>
      </c>
    </row>
    <row r="814">
      <c r="A814" t="inlineStr">
        <is>
          <t>1万円刻み</t>
        </is>
      </c>
      <c r="B814" s="18">
        <f>'4_1万円刻み'!$A$292</f>
        <v/>
      </c>
      <c r="C814" s="19" t="n">
        <v>2026</v>
      </c>
      <c r="D814" s="18" t="n">
        <v>100000</v>
      </c>
      <c r="E814" s="18" t="n">
        <v>0</v>
      </c>
      <c r="F814" s="18" t="n">
        <v>100000</v>
      </c>
      <c r="G814" t="inlineStr">
        <is>
          <t>はい</t>
        </is>
      </c>
      <c r="H814" s="18">
        <f>ROUND(MIN(B814/12,650000)*12*0.0915+MIN(B814/12,1390000)*12*(0.0504+0)+B814*0.005,0)</f>
        <v/>
      </c>
      <c r="I814" s="18" t="n">
        <v>0</v>
      </c>
      <c r="J814" s="18" t="n">
        <v>0</v>
      </c>
      <c r="K814" s="18">
        <f>ROUND(IF(C814&gt;=2026,IF(B814&lt;741000,0,IF(B814&lt;2191000,B814-740000,IF(B814&lt;2193000,1451000,IF(B814&lt;2196000,1453000,IF(B814&lt;2200000,1456000,IF(B814&lt;3600000,ROUNDDOWN(B814/4,-3)*2.8-80000,IF(B814&lt;6600000,ROUNDDOWN(B814/4,-3)*3.2-440000,IF(B814&lt;8500000,ROUNDDOWN(B814*0.9,0)-1100000,B814-1950000)))))))),IF(B814&lt;651000,0,IF(B814&lt;1900000,B814-650000,IF(B814&lt;3600000,ROUNDDOWN(B814/4,-3)*2.8-80000,IF(B814&lt;6600000,ROUNDDOWN(B814/4,-3)*3.2-440000,IF(B814&lt;8500000,ROUNDDOWN(B814*0.9,0)-1100000,B814-1950000)))))),0)</f>
        <v/>
      </c>
      <c r="L814" s="18">
        <f>IF(K814&gt;23500000,NA(),IF(C814&gt;=2026,IF(K814&lt;=4890000,1040000,IF(K814&lt;=6550000,670000,620000)),IF(K814&lt;=1320000,950000,IF(K814&lt;=3360000,880000,IF(K814&lt;=4890000,680000,IF(K814&lt;=6550000,630000,580000))))))</f>
        <v/>
      </c>
      <c r="M814" s="18">
        <f>MIN(100000,ROUNDDOWN(K814*0.05,0))</f>
        <v/>
      </c>
      <c r="N814" s="18">
        <f>MIN(2000000,MAX(0,D814-E814-M814))</f>
        <v/>
      </c>
      <c r="O814" s="18">
        <f>IF(G814="はい",MIN(88000,MAX(0,F814-12000)),0)</f>
        <v/>
      </c>
      <c r="P814" s="18">
        <f>MAX(0,ROUNDDOWN(K814-H814-L814-I814-0,-3))</f>
        <v/>
      </c>
      <c r="Q814" s="18">
        <f>MAX(0,ROUNDDOWN(K814-H814-L814-I814-N814,-3))</f>
        <v/>
      </c>
      <c r="R814" s="18">
        <f>MAX(0,ROUNDDOWN(K814-H814-L814-I814-O814,-3))</f>
        <v/>
      </c>
      <c r="S814" s="18">
        <f>IF(P814&lt;=0,0,ROUNDDOWN((P814*LOOKUP(P814,{0,1950001,3300001,6950001,9000001,18000001,40000001},{0.05,0.1,0.2,0.23,0.33,0.4,0.45})-LOOKUP(P814,{0,1950001,3300001,6950001,9000001,18000001,40000001},{0,97500,427500,636000,1536000,2796000,4796000}))*1.021,-2))</f>
        <v/>
      </c>
      <c r="T814" s="18">
        <f>IF(Q814&lt;=0,0,ROUNDDOWN((Q814*LOOKUP(Q814,{0,1950001,3300001,6950001,9000001,18000001,40000001},{0.05,0.1,0.2,0.23,0.33,0.4,0.45})-LOOKUP(Q814,{0,1950001,3300001,6950001,9000001,18000001,40000001},{0,97500,427500,636000,1536000,2796000,4796000}))*1.021,-2))</f>
        <v/>
      </c>
      <c r="U814" s="18">
        <f>IF(R814&lt;=0,0,ROUNDDOWN((R814*LOOKUP(R814,{0,1950001,3300001,6950001,9000001,18000001,40000001},{0.05,0.1,0.2,0.23,0.33,0.4,0.45})-LOOKUP(R814,{0,1950001,3300001,6950001,9000001,18000001,40000001},{0,97500,427500,636000,1536000,2796000,4796000}))*1.021,-2))</f>
        <v/>
      </c>
      <c r="V814" s="18">
        <f>MAX(0,ROUNDDOWN(K814-H814-430000-J814-0,-3))</f>
        <v/>
      </c>
      <c r="W814" s="18">
        <f>MAX(0,ROUNDDOWN(K814-H814-430000-J814-N814,-3))</f>
        <v/>
      </c>
      <c r="X814" s="18">
        <f>MAX(0,ROUNDDOWN(K814-H814-430000-J814-O814,-3))</f>
        <v/>
      </c>
      <c r="Y814" s="18">
        <f>IF(K814&lt;=450000,0,MAX(0,ROUNDDOWN(V814*0.06-MIN(50000,V814)*0.03,-2))+MAX(0,ROUNDDOWN(V814*0.04-MIN(50000,V814)*0.02,-2)))</f>
        <v/>
      </c>
      <c r="Z814" s="18">
        <f>IF(K814&lt;=450000,0,MAX(0,ROUNDDOWN(W814*0.06-MIN(50000,W814)*0.03,-2))+MAX(0,ROUNDDOWN(W814*0.04-MIN(50000,W814)*0.02,-2)))</f>
        <v/>
      </c>
      <c r="AA814" s="18">
        <f>IF(K814&lt;=450000,0,MAX(0,ROUNDDOWN(X814*0.06-MIN(50000,X814)*0.03,-2))+MAX(0,ROUNDDOWN(X814*0.04-MIN(50000,X814)*0.02,-2)))</f>
        <v/>
      </c>
      <c r="AB814" s="18">
        <f>AE814+Y814-Z814</f>
        <v/>
      </c>
      <c r="AC814" s="18">
        <f>AF814+Y814-AA814</f>
        <v/>
      </c>
      <c r="AD814" s="20">
        <f>AB814-AC814</f>
        <v/>
      </c>
      <c r="AE814" s="18">
        <f>S814-T814</f>
        <v/>
      </c>
      <c r="AF814" s="18">
        <f>S814-U814</f>
        <v/>
      </c>
      <c r="AG814" s="21">
        <f>IF(P814&lt;=0,0,LOOKUP(P814,{0,1950001,3300001,6950001,9000001,18000001,40000001},{0.05,0.1,0.2,0.23,0.33,0.4,0.45}))</f>
        <v/>
      </c>
    </row>
    <row r="815">
      <c r="A815" t="inlineStr">
        <is>
          <t>1万円刻み</t>
        </is>
      </c>
      <c r="B815" s="18">
        <f>'4_1万円刻み'!$A$292</f>
        <v/>
      </c>
      <c r="C815" s="19" t="n">
        <v>2025</v>
      </c>
      <c r="D815" s="18" t="n">
        <v>100000</v>
      </c>
      <c r="E815" s="18" t="n">
        <v>0</v>
      </c>
      <c r="F815" s="18" t="n">
        <v>100000</v>
      </c>
      <c r="G815" t="inlineStr">
        <is>
          <t>はい</t>
        </is>
      </c>
      <c r="H815" s="18">
        <f>ROUND(MIN(B815/12,650000)*12*0.0915+MIN(B815/12,1390000)*12*(0.0504+0)+B815*0.005,0)</f>
        <v/>
      </c>
      <c r="I815" s="18" t="n">
        <v>0</v>
      </c>
      <c r="J815" s="18" t="n">
        <v>0</v>
      </c>
      <c r="K815" s="18">
        <f>ROUND(IF(C815&gt;=2026,IF(B815&lt;741000,0,IF(B815&lt;2191000,B815-740000,IF(B815&lt;2193000,1451000,IF(B815&lt;2196000,1453000,IF(B815&lt;2200000,1456000,IF(B815&lt;3600000,ROUNDDOWN(B815/4,-3)*2.8-80000,IF(B815&lt;6600000,ROUNDDOWN(B815/4,-3)*3.2-440000,IF(B815&lt;8500000,ROUNDDOWN(B815*0.9,0)-1100000,B815-1950000)))))))),IF(B815&lt;651000,0,IF(B815&lt;1900000,B815-650000,IF(B815&lt;3600000,ROUNDDOWN(B815/4,-3)*2.8-80000,IF(B815&lt;6600000,ROUNDDOWN(B815/4,-3)*3.2-440000,IF(B815&lt;8500000,ROUNDDOWN(B815*0.9,0)-1100000,B815-1950000)))))),0)</f>
        <v/>
      </c>
      <c r="L815" s="18">
        <f>IF(K815&gt;23500000,NA(),IF(C815&gt;=2026,IF(K815&lt;=4890000,1040000,IF(K815&lt;=6550000,670000,620000)),IF(K815&lt;=1320000,950000,IF(K815&lt;=3360000,880000,IF(K815&lt;=4890000,680000,IF(K815&lt;=6550000,630000,580000))))))</f>
        <v/>
      </c>
      <c r="M815" s="18">
        <f>MIN(100000,ROUNDDOWN(K815*0.05,0))</f>
        <v/>
      </c>
      <c r="N815" s="18">
        <f>MIN(2000000,MAX(0,D815-E815-M815))</f>
        <v/>
      </c>
      <c r="O815" s="18">
        <f>IF(G815="はい",MIN(88000,MAX(0,F815-12000)),0)</f>
        <v/>
      </c>
      <c r="P815" s="18">
        <f>MAX(0,ROUNDDOWN(K815-H815-L815-I815-0,-3))</f>
        <v/>
      </c>
      <c r="Q815" s="18">
        <f>MAX(0,ROUNDDOWN(K815-H815-L815-I815-N815,-3))</f>
        <v/>
      </c>
      <c r="R815" s="18">
        <f>MAX(0,ROUNDDOWN(K815-H815-L815-I815-O815,-3))</f>
        <v/>
      </c>
      <c r="S815" s="18">
        <f>IF(P815&lt;=0,0,ROUNDDOWN((P815*LOOKUP(P815,{0,1950001,3300001,6950001,9000001,18000001,40000001},{0.05,0.1,0.2,0.23,0.33,0.4,0.45})-LOOKUP(P815,{0,1950001,3300001,6950001,9000001,18000001,40000001},{0,97500,427500,636000,1536000,2796000,4796000}))*1.021,-2))</f>
        <v/>
      </c>
      <c r="T815" s="18">
        <f>IF(Q815&lt;=0,0,ROUNDDOWN((Q815*LOOKUP(Q815,{0,1950001,3300001,6950001,9000001,18000001,40000001},{0.05,0.1,0.2,0.23,0.33,0.4,0.45})-LOOKUP(Q815,{0,1950001,3300001,6950001,9000001,18000001,40000001},{0,97500,427500,636000,1536000,2796000,4796000}))*1.021,-2))</f>
        <v/>
      </c>
      <c r="U815" s="18">
        <f>IF(R815&lt;=0,0,ROUNDDOWN((R815*LOOKUP(R815,{0,1950001,3300001,6950001,9000001,18000001,40000001},{0.05,0.1,0.2,0.23,0.33,0.4,0.45})-LOOKUP(R815,{0,1950001,3300001,6950001,9000001,18000001,40000001},{0,97500,427500,636000,1536000,2796000,4796000}))*1.021,-2))</f>
        <v/>
      </c>
      <c r="V815" s="18">
        <f>MAX(0,ROUNDDOWN(K815-H815-430000-J815-0,-3))</f>
        <v/>
      </c>
      <c r="W815" s="18">
        <f>MAX(0,ROUNDDOWN(K815-H815-430000-J815-N815,-3))</f>
        <v/>
      </c>
      <c r="X815" s="18">
        <f>MAX(0,ROUNDDOWN(K815-H815-430000-J815-O815,-3))</f>
        <v/>
      </c>
      <c r="Y815" s="18">
        <f>IF(K815&lt;=450000,0,MAX(0,ROUNDDOWN(V815*0.06-MIN(50000,V815)*0.03,-2))+MAX(0,ROUNDDOWN(V815*0.04-MIN(50000,V815)*0.02,-2)))</f>
        <v/>
      </c>
      <c r="Z815" s="18">
        <f>IF(K815&lt;=450000,0,MAX(0,ROUNDDOWN(W815*0.06-MIN(50000,W815)*0.03,-2))+MAX(0,ROUNDDOWN(W815*0.04-MIN(50000,W815)*0.02,-2)))</f>
        <v/>
      </c>
      <c r="AA815" s="18">
        <f>IF(K815&lt;=450000,0,MAX(0,ROUNDDOWN(X815*0.06-MIN(50000,X815)*0.03,-2))+MAX(0,ROUNDDOWN(X815*0.04-MIN(50000,X815)*0.02,-2)))</f>
        <v/>
      </c>
      <c r="AB815" s="18">
        <f>AE815+Y815-Z815</f>
        <v/>
      </c>
      <c r="AC815" s="18">
        <f>AF815+Y815-AA815</f>
        <v/>
      </c>
      <c r="AD815" s="20">
        <f>AB815-AC815</f>
        <v/>
      </c>
      <c r="AE815" s="18">
        <f>S815-T815</f>
        <v/>
      </c>
      <c r="AF815" s="18">
        <f>S815-U815</f>
        <v/>
      </c>
      <c r="AG815" s="21">
        <f>IF(P815&lt;=0,0,LOOKUP(P815,{0,1950001,3300001,6950001,9000001,18000001,40000001},{0.05,0.1,0.2,0.23,0.33,0.4,0.45}))</f>
        <v/>
      </c>
    </row>
    <row r="816">
      <c r="A816" t="inlineStr">
        <is>
          <t>1万円刻み</t>
        </is>
      </c>
      <c r="B816" s="18">
        <f>'4_1万円刻み'!$A$293</f>
        <v/>
      </c>
      <c r="C816" s="19" t="n">
        <v>2026</v>
      </c>
      <c r="D816" s="18" t="n">
        <v>100000</v>
      </c>
      <c r="E816" s="18" t="n">
        <v>0</v>
      </c>
      <c r="F816" s="18" t="n">
        <v>100000</v>
      </c>
      <c r="G816" t="inlineStr">
        <is>
          <t>はい</t>
        </is>
      </c>
      <c r="H816" s="18">
        <f>ROUND(MIN(B816/12,650000)*12*0.0915+MIN(B816/12,1390000)*12*(0.0504+0)+B816*0.005,0)</f>
        <v/>
      </c>
      <c r="I816" s="18" t="n">
        <v>0</v>
      </c>
      <c r="J816" s="18" t="n">
        <v>0</v>
      </c>
      <c r="K816" s="18">
        <f>ROUND(IF(C816&gt;=2026,IF(B816&lt;741000,0,IF(B816&lt;2191000,B816-740000,IF(B816&lt;2193000,1451000,IF(B816&lt;2196000,1453000,IF(B816&lt;2200000,1456000,IF(B816&lt;3600000,ROUNDDOWN(B816/4,-3)*2.8-80000,IF(B816&lt;6600000,ROUNDDOWN(B816/4,-3)*3.2-440000,IF(B816&lt;8500000,ROUNDDOWN(B816*0.9,0)-1100000,B816-1950000)))))))),IF(B816&lt;651000,0,IF(B816&lt;1900000,B816-650000,IF(B816&lt;3600000,ROUNDDOWN(B816/4,-3)*2.8-80000,IF(B816&lt;6600000,ROUNDDOWN(B816/4,-3)*3.2-440000,IF(B816&lt;8500000,ROUNDDOWN(B816*0.9,0)-1100000,B816-1950000)))))),0)</f>
        <v/>
      </c>
      <c r="L816" s="18">
        <f>IF(K816&gt;23500000,NA(),IF(C816&gt;=2026,IF(K816&lt;=4890000,1040000,IF(K816&lt;=6550000,670000,620000)),IF(K816&lt;=1320000,950000,IF(K816&lt;=3360000,880000,IF(K816&lt;=4890000,680000,IF(K816&lt;=6550000,630000,580000))))))</f>
        <v/>
      </c>
      <c r="M816" s="18">
        <f>MIN(100000,ROUNDDOWN(K816*0.05,0))</f>
        <v/>
      </c>
      <c r="N816" s="18">
        <f>MIN(2000000,MAX(0,D816-E816-M816))</f>
        <v/>
      </c>
      <c r="O816" s="18">
        <f>IF(G816="はい",MIN(88000,MAX(0,F816-12000)),0)</f>
        <v/>
      </c>
      <c r="P816" s="18">
        <f>MAX(0,ROUNDDOWN(K816-H816-L816-I816-0,-3))</f>
        <v/>
      </c>
      <c r="Q816" s="18">
        <f>MAX(0,ROUNDDOWN(K816-H816-L816-I816-N816,-3))</f>
        <v/>
      </c>
      <c r="R816" s="18">
        <f>MAX(0,ROUNDDOWN(K816-H816-L816-I816-O816,-3))</f>
        <v/>
      </c>
      <c r="S816" s="18">
        <f>IF(P816&lt;=0,0,ROUNDDOWN((P816*LOOKUP(P816,{0,1950001,3300001,6950001,9000001,18000001,40000001},{0.05,0.1,0.2,0.23,0.33,0.4,0.45})-LOOKUP(P816,{0,1950001,3300001,6950001,9000001,18000001,40000001},{0,97500,427500,636000,1536000,2796000,4796000}))*1.021,-2))</f>
        <v/>
      </c>
      <c r="T816" s="18">
        <f>IF(Q816&lt;=0,0,ROUNDDOWN((Q816*LOOKUP(Q816,{0,1950001,3300001,6950001,9000001,18000001,40000001},{0.05,0.1,0.2,0.23,0.33,0.4,0.45})-LOOKUP(Q816,{0,1950001,3300001,6950001,9000001,18000001,40000001},{0,97500,427500,636000,1536000,2796000,4796000}))*1.021,-2))</f>
        <v/>
      </c>
      <c r="U816" s="18">
        <f>IF(R816&lt;=0,0,ROUNDDOWN((R816*LOOKUP(R816,{0,1950001,3300001,6950001,9000001,18000001,40000001},{0.05,0.1,0.2,0.23,0.33,0.4,0.45})-LOOKUP(R816,{0,1950001,3300001,6950001,9000001,18000001,40000001},{0,97500,427500,636000,1536000,2796000,4796000}))*1.021,-2))</f>
        <v/>
      </c>
      <c r="V816" s="18">
        <f>MAX(0,ROUNDDOWN(K816-H816-430000-J816-0,-3))</f>
        <v/>
      </c>
      <c r="W816" s="18">
        <f>MAX(0,ROUNDDOWN(K816-H816-430000-J816-N816,-3))</f>
        <v/>
      </c>
      <c r="X816" s="18">
        <f>MAX(0,ROUNDDOWN(K816-H816-430000-J816-O816,-3))</f>
        <v/>
      </c>
      <c r="Y816" s="18">
        <f>IF(K816&lt;=450000,0,MAX(0,ROUNDDOWN(V816*0.06-MIN(50000,V816)*0.03,-2))+MAX(0,ROUNDDOWN(V816*0.04-MIN(50000,V816)*0.02,-2)))</f>
        <v/>
      </c>
      <c r="Z816" s="18">
        <f>IF(K816&lt;=450000,0,MAX(0,ROUNDDOWN(W816*0.06-MIN(50000,W816)*0.03,-2))+MAX(0,ROUNDDOWN(W816*0.04-MIN(50000,W816)*0.02,-2)))</f>
        <v/>
      </c>
      <c r="AA816" s="18">
        <f>IF(K816&lt;=450000,0,MAX(0,ROUNDDOWN(X816*0.06-MIN(50000,X816)*0.03,-2))+MAX(0,ROUNDDOWN(X816*0.04-MIN(50000,X816)*0.02,-2)))</f>
        <v/>
      </c>
      <c r="AB816" s="18">
        <f>AE816+Y816-Z816</f>
        <v/>
      </c>
      <c r="AC816" s="18">
        <f>AF816+Y816-AA816</f>
        <v/>
      </c>
      <c r="AD816" s="20">
        <f>AB816-AC816</f>
        <v/>
      </c>
      <c r="AE816" s="18">
        <f>S816-T816</f>
        <v/>
      </c>
      <c r="AF816" s="18">
        <f>S816-U816</f>
        <v/>
      </c>
      <c r="AG816" s="21">
        <f>IF(P816&lt;=0,0,LOOKUP(P816,{0,1950001,3300001,6950001,9000001,18000001,40000001},{0.05,0.1,0.2,0.23,0.33,0.4,0.45}))</f>
        <v/>
      </c>
    </row>
    <row r="817">
      <c r="A817" t="inlineStr">
        <is>
          <t>1万円刻み</t>
        </is>
      </c>
      <c r="B817" s="18">
        <f>'4_1万円刻み'!$A$293</f>
        <v/>
      </c>
      <c r="C817" s="19" t="n">
        <v>2025</v>
      </c>
      <c r="D817" s="18" t="n">
        <v>100000</v>
      </c>
      <c r="E817" s="18" t="n">
        <v>0</v>
      </c>
      <c r="F817" s="18" t="n">
        <v>100000</v>
      </c>
      <c r="G817" t="inlineStr">
        <is>
          <t>はい</t>
        </is>
      </c>
      <c r="H817" s="18">
        <f>ROUND(MIN(B817/12,650000)*12*0.0915+MIN(B817/12,1390000)*12*(0.0504+0)+B817*0.005,0)</f>
        <v/>
      </c>
      <c r="I817" s="18" t="n">
        <v>0</v>
      </c>
      <c r="J817" s="18" t="n">
        <v>0</v>
      </c>
      <c r="K817" s="18">
        <f>ROUND(IF(C817&gt;=2026,IF(B817&lt;741000,0,IF(B817&lt;2191000,B817-740000,IF(B817&lt;2193000,1451000,IF(B817&lt;2196000,1453000,IF(B817&lt;2200000,1456000,IF(B817&lt;3600000,ROUNDDOWN(B817/4,-3)*2.8-80000,IF(B817&lt;6600000,ROUNDDOWN(B817/4,-3)*3.2-440000,IF(B817&lt;8500000,ROUNDDOWN(B817*0.9,0)-1100000,B817-1950000)))))))),IF(B817&lt;651000,0,IF(B817&lt;1900000,B817-650000,IF(B817&lt;3600000,ROUNDDOWN(B817/4,-3)*2.8-80000,IF(B817&lt;6600000,ROUNDDOWN(B817/4,-3)*3.2-440000,IF(B817&lt;8500000,ROUNDDOWN(B817*0.9,0)-1100000,B817-1950000)))))),0)</f>
        <v/>
      </c>
      <c r="L817" s="18">
        <f>IF(K817&gt;23500000,NA(),IF(C817&gt;=2026,IF(K817&lt;=4890000,1040000,IF(K817&lt;=6550000,670000,620000)),IF(K817&lt;=1320000,950000,IF(K817&lt;=3360000,880000,IF(K817&lt;=4890000,680000,IF(K817&lt;=6550000,630000,580000))))))</f>
        <v/>
      </c>
      <c r="M817" s="18">
        <f>MIN(100000,ROUNDDOWN(K817*0.05,0))</f>
        <v/>
      </c>
      <c r="N817" s="18">
        <f>MIN(2000000,MAX(0,D817-E817-M817))</f>
        <v/>
      </c>
      <c r="O817" s="18">
        <f>IF(G817="はい",MIN(88000,MAX(0,F817-12000)),0)</f>
        <v/>
      </c>
      <c r="P817" s="18">
        <f>MAX(0,ROUNDDOWN(K817-H817-L817-I817-0,-3))</f>
        <v/>
      </c>
      <c r="Q817" s="18">
        <f>MAX(0,ROUNDDOWN(K817-H817-L817-I817-N817,-3))</f>
        <v/>
      </c>
      <c r="R817" s="18">
        <f>MAX(0,ROUNDDOWN(K817-H817-L817-I817-O817,-3))</f>
        <v/>
      </c>
      <c r="S817" s="18">
        <f>IF(P817&lt;=0,0,ROUNDDOWN((P817*LOOKUP(P817,{0,1950001,3300001,6950001,9000001,18000001,40000001},{0.05,0.1,0.2,0.23,0.33,0.4,0.45})-LOOKUP(P817,{0,1950001,3300001,6950001,9000001,18000001,40000001},{0,97500,427500,636000,1536000,2796000,4796000}))*1.021,-2))</f>
        <v/>
      </c>
      <c r="T817" s="18">
        <f>IF(Q817&lt;=0,0,ROUNDDOWN((Q817*LOOKUP(Q817,{0,1950001,3300001,6950001,9000001,18000001,40000001},{0.05,0.1,0.2,0.23,0.33,0.4,0.45})-LOOKUP(Q817,{0,1950001,3300001,6950001,9000001,18000001,40000001},{0,97500,427500,636000,1536000,2796000,4796000}))*1.021,-2))</f>
        <v/>
      </c>
      <c r="U817" s="18">
        <f>IF(R817&lt;=0,0,ROUNDDOWN((R817*LOOKUP(R817,{0,1950001,3300001,6950001,9000001,18000001,40000001},{0.05,0.1,0.2,0.23,0.33,0.4,0.45})-LOOKUP(R817,{0,1950001,3300001,6950001,9000001,18000001,40000001},{0,97500,427500,636000,1536000,2796000,4796000}))*1.021,-2))</f>
        <v/>
      </c>
      <c r="V817" s="18">
        <f>MAX(0,ROUNDDOWN(K817-H817-430000-J817-0,-3))</f>
        <v/>
      </c>
      <c r="W817" s="18">
        <f>MAX(0,ROUNDDOWN(K817-H817-430000-J817-N817,-3))</f>
        <v/>
      </c>
      <c r="X817" s="18">
        <f>MAX(0,ROUNDDOWN(K817-H817-430000-J817-O817,-3))</f>
        <v/>
      </c>
      <c r="Y817" s="18">
        <f>IF(K817&lt;=450000,0,MAX(0,ROUNDDOWN(V817*0.06-MIN(50000,V817)*0.03,-2))+MAX(0,ROUNDDOWN(V817*0.04-MIN(50000,V817)*0.02,-2)))</f>
        <v/>
      </c>
      <c r="Z817" s="18">
        <f>IF(K817&lt;=450000,0,MAX(0,ROUNDDOWN(W817*0.06-MIN(50000,W817)*0.03,-2))+MAX(0,ROUNDDOWN(W817*0.04-MIN(50000,W817)*0.02,-2)))</f>
        <v/>
      </c>
      <c r="AA817" s="18">
        <f>IF(K817&lt;=450000,0,MAX(0,ROUNDDOWN(X817*0.06-MIN(50000,X817)*0.03,-2))+MAX(0,ROUNDDOWN(X817*0.04-MIN(50000,X817)*0.02,-2)))</f>
        <v/>
      </c>
      <c r="AB817" s="18">
        <f>AE817+Y817-Z817</f>
        <v/>
      </c>
      <c r="AC817" s="18">
        <f>AF817+Y817-AA817</f>
        <v/>
      </c>
      <c r="AD817" s="20">
        <f>AB817-AC817</f>
        <v/>
      </c>
      <c r="AE817" s="18">
        <f>S817-T817</f>
        <v/>
      </c>
      <c r="AF817" s="18">
        <f>S817-U817</f>
        <v/>
      </c>
      <c r="AG817" s="21">
        <f>IF(P817&lt;=0,0,LOOKUP(P817,{0,1950001,3300001,6950001,9000001,18000001,40000001},{0.05,0.1,0.2,0.23,0.33,0.4,0.45}))</f>
        <v/>
      </c>
    </row>
    <row r="818">
      <c r="A818" t="inlineStr">
        <is>
          <t>1万円刻み</t>
        </is>
      </c>
      <c r="B818" s="18">
        <f>'4_1万円刻み'!$A$294</f>
        <v/>
      </c>
      <c r="C818" s="19" t="n">
        <v>2026</v>
      </c>
      <c r="D818" s="18" t="n">
        <v>100000</v>
      </c>
      <c r="E818" s="18" t="n">
        <v>0</v>
      </c>
      <c r="F818" s="18" t="n">
        <v>100000</v>
      </c>
      <c r="G818" t="inlineStr">
        <is>
          <t>はい</t>
        </is>
      </c>
      <c r="H818" s="18">
        <f>ROUND(MIN(B818/12,650000)*12*0.0915+MIN(B818/12,1390000)*12*(0.0504+0)+B818*0.005,0)</f>
        <v/>
      </c>
      <c r="I818" s="18" t="n">
        <v>0</v>
      </c>
      <c r="J818" s="18" t="n">
        <v>0</v>
      </c>
      <c r="K818" s="18">
        <f>ROUND(IF(C818&gt;=2026,IF(B818&lt;741000,0,IF(B818&lt;2191000,B818-740000,IF(B818&lt;2193000,1451000,IF(B818&lt;2196000,1453000,IF(B818&lt;2200000,1456000,IF(B818&lt;3600000,ROUNDDOWN(B818/4,-3)*2.8-80000,IF(B818&lt;6600000,ROUNDDOWN(B818/4,-3)*3.2-440000,IF(B818&lt;8500000,ROUNDDOWN(B818*0.9,0)-1100000,B818-1950000)))))))),IF(B818&lt;651000,0,IF(B818&lt;1900000,B818-650000,IF(B818&lt;3600000,ROUNDDOWN(B818/4,-3)*2.8-80000,IF(B818&lt;6600000,ROUNDDOWN(B818/4,-3)*3.2-440000,IF(B818&lt;8500000,ROUNDDOWN(B818*0.9,0)-1100000,B818-1950000)))))),0)</f>
        <v/>
      </c>
      <c r="L818" s="18">
        <f>IF(K818&gt;23500000,NA(),IF(C818&gt;=2026,IF(K818&lt;=4890000,1040000,IF(K818&lt;=6550000,670000,620000)),IF(K818&lt;=1320000,950000,IF(K818&lt;=3360000,880000,IF(K818&lt;=4890000,680000,IF(K818&lt;=6550000,630000,580000))))))</f>
        <v/>
      </c>
      <c r="M818" s="18">
        <f>MIN(100000,ROUNDDOWN(K818*0.05,0))</f>
        <v/>
      </c>
      <c r="N818" s="18">
        <f>MIN(2000000,MAX(0,D818-E818-M818))</f>
        <v/>
      </c>
      <c r="O818" s="18">
        <f>IF(G818="はい",MIN(88000,MAX(0,F818-12000)),0)</f>
        <v/>
      </c>
      <c r="P818" s="18">
        <f>MAX(0,ROUNDDOWN(K818-H818-L818-I818-0,-3))</f>
        <v/>
      </c>
      <c r="Q818" s="18">
        <f>MAX(0,ROUNDDOWN(K818-H818-L818-I818-N818,-3))</f>
        <v/>
      </c>
      <c r="R818" s="18">
        <f>MAX(0,ROUNDDOWN(K818-H818-L818-I818-O818,-3))</f>
        <v/>
      </c>
      <c r="S818" s="18">
        <f>IF(P818&lt;=0,0,ROUNDDOWN((P818*LOOKUP(P818,{0,1950001,3300001,6950001,9000001,18000001,40000001},{0.05,0.1,0.2,0.23,0.33,0.4,0.45})-LOOKUP(P818,{0,1950001,3300001,6950001,9000001,18000001,40000001},{0,97500,427500,636000,1536000,2796000,4796000}))*1.021,-2))</f>
        <v/>
      </c>
      <c r="T818" s="18">
        <f>IF(Q818&lt;=0,0,ROUNDDOWN((Q818*LOOKUP(Q818,{0,1950001,3300001,6950001,9000001,18000001,40000001},{0.05,0.1,0.2,0.23,0.33,0.4,0.45})-LOOKUP(Q818,{0,1950001,3300001,6950001,9000001,18000001,40000001},{0,97500,427500,636000,1536000,2796000,4796000}))*1.021,-2))</f>
        <v/>
      </c>
      <c r="U818" s="18">
        <f>IF(R818&lt;=0,0,ROUNDDOWN((R818*LOOKUP(R818,{0,1950001,3300001,6950001,9000001,18000001,40000001},{0.05,0.1,0.2,0.23,0.33,0.4,0.45})-LOOKUP(R818,{0,1950001,3300001,6950001,9000001,18000001,40000001},{0,97500,427500,636000,1536000,2796000,4796000}))*1.021,-2))</f>
        <v/>
      </c>
      <c r="V818" s="18">
        <f>MAX(0,ROUNDDOWN(K818-H818-430000-J818-0,-3))</f>
        <v/>
      </c>
      <c r="W818" s="18">
        <f>MAX(0,ROUNDDOWN(K818-H818-430000-J818-N818,-3))</f>
        <v/>
      </c>
      <c r="X818" s="18">
        <f>MAX(0,ROUNDDOWN(K818-H818-430000-J818-O818,-3))</f>
        <v/>
      </c>
      <c r="Y818" s="18">
        <f>IF(K818&lt;=450000,0,MAX(0,ROUNDDOWN(V818*0.06-MIN(50000,V818)*0.03,-2))+MAX(0,ROUNDDOWN(V818*0.04-MIN(50000,V818)*0.02,-2)))</f>
        <v/>
      </c>
      <c r="Z818" s="18">
        <f>IF(K818&lt;=450000,0,MAX(0,ROUNDDOWN(W818*0.06-MIN(50000,W818)*0.03,-2))+MAX(0,ROUNDDOWN(W818*0.04-MIN(50000,W818)*0.02,-2)))</f>
        <v/>
      </c>
      <c r="AA818" s="18">
        <f>IF(K818&lt;=450000,0,MAX(0,ROUNDDOWN(X818*0.06-MIN(50000,X818)*0.03,-2))+MAX(0,ROUNDDOWN(X818*0.04-MIN(50000,X818)*0.02,-2)))</f>
        <v/>
      </c>
      <c r="AB818" s="18">
        <f>AE818+Y818-Z818</f>
        <v/>
      </c>
      <c r="AC818" s="18">
        <f>AF818+Y818-AA818</f>
        <v/>
      </c>
      <c r="AD818" s="20">
        <f>AB818-AC818</f>
        <v/>
      </c>
      <c r="AE818" s="18">
        <f>S818-T818</f>
        <v/>
      </c>
      <c r="AF818" s="18">
        <f>S818-U818</f>
        <v/>
      </c>
      <c r="AG818" s="21">
        <f>IF(P818&lt;=0,0,LOOKUP(P818,{0,1950001,3300001,6950001,9000001,18000001,40000001},{0.05,0.1,0.2,0.23,0.33,0.4,0.45}))</f>
        <v/>
      </c>
    </row>
    <row r="819">
      <c r="A819" t="inlineStr">
        <is>
          <t>1万円刻み</t>
        </is>
      </c>
      <c r="B819" s="18">
        <f>'4_1万円刻み'!$A$294</f>
        <v/>
      </c>
      <c r="C819" s="19" t="n">
        <v>2025</v>
      </c>
      <c r="D819" s="18" t="n">
        <v>100000</v>
      </c>
      <c r="E819" s="18" t="n">
        <v>0</v>
      </c>
      <c r="F819" s="18" t="n">
        <v>100000</v>
      </c>
      <c r="G819" t="inlineStr">
        <is>
          <t>はい</t>
        </is>
      </c>
      <c r="H819" s="18">
        <f>ROUND(MIN(B819/12,650000)*12*0.0915+MIN(B819/12,1390000)*12*(0.0504+0)+B819*0.005,0)</f>
        <v/>
      </c>
      <c r="I819" s="18" t="n">
        <v>0</v>
      </c>
      <c r="J819" s="18" t="n">
        <v>0</v>
      </c>
      <c r="K819" s="18">
        <f>ROUND(IF(C819&gt;=2026,IF(B819&lt;741000,0,IF(B819&lt;2191000,B819-740000,IF(B819&lt;2193000,1451000,IF(B819&lt;2196000,1453000,IF(B819&lt;2200000,1456000,IF(B819&lt;3600000,ROUNDDOWN(B819/4,-3)*2.8-80000,IF(B819&lt;6600000,ROUNDDOWN(B819/4,-3)*3.2-440000,IF(B819&lt;8500000,ROUNDDOWN(B819*0.9,0)-1100000,B819-1950000)))))))),IF(B819&lt;651000,0,IF(B819&lt;1900000,B819-650000,IF(B819&lt;3600000,ROUNDDOWN(B819/4,-3)*2.8-80000,IF(B819&lt;6600000,ROUNDDOWN(B819/4,-3)*3.2-440000,IF(B819&lt;8500000,ROUNDDOWN(B819*0.9,0)-1100000,B819-1950000)))))),0)</f>
        <v/>
      </c>
      <c r="L819" s="18">
        <f>IF(K819&gt;23500000,NA(),IF(C819&gt;=2026,IF(K819&lt;=4890000,1040000,IF(K819&lt;=6550000,670000,620000)),IF(K819&lt;=1320000,950000,IF(K819&lt;=3360000,880000,IF(K819&lt;=4890000,680000,IF(K819&lt;=6550000,630000,580000))))))</f>
        <v/>
      </c>
      <c r="M819" s="18">
        <f>MIN(100000,ROUNDDOWN(K819*0.05,0))</f>
        <v/>
      </c>
      <c r="N819" s="18">
        <f>MIN(2000000,MAX(0,D819-E819-M819))</f>
        <v/>
      </c>
      <c r="O819" s="18">
        <f>IF(G819="はい",MIN(88000,MAX(0,F819-12000)),0)</f>
        <v/>
      </c>
      <c r="P819" s="18">
        <f>MAX(0,ROUNDDOWN(K819-H819-L819-I819-0,-3))</f>
        <v/>
      </c>
      <c r="Q819" s="18">
        <f>MAX(0,ROUNDDOWN(K819-H819-L819-I819-N819,-3))</f>
        <v/>
      </c>
      <c r="R819" s="18">
        <f>MAX(0,ROUNDDOWN(K819-H819-L819-I819-O819,-3))</f>
        <v/>
      </c>
      <c r="S819" s="18">
        <f>IF(P819&lt;=0,0,ROUNDDOWN((P819*LOOKUP(P819,{0,1950001,3300001,6950001,9000001,18000001,40000001},{0.05,0.1,0.2,0.23,0.33,0.4,0.45})-LOOKUP(P819,{0,1950001,3300001,6950001,9000001,18000001,40000001},{0,97500,427500,636000,1536000,2796000,4796000}))*1.021,-2))</f>
        <v/>
      </c>
      <c r="T819" s="18">
        <f>IF(Q819&lt;=0,0,ROUNDDOWN((Q819*LOOKUP(Q819,{0,1950001,3300001,6950001,9000001,18000001,40000001},{0.05,0.1,0.2,0.23,0.33,0.4,0.45})-LOOKUP(Q819,{0,1950001,3300001,6950001,9000001,18000001,40000001},{0,97500,427500,636000,1536000,2796000,4796000}))*1.021,-2))</f>
        <v/>
      </c>
      <c r="U819" s="18">
        <f>IF(R819&lt;=0,0,ROUNDDOWN((R819*LOOKUP(R819,{0,1950001,3300001,6950001,9000001,18000001,40000001},{0.05,0.1,0.2,0.23,0.33,0.4,0.45})-LOOKUP(R819,{0,1950001,3300001,6950001,9000001,18000001,40000001},{0,97500,427500,636000,1536000,2796000,4796000}))*1.021,-2))</f>
        <v/>
      </c>
      <c r="V819" s="18">
        <f>MAX(0,ROUNDDOWN(K819-H819-430000-J819-0,-3))</f>
        <v/>
      </c>
      <c r="W819" s="18">
        <f>MAX(0,ROUNDDOWN(K819-H819-430000-J819-N819,-3))</f>
        <v/>
      </c>
      <c r="X819" s="18">
        <f>MAX(0,ROUNDDOWN(K819-H819-430000-J819-O819,-3))</f>
        <v/>
      </c>
      <c r="Y819" s="18">
        <f>IF(K819&lt;=450000,0,MAX(0,ROUNDDOWN(V819*0.06-MIN(50000,V819)*0.03,-2))+MAX(0,ROUNDDOWN(V819*0.04-MIN(50000,V819)*0.02,-2)))</f>
        <v/>
      </c>
      <c r="Z819" s="18">
        <f>IF(K819&lt;=450000,0,MAX(0,ROUNDDOWN(W819*0.06-MIN(50000,W819)*0.03,-2))+MAX(0,ROUNDDOWN(W819*0.04-MIN(50000,W819)*0.02,-2)))</f>
        <v/>
      </c>
      <c r="AA819" s="18">
        <f>IF(K819&lt;=450000,0,MAX(0,ROUNDDOWN(X819*0.06-MIN(50000,X819)*0.03,-2))+MAX(0,ROUNDDOWN(X819*0.04-MIN(50000,X819)*0.02,-2)))</f>
        <v/>
      </c>
      <c r="AB819" s="18">
        <f>AE819+Y819-Z819</f>
        <v/>
      </c>
      <c r="AC819" s="18">
        <f>AF819+Y819-AA819</f>
        <v/>
      </c>
      <c r="AD819" s="20">
        <f>AB819-AC819</f>
        <v/>
      </c>
      <c r="AE819" s="18">
        <f>S819-T819</f>
        <v/>
      </c>
      <c r="AF819" s="18">
        <f>S819-U819</f>
        <v/>
      </c>
      <c r="AG819" s="21">
        <f>IF(P819&lt;=0,0,LOOKUP(P819,{0,1950001,3300001,6950001,9000001,18000001,40000001},{0.05,0.1,0.2,0.23,0.33,0.4,0.45}))</f>
        <v/>
      </c>
    </row>
    <row r="820">
      <c r="A820" t="inlineStr">
        <is>
          <t>1万円刻み</t>
        </is>
      </c>
      <c r="B820" s="18">
        <f>'4_1万円刻み'!$A$295</f>
        <v/>
      </c>
      <c r="C820" s="19" t="n">
        <v>2026</v>
      </c>
      <c r="D820" s="18" t="n">
        <v>100000</v>
      </c>
      <c r="E820" s="18" t="n">
        <v>0</v>
      </c>
      <c r="F820" s="18" t="n">
        <v>100000</v>
      </c>
      <c r="G820" t="inlineStr">
        <is>
          <t>はい</t>
        </is>
      </c>
      <c r="H820" s="18">
        <f>ROUND(MIN(B820/12,650000)*12*0.0915+MIN(B820/12,1390000)*12*(0.0504+0)+B820*0.005,0)</f>
        <v/>
      </c>
      <c r="I820" s="18" t="n">
        <v>0</v>
      </c>
      <c r="J820" s="18" t="n">
        <v>0</v>
      </c>
      <c r="K820" s="18">
        <f>ROUND(IF(C820&gt;=2026,IF(B820&lt;741000,0,IF(B820&lt;2191000,B820-740000,IF(B820&lt;2193000,1451000,IF(B820&lt;2196000,1453000,IF(B820&lt;2200000,1456000,IF(B820&lt;3600000,ROUNDDOWN(B820/4,-3)*2.8-80000,IF(B820&lt;6600000,ROUNDDOWN(B820/4,-3)*3.2-440000,IF(B820&lt;8500000,ROUNDDOWN(B820*0.9,0)-1100000,B820-1950000)))))))),IF(B820&lt;651000,0,IF(B820&lt;1900000,B820-650000,IF(B820&lt;3600000,ROUNDDOWN(B820/4,-3)*2.8-80000,IF(B820&lt;6600000,ROUNDDOWN(B820/4,-3)*3.2-440000,IF(B820&lt;8500000,ROUNDDOWN(B820*0.9,0)-1100000,B820-1950000)))))),0)</f>
        <v/>
      </c>
      <c r="L820" s="18">
        <f>IF(K820&gt;23500000,NA(),IF(C820&gt;=2026,IF(K820&lt;=4890000,1040000,IF(K820&lt;=6550000,670000,620000)),IF(K820&lt;=1320000,950000,IF(K820&lt;=3360000,880000,IF(K820&lt;=4890000,680000,IF(K820&lt;=6550000,630000,580000))))))</f>
        <v/>
      </c>
      <c r="M820" s="18">
        <f>MIN(100000,ROUNDDOWN(K820*0.05,0))</f>
        <v/>
      </c>
      <c r="N820" s="18">
        <f>MIN(2000000,MAX(0,D820-E820-M820))</f>
        <v/>
      </c>
      <c r="O820" s="18">
        <f>IF(G820="はい",MIN(88000,MAX(0,F820-12000)),0)</f>
        <v/>
      </c>
      <c r="P820" s="18">
        <f>MAX(0,ROUNDDOWN(K820-H820-L820-I820-0,-3))</f>
        <v/>
      </c>
      <c r="Q820" s="18">
        <f>MAX(0,ROUNDDOWN(K820-H820-L820-I820-N820,-3))</f>
        <v/>
      </c>
      <c r="R820" s="18">
        <f>MAX(0,ROUNDDOWN(K820-H820-L820-I820-O820,-3))</f>
        <v/>
      </c>
      <c r="S820" s="18">
        <f>IF(P820&lt;=0,0,ROUNDDOWN((P820*LOOKUP(P820,{0,1950001,3300001,6950001,9000001,18000001,40000001},{0.05,0.1,0.2,0.23,0.33,0.4,0.45})-LOOKUP(P820,{0,1950001,3300001,6950001,9000001,18000001,40000001},{0,97500,427500,636000,1536000,2796000,4796000}))*1.021,-2))</f>
        <v/>
      </c>
      <c r="T820" s="18">
        <f>IF(Q820&lt;=0,0,ROUNDDOWN((Q820*LOOKUP(Q820,{0,1950001,3300001,6950001,9000001,18000001,40000001},{0.05,0.1,0.2,0.23,0.33,0.4,0.45})-LOOKUP(Q820,{0,1950001,3300001,6950001,9000001,18000001,40000001},{0,97500,427500,636000,1536000,2796000,4796000}))*1.021,-2))</f>
        <v/>
      </c>
      <c r="U820" s="18">
        <f>IF(R820&lt;=0,0,ROUNDDOWN((R820*LOOKUP(R820,{0,1950001,3300001,6950001,9000001,18000001,40000001},{0.05,0.1,0.2,0.23,0.33,0.4,0.45})-LOOKUP(R820,{0,1950001,3300001,6950001,9000001,18000001,40000001},{0,97500,427500,636000,1536000,2796000,4796000}))*1.021,-2))</f>
        <v/>
      </c>
      <c r="V820" s="18">
        <f>MAX(0,ROUNDDOWN(K820-H820-430000-J820-0,-3))</f>
        <v/>
      </c>
      <c r="W820" s="18">
        <f>MAX(0,ROUNDDOWN(K820-H820-430000-J820-N820,-3))</f>
        <v/>
      </c>
      <c r="X820" s="18">
        <f>MAX(0,ROUNDDOWN(K820-H820-430000-J820-O820,-3))</f>
        <v/>
      </c>
      <c r="Y820" s="18">
        <f>IF(K820&lt;=450000,0,MAX(0,ROUNDDOWN(V820*0.06-MIN(50000,V820)*0.03,-2))+MAX(0,ROUNDDOWN(V820*0.04-MIN(50000,V820)*0.02,-2)))</f>
        <v/>
      </c>
      <c r="Z820" s="18">
        <f>IF(K820&lt;=450000,0,MAX(0,ROUNDDOWN(W820*0.06-MIN(50000,W820)*0.03,-2))+MAX(0,ROUNDDOWN(W820*0.04-MIN(50000,W820)*0.02,-2)))</f>
        <v/>
      </c>
      <c r="AA820" s="18">
        <f>IF(K820&lt;=450000,0,MAX(0,ROUNDDOWN(X820*0.06-MIN(50000,X820)*0.03,-2))+MAX(0,ROUNDDOWN(X820*0.04-MIN(50000,X820)*0.02,-2)))</f>
        <v/>
      </c>
      <c r="AB820" s="18">
        <f>AE820+Y820-Z820</f>
        <v/>
      </c>
      <c r="AC820" s="18">
        <f>AF820+Y820-AA820</f>
        <v/>
      </c>
      <c r="AD820" s="20">
        <f>AB820-AC820</f>
        <v/>
      </c>
      <c r="AE820" s="18">
        <f>S820-T820</f>
        <v/>
      </c>
      <c r="AF820" s="18">
        <f>S820-U820</f>
        <v/>
      </c>
      <c r="AG820" s="21">
        <f>IF(P820&lt;=0,0,LOOKUP(P820,{0,1950001,3300001,6950001,9000001,18000001,40000001},{0.05,0.1,0.2,0.23,0.33,0.4,0.45}))</f>
        <v/>
      </c>
    </row>
    <row r="821">
      <c r="A821" t="inlineStr">
        <is>
          <t>1万円刻み</t>
        </is>
      </c>
      <c r="B821" s="18">
        <f>'4_1万円刻み'!$A$295</f>
        <v/>
      </c>
      <c r="C821" s="19" t="n">
        <v>2025</v>
      </c>
      <c r="D821" s="18" t="n">
        <v>100000</v>
      </c>
      <c r="E821" s="18" t="n">
        <v>0</v>
      </c>
      <c r="F821" s="18" t="n">
        <v>100000</v>
      </c>
      <c r="G821" t="inlineStr">
        <is>
          <t>はい</t>
        </is>
      </c>
      <c r="H821" s="18">
        <f>ROUND(MIN(B821/12,650000)*12*0.0915+MIN(B821/12,1390000)*12*(0.0504+0)+B821*0.005,0)</f>
        <v/>
      </c>
      <c r="I821" s="18" t="n">
        <v>0</v>
      </c>
      <c r="J821" s="18" t="n">
        <v>0</v>
      </c>
      <c r="K821" s="18">
        <f>ROUND(IF(C821&gt;=2026,IF(B821&lt;741000,0,IF(B821&lt;2191000,B821-740000,IF(B821&lt;2193000,1451000,IF(B821&lt;2196000,1453000,IF(B821&lt;2200000,1456000,IF(B821&lt;3600000,ROUNDDOWN(B821/4,-3)*2.8-80000,IF(B821&lt;6600000,ROUNDDOWN(B821/4,-3)*3.2-440000,IF(B821&lt;8500000,ROUNDDOWN(B821*0.9,0)-1100000,B821-1950000)))))))),IF(B821&lt;651000,0,IF(B821&lt;1900000,B821-650000,IF(B821&lt;3600000,ROUNDDOWN(B821/4,-3)*2.8-80000,IF(B821&lt;6600000,ROUNDDOWN(B821/4,-3)*3.2-440000,IF(B821&lt;8500000,ROUNDDOWN(B821*0.9,0)-1100000,B821-1950000)))))),0)</f>
        <v/>
      </c>
      <c r="L821" s="18">
        <f>IF(K821&gt;23500000,NA(),IF(C821&gt;=2026,IF(K821&lt;=4890000,1040000,IF(K821&lt;=6550000,670000,620000)),IF(K821&lt;=1320000,950000,IF(K821&lt;=3360000,880000,IF(K821&lt;=4890000,680000,IF(K821&lt;=6550000,630000,580000))))))</f>
        <v/>
      </c>
      <c r="M821" s="18">
        <f>MIN(100000,ROUNDDOWN(K821*0.05,0))</f>
        <v/>
      </c>
      <c r="N821" s="18">
        <f>MIN(2000000,MAX(0,D821-E821-M821))</f>
        <v/>
      </c>
      <c r="O821" s="18">
        <f>IF(G821="はい",MIN(88000,MAX(0,F821-12000)),0)</f>
        <v/>
      </c>
      <c r="P821" s="18">
        <f>MAX(0,ROUNDDOWN(K821-H821-L821-I821-0,-3))</f>
        <v/>
      </c>
      <c r="Q821" s="18">
        <f>MAX(0,ROUNDDOWN(K821-H821-L821-I821-N821,-3))</f>
        <v/>
      </c>
      <c r="R821" s="18">
        <f>MAX(0,ROUNDDOWN(K821-H821-L821-I821-O821,-3))</f>
        <v/>
      </c>
      <c r="S821" s="18">
        <f>IF(P821&lt;=0,0,ROUNDDOWN((P821*LOOKUP(P821,{0,1950001,3300001,6950001,9000001,18000001,40000001},{0.05,0.1,0.2,0.23,0.33,0.4,0.45})-LOOKUP(P821,{0,1950001,3300001,6950001,9000001,18000001,40000001},{0,97500,427500,636000,1536000,2796000,4796000}))*1.021,-2))</f>
        <v/>
      </c>
      <c r="T821" s="18">
        <f>IF(Q821&lt;=0,0,ROUNDDOWN((Q821*LOOKUP(Q821,{0,1950001,3300001,6950001,9000001,18000001,40000001},{0.05,0.1,0.2,0.23,0.33,0.4,0.45})-LOOKUP(Q821,{0,1950001,3300001,6950001,9000001,18000001,40000001},{0,97500,427500,636000,1536000,2796000,4796000}))*1.021,-2))</f>
        <v/>
      </c>
      <c r="U821" s="18">
        <f>IF(R821&lt;=0,0,ROUNDDOWN((R821*LOOKUP(R821,{0,1950001,3300001,6950001,9000001,18000001,40000001},{0.05,0.1,0.2,0.23,0.33,0.4,0.45})-LOOKUP(R821,{0,1950001,3300001,6950001,9000001,18000001,40000001},{0,97500,427500,636000,1536000,2796000,4796000}))*1.021,-2))</f>
        <v/>
      </c>
      <c r="V821" s="18">
        <f>MAX(0,ROUNDDOWN(K821-H821-430000-J821-0,-3))</f>
        <v/>
      </c>
      <c r="W821" s="18">
        <f>MAX(0,ROUNDDOWN(K821-H821-430000-J821-N821,-3))</f>
        <v/>
      </c>
      <c r="X821" s="18">
        <f>MAX(0,ROUNDDOWN(K821-H821-430000-J821-O821,-3))</f>
        <v/>
      </c>
      <c r="Y821" s="18">
        <f>IF(K821&lt;=450000,0,MAX(0,ROUNDDOWN(V821*0.06-MIN(50000,V821)*0.03,-2))+MAX(0,ROUNDDOWN(V821*0.04-MIN(50000,V821)*0.02,-2)))</f>
        <v/>
      </c>
      <c r="Z821" s="18">
        <f>IF(K821&lt;=450000,0,MAX(0,ROUNDDOWN(W821*0.06-MIN(50000,W821)*0.03,-2))+MAX(0,ROUNDDOWN(W821*0.04-MIN(50000,W821)*0.02,-2)))</f>
        <v/>
      </c>
      <c r="AA821" s="18">
        <f>IF(K821&lt;=450000,0,MAX(0,ROUNDDOWN(X821*0.06-MIN(50000,X821)*0.03,-2))+MAX(0,ROUNDDOWN(X821*0.04-MIN(50000,X821)*0.02,-2)))</f>
        <v/>
      </c>
      <c r="AB821" s="18">
        <f>AE821+Y821-Z821</f>
        <v/>
      </c>
      <c r="AC821" s="18">
        <f>AF821+Y821-AA821</f>
        <v/>
      </c>
      <c r="AD821" s="20">
        <f>AB821-AC821</f>
        <v/>
      </c>
      <c r="AE821" s="18">
        <f>S821-T821</f>
        <v/>
      </c>
      <c r="AF821" s="18">
        <f>S821-U821</f>
        <v/>
      </c>
      <c r="AG821" s="21">
        <f>IF(P821&lt;=0,0,LOOKUP(P821,{0,1950001,3300001,6950001,9000001,18000001,40000001},{0.05,0.1,0.2,0.23,0.33,0.4,0.45}))</f>
        <v/>
      </c>
    </row>
    <row r="822">
      <c r="A822" t="inlineStr">
        <is>
          <t>1万円刻み</t>
        </is>
      </c>
      <c r="B822" s="18">
        <f>'4_1万円刻み'!$A$296</f>
        <v/>
      </c>
      <c r="C822" s="19" t="n">
        <v>2026</v>
      </c>
      <c r="D822" s="18" t="n">
        <v>100000</v>
      </c>
      <c r="E822" s="18" t="n">
        <v>0</v>
      </c>
      <c r="F822" s="18" t="n">
        <v>100000</v>
      </c>
      <c r="G822" t="inlineStr">
        <is>
          <t>はい</t>
        </is>
      </c>
      <c r="H822" s="18">
        <f>ROUND(MIN(B822/12,650000)*12*0.0915+MIN(B822/12,1390000)*12*(0.0504+0)+B822*0.005,0)</f>
        <v/>
      </c>
      <c r="I822" s="18" t="n">
        <v>0</v>
      </c>
      <c r="J822" s="18" t="n">
        <v>0</v>
      </c>
      <c r="K822" s="18">
        <f>ROUND(IF(C822&gt;=2026,IF(B822&lt;741000,0,IF(B822&lt;2191000,B822-740000,IF(B822&lt;2193000,1451000,IF(B822&lt;2196000,1453000,IF(B822&lt;2200000,1456000,IF(B822&lt;3600000,ROUNDDOWN(B822/4,-3)*2.8-80000,IF(B822&lt;6600000,ROUNDDOWN(B822/4,-3)*3.2-440000,IF(B822&lt;8500000,ROUNDDOWN(B822*0.9,0)-1100000,B822-1950000)))))))),IF(B822&lt;651000,0,IF(B822&lt;1900000,B822-650000,IF(B822&lt;3600000,ROUNDDOWN(B822/4,-3)*2.8-80000,IF(B822&lt;6600000,ROUNDDOWN(B822/4,-3)*3.2-440000,IF(B822&lt;8500000,ROUNDDOWN(B822*0.9,0)-1100000,B822-1950000)))))),0)</f>
        <v/>
      </c>
      <c r="L822" s="18">
        <f>IF(K822&gt;23500000,NA(),IF(C822&gt;=2026,IF(K822&lt;=4890000,1040000,IF(K822&lt;=6550000,670000,620000)),IF(K822&lt;=1320000,950000,IF(K822&lt;=3360000,880000,IF(K822&lt;=4890000,680000,IF(K822&lt;=6550000,630000,580000))))))</f>
        <v/>
      </c>
      <c r="M822" s="18">
        <f>MIN(100000,ROUNDDOWN(K822*0.05,0))</f>
        <v/>
      </c>
      <c r="N822" s="18">
        <f>MIN(2000000,MAX(0,D822-E822-M822))</f>
        <v/>
      </c>
      <c r="O822" s="18">
        <f>IF(G822="はい",MIN(88000,MAX(0,F822-12000)),0)</f>
        <v/>
      </c>
      <c r="P822" s="18">
        <f>MAX(0,ROUNDDOWN(K822-H822-L822-I822-0,-3))</f>
        <v/>
      </c>
      <c r="Q822" s="18">
        <f>MAX(0,ROUNDDOWN(K822-H822-L822-I822-N822,-3))</f>
        <v/>
      </c>
      <c r="R822" s="18">
        <f>MAX(0,ROUNDDOWN(K822-H822-L822-I822-O822,-3))</f>
        <v/>
      </c>
      <c r="S822" s="18">
        <f>IF(P822&lt;=0,0,ROUNDDOWN((P822*LOOKUP(P822,{0,1950001,3300001,6950001,9000001,18000001,40000001},{0.05,0.1,0.2,0.23,0.33,0.4,0.45})-LOOKUP(P822,{0,1950001,3300001,6950001,9000001,18000001,40000001},{0,97500,427500,636000,1536000,2796000,4796000}))*1.021,-2))</f>
        <v/>
      </c>
      <c r="T822" s="18">
        <f>IF(Q822&lt;=0,0,ROUNDDOWN((Q822*LOOKUP(Q822,{0,1950001,3300001,6950001,9000001,18000001,40000001},{0.05,0.1,0.2,0.23,0.33,0.4,0.45})-LOOKUP(Q822,{0,1950001,3300001,6950001,9000001,18000001,40000001},{0,97500,427500,636000,1536000,2796000,4796000}))*1.021,-2))</f>
        <v/>
      </c>
      <c r="U822" s="18">
        <f>IF(R822&lt;=0,0,ROUNDDOWN((R822*LOOKUP(R822,{0,1950001,3300001,6950001,9000001,18000001,40000001},{0.05,0.1,0.2,0.23,0.33,0.4,0.45})-LOOKUP(R822,{0,1950001,3300001,6950001,9000001,18000001,40000001},{0,97500,427500,636000,1536000,2796000,4796000}))*1.021,-2))</f>
        <v/>
      </c>
      <c r="V822" s="18">
        <f>MAX(0,ROUNDDOWN(K822-H822-430000-J822-0,-3))</f>
        <v/>
      </c>
      <c r="W822" s="18">
        <f>MAX(0,ROUNDDOWN(K822-H822-430000-J822-N822,-3))</f>
        <v/>
      </c>
      <c r="X822" s="18">
        <f>MAX(0,ROUNDDOWN(K822-H822-430000-J822-O822,-3))</f>
        <v/>
      </c>
      <c r="Y822" s="18">
        <f>IF(K822&lt;=450000,0,MAX(0,ROUNDDOWN(V822*0.06-MIN(50000,V822)*0.03,-2))+MAX(0,ROUNDDOWN(V822*0.04-MIN(50000,V822)*0.02,-2)))</f>
        <v/>
      </c>
      <c r="Z822" s="18">
        <f>IF(K822&lt;=450000,0,MAX(0,ROUNDDOWN(W822*0.06-MIN(50000,W822)*0.03,-2))+MAX(0,ROUNDDOWN(W822*0.04-MIN(50000,W822)*0.02,-2)))</f>
        <v/>
      </c>
      <c r="AA822" s="18">
        <f>IF(K822&lt;=450000,0,MAX(0,ROUNDDOWN(X822*0.06-MIN(50000,X822)*0.03,-2))+MAX(0,ROUNDDOWN(X822*0.04-MIN(50000,X822)*0.02,-2)))</f>
        <v/>
      </c>
      <c r="AB822" s="18">
        <f>AE822+Y822-Z822</f>
        <v/>
      </c>
      <c r="AC822" s="18">
        <f>AF822+Y822-AA822</f>
        <v/>
      </c>
      <c r="AD822" s="20">
        <f>AB822-AC822</f>
        <v/>
      </c>
      <c r="AE822" s="18">
        <f>S822-T822</f>
        <v/>
      </c>
      <c r="AF822" s="18">
        <f>S822-U822</f>
        <v/>
      </c>
      <c r="AG822" s="21">
        <f>IF(P822&lt;=0,0,LOOKUP(P822,{0,1950001,3300001,6950001,9000001,18000001,40000001},{0.05,0.1,0.2,0.23,0.33,0.4,0.45}))</f>
        <v/>
      </c>
    </row>
    <row r="823">
      <c r="A823" t="inlineStr">
        <is>
          <t>1万円刻み</t>
        </is>
      </c>
      <c r="B823" s="18">
        <f>'4_1万円刻み'!$A$296</f>
        <v/>
      </c>
      <c r="C823" s="19" t="n">
        <v>2025</v>
      </c>
      <c r="D823" s="18" t="n">
        <v>100000</v>
      </c>
      <c r="E823" s="18" t="n">
        <v>0</v>
      </c>
      <c r="F823" s="18" t="n">
        <v>100000</v>
      </c>
      <c r="G823" t="inlineStr">
        <is>
          <t>はい</t>
        </is>
      </c>
      <c r="H823" s="18">
        <f>ROUND(MIN(B823/12,650000)*12*0.0915+MIN(B823/12,1390000)*12*(0.0504+0)+B823*0.005,0)</f>
        <v/>
      </c>
      <c r="I823" s="18" t="n">
        <v>0</v>
      </c>
      <c r="J823" s="18" t="n">
        <v>0</v>
      </c>
      <c r="K823" s="18">
        <f>ROUND(IF(C823&gt;=2026,IF(B823&lt;741000,0,IF(B823&lt;2191000,B823-740000,IF(B823&lt;2193000,1451000,IF(B823&lt;2196000,1453000,IF(B823&lt;2200000,1456000,IF(B823&lt;3600000,ROUNDDOWN(B823/4,-3)*2.8-80000,IF(B823&lt;6600000,ROUNDDOWN(B823/4,-3)*3.2-440000,IF(B823&lt;8500000,ROUNDDOWN(B823*0.9,0)-1100000,B823-1950000)))))))),IF(B823&lt;651000,0,IF(B823&lt;1900000,B823-650000,IF(B823&lt;3600000,ROUNDDOWN(B823/4,-3)*2.8-80000,IF(B823&lt;6600000,ROUNDDOWN(B823/4,-3)*3.2-440000,IF(B823&lt;8500000,ROUNDDOWN(B823*0.9,0)-1100000,B823-1950000)))))),0)</f>
        <v/>
      </c>
      <c r="L823" s="18">
        <f>IF(K823&gt;23500000,NA(),IF(C823&gt;=2026,IF(K823&lt;=4890000,1040000,IF(K823&lt;=6550000,670000,620000)),IF(K823&lt;=1320000,950000,IF(K823&lt;=3360000,880000,IF(K823&lt;=4890000,680000,IF(K823&lt;=6550000,630000,580000))))))</f>
        <v/>
      </c>
      <c r="M823" s="18">
        <f>MIN(100000,ROUNDDOWN(K823*0.05,0))</f>
        <v/>
      </c>
      <c r="N823" s="18">
        <f>MIN(2000000,MAX(0,D823-E823-M823))</f>
        <v/>
      </c>
      <c r="O823" s="18">
        <f>IF(G823="はい",MIN(88000,MAX(0,F823-12000)),0)</f>
        <v/>
      </c>
      <c r="P823" s="18">
        <f>MAX(0,ROUNDDOWN(K823-H823-L823-I823-0,-3))</f>
        <v/>
      </c>
      <c r="Q823" s="18">
        <f>MAX(0,ROUNDDOWN(K823-H823-L823-I823-N823,-3))</f>
        <v/>
      </c>
      <c r="R823" s="18">
        <f>MAX(0,ROUNDDOWN(K823-H823-L823-I823-O823,-3))</f>
        <v/>
      </c>
      <c r="S823" s="18">
        <f>IF(P823&lt;=0,0,ROUNDDOWN((P823*LOOKUP(P823,{0,1950001,3300001,6950001,9000001,18000001,40000001},{0.05,0.1,0.2,0.23,0.33,0.4,0.45})-LOOKUP(P823,{0,1950001,3300001,6950001,9000001,18000001,40000001},{0,97500,427500,636000,1536000,2796000,4796000}))*1.021,-2))</f>
        <v/>
      </c>
      <c r="T823" s="18">
        <f>IF(Q823&lt;=0,0,ROUNDDOWN((Q823*LOOKUP(Q823,{0,1950001,3300001,6950001,9000001,18000001,40000001},{0.05,0.1,0.2,0.23,0.33,0.4,0.45})-LOOKUP(Q823,{0,1950001,3300001,6950001,9000001,18000001,40000001},{0,97500,427500,636000,1536000,2796000,4796000}))*1.021,-2))</f>
        <v/>
      </c>
      <c r="U823" s="18">
        <f>IF(R823&lt;=0,0,ROUNDDOWN((R823*LOOKUP(R823,{0,1950001,3300001,6950001,9000001,18000001,40000001},{0.05,0.1,0.2,0.23,0.33,0.4,0.45})-LOOKUP(R823,{0,1950001,3300001,6950001,9000001,18000001,40000001},{0,97500,427500,636000,1536000,2796000,4796000}))*1.021,-2))</f>
        <v/>
      </c>
      <c r="V823" s="18">
        <f>MAX(0,ROUNDDOWN(K823-H823-430000-J823-0,-3))</f>
        <v/>
      </c>
      <c r="W823" s="18">
        <f>MAX(0,ROUNDDOWN(K823-H823-430000-J823-N823,-3))</f>
        <v/>
      </c>
      <c r="X823" s="18">
        <f>MAX(0,ROUNDDOWN(K823-H823-430000-J823-O823,-3))</f>
        <v/>
      </c>
      <c r="Y823" s="18">
        <f>IF(K823&lt;=450000,0,MAX(0,ROUNDDOWN(V823*0.06-MIN(50000,V823)*0.03,-2))+MAX(0,ROUNDDOWN(V823*0.04-MIN(50000,V823)*0.02,-2)))</f>
        <v/>
      </c>
      <c r="Z823" s="18">
        <f>IF(K823&lt;=450000,0,MAX(0,ROUNDDOWN(W823*0.06-MIN(50000,W823)*0.03,-2))+MAX(0,ROUNDDOWN(W823*0.04-MIN(50000,W823)*0.02,-2)))</f>
        <v/>
      </c>
      <c r="AA823" s="18">
        <f>IF(K823&lt;=450000,0,MAX(0,ROUNDDOWN(X823*0.06-MIN(50000,X823)*0.03,-2))+MAX(0,ROUNDDOWN(X823*0.04-MIN(50000,X823)*0.02,-2)))</f>
        <v/>
      </c>
      <c r="AB823" s="18">
        <f>AE823+Y823-Z823</f>
        <v/>
      </c>
      <c r="AC823" s="18">
        <f>AF823+Y823-AA823</f>
        <v/>
      </c>
      <c r="AD823" s="20">
        <f>AB823-AC823</f>
        <v/>
      </c>
      <c r="AE823" s="18">
        <f>S823-T823</f>
        <v/>
      </c>
      <c r="AF823" s="18">
        <f>S823-U823</f>
        <v/>
      </c>
      <c r="AG823" s="21">
        <f>IF(P823&lt;=0,0,LOOKUP(P823,{0,1950001,3300001,6950001,9000001,18000001,40000001},{0.05,0.1,0.2,0.23,0.33,0.4,0.45}))</f>
        <v/>
      </c>
    </row>
    <row r="824">
      <c r="A824" t="inlineStr">
        <is>
          <t>1万円刻み</t>
        </is>
      </c>
      <c r="B824" s="18">
        <f>'4_1万円刻み'!$A$297</f>
        <v/>
      </c>
      <c r="C824" s="19" t="n">
        <v>2026</v>
      </c>
      <c r="D824" s="18" t="n">
        <v>100000</v>
      </c>
      <c r="E824" s="18" t="n">
        <v>0</v>
      </c>
      <c r="F824" s="18" t="n">
        <v>100000</v>
      </c>
      <c r="G824" t="inlineStr">
        <is>
          <t>はい</t>
        </is>
      </c>
      <c r="H824" s="18">
        <f>ROUND(MIN(B824/12,650000)*12*0.0915+MIN(B824/12,1390000)*12*(0.0504+0)+B824*0.005,0)</f>
        <v/>
      </c>
      <c r="I824" s="18" t="n">
        <v>0</v>
      </c>
      <c r="J824" s="18" t="n">
        <v>0</v>
      </c>
      <c r="K824" s="18">
        <f>ROUND(IF(C824&gt;=2026,IF(B824&lt;741000,0,IF(B824&lt;2191000,B824-740000,IF(B824&lt;2193000,1451000,IF(B824&lt;2196000,1453000,IF(B824&lt;2200000,1456000,IF(B824&lt;3600000,ROUNDDOWN(B824/4,-3)*2.8-80000,IF(B824&lt;6600000,ROUNDDOWN(B824/4,-3)*3.2-440000,IF(B824&lt;8500000,ROUNDDOWN(B824*0.9,0)-1100000,B824-1950000)))))))),IF(B824&lt;651000,0,IF(B824&lt;1900000,B824-650000,IF(B824&lt;3600000,ROUNDDOWN(B824/4,-3)*2.8-80000,IF(B824&lt;6600000,ROUNDDOWN(B824/4,-3)*3.2-440000,IF(B824&lt;8500000,ROUNDDOWN(B824*0.9,0)-1100000,B824-1950000)))))),0)</f>
        <v/>
      </c>
      <c r="L824" s="18">
        <f>IF(K824&gt;23500000,NA(),IF(C824&gt;=2026,IF(K824&lt;=4890000,1040000,IF(K824&lt;=6550000,670000,620000)),IF(K824&lt;=1320000,950000,IF(K824&lt;=3360000,880000,IF(K824&lt;=4890000,680000,IF(K824&lt;=6550000,630000,580000))))))</f>
        <v/>
      </c>
      <c r="M824" s="18">
        <f>MIN(100000,ROUNDDOWN(K824*0.05,0))</f>
        <v/>
      </c>
      <c r="N824" s="18">
        <f>MIN(2000000,MAX(0,D824-E824-M824))</f>
        <v/>
      </c>
      <c r="O824" s="18">
        <f>IF(G824="はい",MIN(88000,MAX(0,F824-12000)),0)</f>
        <v/>
      </c>
      <c r="P824" s="18">
        <f>MAX(0,ROUNDDOWN(K824-H824-L824-I824-0,-3))</f>
        <v/>
      </c>
      <c r="Q824" s="18">
        <f>MAX(0,ROUNDDOWN(K824-H824-L824-I824-N824,-3))</f>
        <v/>
      </c>
      <c r="R824" s="18">
        <f>MAX(0,ROUNDDOWN(K824-H824-L824-I824-O824,-3))</f>
        <v/>
      </c>
      <c r="S824" s="18">
        <f>IF(P824&lt;=0,0,ROUNDDOWN((P824*LOOKUP(P824,{0,1950001,3300001,6950001,9000001,18000001,40000001},{0.05,0.1,0.2,0.23,0.33,0.4,0.45})-LOOKUP(P824,{0,1950001,3300001,6950001,9000001,18000001,40000001},{0,97500,427500,636000,1536000,2796000,4796000}))*1.021,-2))</f>
        <v/>
      </c>
      <c r="T824" s="18">
        <f>IF(Q824&lt;=0,0,ROUNDDOWN((Q824*LOOKUP(Q824,{0,1950001,3300001,6950001,9000001,18000001,40000001},{0.05,0.1,0.2,0.23,0.33,0.4,0.45})-LOOKUP(Q824,{0,1950001,3300001,6950001,9000001,18000001,40000001},{0,97500,427500,636000,1536000,2796000,4796000}))*1.021,-2))</f>
        <v/>
      </c>
      <c r="U824" s="18">
        <f>IF(R824&lt;=0,0,ROUNDDOWN((R824*LOOKUP(R824,{0,1950001,3300001,6950001,9000001,18000001,40000001},{0.05,0.1,0.2,0.23,0.33,0.4,0.45})-LOOKUP(R824,{0,1950001,3300001,6950001,9000001,18000001,40000001},{0,97500,427500,636000,1536000,2796000,4796000}))*1.021,-2))</f>
        <v/>
      </c>
      <c r="V824" s="18">
        <f>MAX(0,ROUNDDOWN(K824-H824-430000-J824-0,-3))</f>
        <v/>
      </c>
      <c r="W824" s="18">
        <f>MAX(0,ROUNDDOWN(K824-H824-430000-J824-N824,-3))</f>
        <v/>
      </c>
      <c r="X824" s="18">
        <f>MAX(0,ROUNDDOWN(K824-H824-430000-J824-O824,-3))</f>
        <v/>
      </c>
      <c r="Y824" s="18">
        <f>IF(K824&lt;=450000,0,MAX(0,ROUNDDOWN(V824*0.06-MIN(50000,V824)*0.03,-2))+MAX(0,ROUNDDOWN(V824*0.04-MIN(50000,V824)*0.02,-2)))</f>
        <v/>
      </c>
      <c r="Z824" s="18">
        <f>IF(K824&lt;=450000,0,MAX(0,ROUNDDOWN(W824*0.06-MIN(50000,W824)*0.03,-2))+MAX(0,ROUNDDOWN(W824*0.04-MIN(50000,W824)*0.02,-2)))</f>
        <v/>
      </c>
      <c r="AA824" s="18">
        <f>IF(K824&lt;=450000,0,MAX(0,ROUNDDOWN(X824*0.06-MIN(50000,X824)*0.03,-2))+MAX(0,ROUNDDOWN(X824*0.04-MIN(50000,X824)*0.02,-2)))</f>
        <v/>
      </c>
      <c r="AB824" s="18">
        <f>AE824+Y824-Z824</f>
        <v/>
      </c>
      <c r="AC824" s="18">
        <f>AF824+Y824-AA824</f>
        <v/>
      </c>
      <c r="AD824" s="20">
        <f>AB824-AC824</f>
        <v/>
      </c>
      <c r="AE824" s="18">
        <f>S824-T824</f>
        <v/>
      </c>
      <c r="AF824" s="18">
        <f>S824-U824</f>
        <v/>
      </c>
      <c r="AG824" s="21">
        <f>IF(P824&lt;=0,0,LOOKUP(P824,{0,1950001,3300001,6950001,9000001,18000001,40000001},{0.05,0.1,0.2,0.23,0.33,0.4,0.45}))</f>
        <v/>
      </c>
    </row>
    <row r="825">
      <c r="A825" t="inlineStr">
        <is>
          <t>1万円刻み</t>
        </is>
      </c>
      <c r="B825" s="18">
        <f>'4_1万円刻み'!$A$297</f>
        <v/>
      </c>
      <c r="C825" s="19" t="n">
        <v>2025</v>
      </c>
      <c r="D825" s="18" t="n">
        <v>100000</v>
      </c>
      <c r="E825" s="18" t="n">
        <v>0</v>
      </c>
      <c r="F825" s="18" t="n">
        <v>100000</v>
      </c>
      <c r="G825" t="inlineStr">
        <is>
          <t>はい</t>
        </is>
      </c>
      <c r="H825" s="18">
        <f>ROUND(MIN(B825/12,650000)*12*0.0915+MIN(B825/12,1390000)*12*(0.0504+0)+B825*0.005,0)</f>
        <v/>
      </c>
      <c r="I825" s="18" t="n">
        <v>0</v>
      </c>
      <c r="J825" s="18" t="n">
        <v>0</v>
      </c>
      <c r="K825" s="18">
        <f>ROUND(IF(C825&gt;=2026,IF(B825&lt;741000,0,IF(B825&lt;2191000,B825-740000,IF(B825&lt;2193000,1451000,IF(B825&lt;2196000,1453000,IF(B825&lt;2200000,1456000,IF(B825&lt;3600000,ROUNDDOWN(B825/4,-3)*2.8-80000,IF(B825&lt;6600000,ROUNDDOWN(B825/4,-3)*3.2-440000,IF(B825&lt;8500000,ROUNDDOWN(B825*0.9,0)-1100000,B825-1950000)))))))),IF(B825&lt;651000,0,IF(B825&lt;1900000,B825-650000,IF(B825&lt;3600000,ROUNDDOWN(B825/4,-3)*2.8-80000,IF(B825&lt;6600000,ROUNDDOWN(B825/4,-3)*3.2-440000,IF(B825&lt;8500000,ROUNDDOWN(B825*0.9,0)-1100000,B825-1950000)))))),0)</f>
        <v/>
      </c>
      <c r="L825" s="18">
        <f>IF(K825&gt;23500000,NA(),IF(C825&gt;=2026,IF(K825&lt;=4890000,1040000,IF(K825&lt;=6550000,670000,620000)),IF(K825&lt;=1320000,950000,IF(K825&lt;=3360000,880000,IF(K825&lt;=4890000,680000,IF(K825&lt;=6550000,630000,580000))))))</f>
        <v/>
      </c>
      <c r="M825" s="18">
        <f>MIN(100000,ROUNDDOWN(K825*0.05,0))</f>
        <v/>
      </c>
      <c r="N825" s="18">
        <f>MIN(2000000,MAX(0,D825-E825-M825))</f>
        <v/>
      </c>
      <c r="O825" s="18">
        <f>IF(G825="はい",MIN(88000,MAX(0,F825-12000)),0)</f>
        <v/>
      </c>
      <c r="P825" s="18">
        <f>MAX(0,ROUNDDOWN(K825-H825-L825-I825-0,-3))</f>
        <v/>
      </c>
      <c r="Q825" s="18">
        <f>MAX(0,ROUNDDOWN(K825-H825-L825-I825-N825,-3))</f>
        <v/>
      </c>
      <c r="R825" s="18">
        <f>MAX(0,ROUNDDOWN(K825-H825-L825-I825-O825,-3))</f>
        <v/>
      </c>
      <c r="S825" s="18">
        <f>IF(P825&lt;=0,0,ROUNDDOWN((P825*LOOKUP(P825,{0,1950001,3300001,6950001,9000001,18000001,40000001},{0.05,0.1,0.2,0.23,0.33,0.4,0.45})-LOOKUP(P825,{0,1950001,3300001,6950001,9000001,18000001,40000001},{0,97500,427500,636000,1536000,2796000,4796000}))*1.021,-2))</f>
        <v/>
      </c>
      <c r="T825" s="18">
        <f>IF(Q825&lt;=0,0,ROUNDDOWN((Q825*LOOKUP(Q825,{0,1950001,3300001,6950001,9000001,18000001,40000001},{0.05,0.1,0.2,0.23,0.33,0.4,0.45})-LOOKUP(Q825,{0,1950001,3300001,6950001,9000001,18000001,40000001},{0,97500,427500,636000,1536000,2796000,4796000}))*1.021,-2))</f>
        <v/>
      </c>
      <c r="U825" s="18">
        <f>IF(R825&lt;=0,0,ROUNDDOWN((R825*LOOKUP(R825,{0,1950001,3300001,6950001,9000001,18000001,40000001},{0.05,0.1,0.2,0.23,0.33,0.4,0.45})-LOOKUP(R825,{0,1950001,3300001,6950001,9000001,18000001,40000001},{0,97500,427500,636000,1536000,2796000,4796000}))*1.021,-2))</f>
        <v/>
      </c>
      <c r="V825" s="18">
        <f>MAX(0,ROUNDDOWN(K825-H825-430000-J825-0,-3))</f>
        <v/>
      </c>
      <c r="W825" s="18">
        <f>MAX(0,ROUNDDOWN(K825-H825-430000-J825-N825,-3))</f>
        <v/>
      </c>
      <c r="X825" s="18">
        <f>MAX(0,ROUNDDOWN(K825-H825-430000-J825-O825,-3))</f>
        <v/>
      </c>
      <c r="Y825" s="18">
        <f>IF(K825&lt;=450000,0,MAX(0,ROUNDDOWN(V825*0.06-MIN(50000,V825)*0.03,-2))+MAX(0,ROUNDDOWN(V825*0.04-MIN(50000,V825)*0.02,-2)))</f>
        <v/>
      </c>
      <c r="Z825" s="18">
        <f>IF(K825&lt;=450000,0,MAX(0,ROUNDDOWN(W825*0.06-MIN(50000,W825)*0.03,-2))+MAX(0,ROUNDDOWN(W825*0.04-MIN(50000,W825)*0.02,-2)))</f>
        <v/>
      </c>
      <c r="AA825" s="18">
        <f>IF(K825&lt;=450000,0,MAX(0,ROUNDDOWN(X825*0.06-MIN(50000,X825)*0.03,-2))+MAX(0,ROUNDDOWN(X825*0.04-MIN(50000,X825)*0.02,-2)))</f>
        <v/>
      </c>
      <c r="AB825" s="18">
        <f>AE825+Y825-Z825</f>
        <v/>
      </c>
      <c r="AC825" s="18">
        <f>AF825+Y825-AA825</f>
        <v/>
      </c>
      <c r="AD825" s="20">
        <f>AB825-AC825</f>
        <v/>
      </c>
      <c r="AE825" s="18">
        <f>S825-T825</f>
        <v/>
      </c>
      <c r="AF825" s="18">
        <f>S825-U825</f>
        <v/>
      </c>
      <c r="AG825" s="21">
        <f>IF(P825&lt;=0,0,LOOKUP(P825,{0,1950001,3300001,6950001,9000001,18000001,40000001},{0.05,0.1,0.2,0.23,0.33,0.4,0.45}))</f>
        <v/>
      </c>
    </row>
    <row r="826">
      <c r="A826" t="inlineStr">
        <is>
          <t>1万円刻み</t>
        </is>
      </c>
      <c r="B826" s="18">
        <f>'4_1万円刻み'!$A$298</f>
        <v/>
      </c>
      <c r="C826" s="19" t="n">
        <v>2026</v>
      </c>
      <c r="D826" s="18" t="n">
        <v>100000</v>
      </c>
      <c r="E826" s="18" t="n">
        <v>0</v>
      </c>
      <c r="F826" s="18" t="n">
        <v>100000</v>
      </c>
      <c r="G826" t="inlineStr">
        <is>
          <t>はい</t>
        </is>
      </c>
      <c r="H826" s="18">
        <f>ROUND(MIN(B826/12,650000)*12*0.0915+MIN(B826/12,1390000)*12*(0.0504+0)+B826*0.005,0)</f>
        <v/>
      </c>
      <c r="I826" s="18" t="n">
        <v>0</v>
      </c>
      <c r="J826" s="18" t="n">
        <v>0</v>
      </c>
      <c r="K826" s="18">
        <f>ROUND(IF(C826&gt;=2026,IF(B826&lt;741000,0,IF(B826&lt;2191000,B826-740000,IF(B826&lt;2193000,1451000,IF(B826&lt;2196000,1453000,IF(B826&lt;2200000,1456000,IF(B826&lt;3600000,ROUNDDOWN(B826/4,-3)*2.8-80000,IF(B826&lt;6600000,ROUNDDOWN(B826/4,-3)*3.2-440000,IF(B826&lt;8500000,ROUNDDOWN(B826*0.9,0)-1100000,B826-1950000)))))))),IF(B826&lt;651000,0,IF(B826&lt;1900000,B826-650000,IF(B826&lt;3600000,ROUNDDOWN(B826/4,-3)*2.8-80000,IF(B826&lt;6600000,ROUNDDOWN(B826/4,-3)*3.2-440000,IF(B826&lt;8500000,ROUNDDOWN(B826*0.9,0)-1100000,B826-1950000)))))),0)</f>
        <v/>
      </c>
      <c r="L826" s="18">
        <f>IF(K826&gt;23500000,NA(),IF(C826&gt;=2026,IF(K826&lt;=4890000,1040000,IF(K826&lt;=6550000,670000,620000)),IF(K826&lt;=1320000,950000,IF(K826&lt;=3360000,880000,IF(K826&lt;=4890000,680000,IF(K826&lt;=6550000,630000,580000))))))</f>
        <v/>
      </c>
      <c r="M826" s="18">
        <f>MIN(100000,ROUNDDOWN(K826*0.05,0))</f>
        <v/>
      </c>
      <c r="N826" s="18">
        <f>MIN(2000000,MAX(0,D826-E826-M826))</f>
        <v/>
      </c>
      <c r="O826" s="18">
        <f>IF(G826="はい",MIN(88000,MAX(0,F826-12000)),0)</f>
        <v/>
      </c>
      <c r="P826" s="18">
        <f>MAX(0,ROUNDDOWN(K826-H826-L826-I826-0,-3))</f>
        <v/>
      </c>
      <c r="Q826" s="18">
        <f>MAX(0,ROUNDDOWN(K826-H826-L826-I826-N826,-3))</f>
        <v/>
      </c>
      <c r="R826" s="18">
        <f>MAX(0,ROUNDDOWN(K826-H826-L826-I826-O826,-3))</f>
        <v/>
      </c>
      <c r="S826" s="18">
        <f>IF(P826&lt;=0,0,ROUNDDOWN((P826*LOOKUP(P826,{0,1950001,3300001,6950001,9000001,18000001,40000001},{0.05,0.1,0.2,0.23,0.33,0.4,0.45})-LOOKUP(P826,{0,1950001,3300001,6950001,9000001,18000001,40000001},{0,97500,427500,636000,1536000,2796000,4796000}))*1.021,-2))</f>
        <v/>
      </c>
      <c r="T826" s="18">
        <f>IF(Q826&lt;=0,0,ROUNDDOWN((Q826*LOOKUP(Q826,{0,1950001,3300001,6950001,9000001,18000001,40000001},{0.05,0.1,0.2,0.23,0.33,0.4,0.45})-LOOKUP(Q826,{0,1950001,3300001,6950001,9000001,18000001,40000001},{0,97500,427500,636000,1536000,2796000,4796000}))*1.021,-2))</f>
        <v/>
      </c>
      <c r="U826" s="18">
        <f>IF(R826&lt;=0,0,ROUNDDOWN((R826*LOOKUP(R826,{0,1950001,3300001,6950001,9000001,18000001,40000001},{0.05,0.1,0.2,0.23,0.33,0.4,0.45})-LOOKUP(R826,{0,1950001,3300001,6950001,9000001,18000001,40000001},{0,97500,427500,636000,1536000,2796000,4796000}))*1.021,-2))</f>
        <v/>
      </c>
      <c r="V826" s="18">
        <f>MAX(0,ROUNDDOWN(K826-H826-430000-J826-0,-3))</f>
        <v/>
      </c>
      <c r="W826" s="18">
        <f>MAX(0,ROUNDDOWN(K826-H826-430000-J826-N826,-3))</f>
        <v/>
      </c>
      <c r="X826" s="18">
        <f>MAX(0,ROUNDDOWN(K826-H826-430000-J826-O826,-3))</f>
        <v/>
      </c>
      <c r="Y826" s="18">
        <f>IF(K826&lt;=450000,0,MAX(0,ROUNDDOWN(V826*0.06-MIN(50000,V826)*0.03,-2))+MAX(0,ROUNDDOWN(V826*0.04-MIN(50000,V826)*0.02,-2)))</f>
        <v/>
      </c>
      <c r="Z826" s="18">
        <f>IF(K826&lt;=450000,0,MAX(0,ROUNDDOWN(W826*0.06-MIN(50000,W826)*0.03,-2))+MAX(0,ROUNDDOWN(W826*0.04-MIN(50000,W826)*0.02,-2)))</f>
        <v/>
      </c>
      <c r="AA826" s="18">
        <f>IF(K826&lt;=450000,0,MAX(0,ROUNDDOWN(X826*0.06-MIN(50000,X826)*0.03,-2))+MAX(0,ROUNDDOWN(X826*0.04-MIN(50000,X826)*0.02,-2)))</f>
        <v/>
      </c>
      <c r="AB826" s="18">
        <f>AE826+Y826-Z826</f>
        <v/>
      </c>
      <c r="AC826" s="18">
        <f>AF826+Y826-AA826</f>
        <v/>
      </c>
      <c r="AD826" s="20">
        <f>AB826-AC826</f>
        <v/>
      </c>
      <c r="AE826" s="18">
        <f>S826-T826</f>
        <v/>
      </c>
      <c r="AF826" s="18">
        <f>S826-U826</f>
        <v/>
      </c>
      <c r="AG826" s="21">
        <f>IF(P826&lt;=0,0,LOOKUP(P826,{0,1950001,3300001,6950001,9000001,18000001,40000001},{0.05,0.1,0.2,0.23,0.33,0.4,0.45}))</f>
        <v/>
      </c>
    </row>
    <row r="827">
      <c r="A827" t="inlineStr">
        <is>
          <t>1万円刻み</t>
        </is>
      </c>
      <c r="B827" s="18">
        <f>'4_1万円刻み'!$A$298</f>
        <v/>
      </c>
      <c r="C827" s="19" t="n">
        <v>2025</v>
      </c>
      <c r="D827" s="18" t="n">
        <v>100000</v>
      </c>
      <c r="E827" s="18" t="n">
        <v>0</v>
      </c>
      <c r="F827" s="18" t="n">
        <v>100000</v>
      </c>
      <c r="G827" t="inlineStr">
        <is>
          <t>はい</t>
        </is>
      </c>
      <c r="H827" s="18">
        <f>ROUND(MIN(B827/12,650000)*12*0.0915+MIN(B827/12,1390000)*12*(0.0504+0)+B827*0.005,0)</f>
        <v/>
      </c>
      <c r="I827" s="18" t="n">
        <v>0</v>
      </c>
      <c r="J827" s="18" t="n">
        <v>0</v>
      </c>
      <c r="K827" s="18">
        <f>ROUND(IF(C827&gt;=2026,IF(B827&lt;741000,0,IF(B827&lt;2191000,B827-740000,IF(B827&lt;2193000,1451000,IF(B827&lt;2196000,1453000,IF(B827&lt;2200000,1456000,IF(B827&lt;3600000,ROUNDDOWN(B827/4,-3)*2.8-80000,IF(B827&lt;6600000,ROUNDDOWN(B827/4,-3)*3.2-440000,IF(B827&lt;8500000,ROUNDDOWN(B827*0.9,0)-1100000,B827-1950000)))))))),IF(B827&lt;651000,0,IF(B827&lt;1900000,B827-650000,IF(B827&lt;3600000,ROUNDDOWN(B827/4,-3)*2.8-80000,IF(B827&lt;6600000,ROUNDDOWN(B827/4,-3)*3.2-440000,IF(B827&lt;8500000,ROUNDDOWN(B827*0.9,0)-1100000,B827-1950000)))))),0)</f>
        <v/>
      </c>
      <c r="L827" s="18">
        <f>IF(K827&gt;23500000,NA(),IF(C827&gt;=2026,IF(K827&lt;=4890000,1040000,IF(K827&lt;=6550000,670000,620000)),IF(K827&lt;=1320000,950000,IF(K827&lt;=3360000,880000,IF(K827&lt;=4890000,680000,IF(K827&lt;=6550000,630000,580000))))))</f>
        <v/>
      </c>
      <c r="M827" s="18">
        <f>MIN(100000,ROUNDDOWN(K827*0.05,0))</f>
        <v/>
      </c>
      <c r="N827" s="18">
        <f>MIN(2000000,MAX(0,D827-E827-M827))</f>
        <v/>
      </c>
      <c r="O827" s="18">
        <f>IF(G827="はい",MIN(88000,MAX(0,F827-12000)),0)</f>
        <v/>
      </c>
      <c r="P827" s="18">
        <f>MAX(0,ROUNDDOWN(K827-H827-L827-I827-0,-3))</f>
        <v/>
      </c>
      <c r="Q827" s="18">
        <f>MAX(0,ROUNDDOWN(K827-H827-L827-I827-N827,-3))</f>
        <v/>
      </c>
      <c r="R827" s="18">
        <f>MAX(0,ROUNDDOWN(K827-H827-L827-I827-O827,-3))</f>
        <v/>
      </c>
      <c r="S827" s="18">
        <f>IF(P827&lt;=0,0,ROUNDDOWN((P827*LOOKUP(P827,{0,1950001,3300001,6950001,9000001,18000001,40000001},{0.05,0.1,0.2,0.23,0.33,0.4,0.45})-LOOKUP(P827,{0,1950001,3300001,6950001,9000001,18000001,40000001},{0,97500,427500,636000,1536000,2796000,4796000}))*1.021,-2))</f>
        <v/>
      </c>
      <c r="T827" s="18">
        <f>IF(Q827&lt;=0,0,ROUNDDOWN((Q827*LOOKUP(Q827,{0,1950001,3300001,6950001,9000001,18000001,40000001},{0.05,0.1,0.2,0.23,0.33,0.4,0.45})-LOOKUP(Q827,{0,1950001,3300001,6950001,9000001,18000001,40000001},{0,97500,427500,636000,1536000,2796000,4796000}))*1.021,-2))</f>
        <v/>
      </c>
      <c r="U827" s="18">
        <f>IF(R827&lt;=0,0,ROUNDDOWN((R827*LOOKUP(R827,{0,1950001,3300001,6950001,9000001,18000001,40000001},{0.05,0.1,0.2,0.23,0.33,0.4,0.45})-LOOKUP(R827,{0,1950001,3300001,6950001,9000001,18000001,40000001},{0,97500,427500,636000,1536000,2796000,4796000}))*1.021,-2))</f>
        <v/>
      </c>
      <c r="V827" s="18">
        <f>MAX(0,ROUNDDOWN(K827-H827-430000-J827-0,-3))</f>
        <v/>
      </c>
      <c r="W827" s="18">
        <f>MAX(0,ROUNDDOWN(K827-H827-430000-J827-N827,-3))</f>
        <v/>
      </c>
      <c r="X827" s="18">
        <f>MAX(0,ROUNDDOWN(K827-H827-430000-J827-O827,-3))</f>
        <v/>
      </c>
      <c r="Y827" s="18">
        <f>IF(K827&lt;=450000,0,MAX(0,ROUNDDOWN(V827*0.06-MIN(50000,V827)*0.03,-2))+MAX(0,ROUNDDOWN(V827*0.04-MIN(50000,V827)*0.02,-2)))</f>
        <v/>
      </c>
      <c r="Z827" s="18">
        <f>IF(K827&lt;=450000,0,MAX(0,ROUNDDOWN(W827*0.06-MIN(50000,W827)*0.03,-2))+MAX(0,ROUNDDOWN(W827*0.04-MIN(50000,W827)*0.02,-2)))</f>
        <v/>
      </c>
      <c r="AA827" s="18">
        <f>IF(K827&lt;=450000,0,MAX(0,ROUNDDOWN(X827*0.06-MIN(50000,X827)*0.03,-2))+MAX(0,ROUNDDOWN(X827*0.04-MIN(50000,X827)*0.02,-2)))</f>
        <v/>
      </c>
      <c r="AB827" s="18">
        <f>AE827+Y827-Z827</f>
        <v/>
      </c>
      <c r="AC827" s="18">
        <f>AF827+Y827-AA827</f>
        <v/>
      </c>
      <c r="AD827" s="20">
        <f>AB827-AC827</f>
        <v/>
      </c>
      <c r="AE827" s="18">
        <f>S827-T827</f>
        <v/>
      </c>
      <c r="AF827" s="18">
        <f>S827-U827</f>
        <v/>
      </c>
      <c r="AG827" s="21">
        <f>IF(P827&lt;=0,0,LOOKUP(P827,{0,1950001,3300001,6950001,9000001,18000001,40000001},{0.05,0.1,0.2,0.23,0.33,0.4,0.45}))</f>
        <v/>
      </c>
    </row>
    <row r="828">
      <c r="A828" t="inlineStr">
        <is>
          <t>1万円刻み</t>
        </is>
      </c>
      <c r="B828" s="18">
        <f>'4_1万円刻み'!$A$299</f>
        <v/>
      </c>
      <c r="C828" s="19" t="n">
        <v>2026</v>
      </c>
      <c r="D828" s="18" t="n">
        <v>100000</v>
      </c>
      <c r="E828" s="18" t="n">
        <v>0</v>
      </c>
      <c r="F828" s="18" t="n">
        <v>100000</v>
      </c>
      <c r="G828" t="inlineStr">
        <is>
          <t>はい</t>
        </is>
      </c>
      <c r="H828" s="18">
        <f>ROUND(MIN(B828/12,650000)*12*0.0915+MIN(B828/12,1390000)*12*(0.0504+0)+B828*0.005,0)</f>
        <v/>
      </c>
      <c r="I828" s="18" t="n">
        <v>0</v>
      </c>
      <c r="J828" s="18" t="n">
        <v>0</v>
      </c>
      <c r="K828" s="18">
        <f>ROUND(IF(C828&gt;=2026,IF(B828&lt;741000,0,IF(B828&lt;2191000,B828-740000,IF(B828&lt;2193000,1451000,IF(B828&lt;2196000,1453000,IF(B828&lt;2200000,1456000,IF(B828&lt;3600000,ROUNDDOWN(B828/4,-3)*2.8-80000,IF(B828&lt;6600000,ROUNDDOWN(B828/4,-3)*3.2-440000,IF(B828&lt;8500000,ROUNDDOWN(B828*0.9,0)-1100000,B828-1950000)))))))),IF(B828&lt;651000,0,IF(B828&lt;1900000,B828-650000,IF(B828&lt;3600000,ROUNDDOWN(B828/4,-3)*2.8-80000,IF(B828&lt;6600000,ROUNDDOWN(B828/4,-3)*3.2-440000,IF(B828&lt;8500000,ROUNDDOWN(B828*0.9,0)-1100000,B828-1950000)))))),0)</f>
        <v/>
      </c>
      <c r="L828" s="18">
        <f>IF(K828&gt;23500000,NA(),IF(C828&gt;=2026,IF(K828&lt;=4890000,1040000,IF(K828&lt;=6550000,670000,620000)),IF(K828&lt;=1320000,950000,IF(K828&lt;=3360000,880000,IF(K828&lt;=4890000,680000,IF(K828&lt;=6550000,630000,580000))))))</f>
        <v/>
      </c>
      <c r="M828" s="18">
        <f>MIN(100000,ROUNDDOWN(K828*0.05,0))</f>
        <v/>
      </c>
      <c r="N828" s="18">
        <f>MIN(2000000,MAX(0,D828-E828-M828))</f>
        <v/>
      </c>
      <c r="O828" s="18">
        <f>IF(G828="はい",MIN(88000,MAX(0,F828-12000)),0)</f>
        <v/>
      </c>
      <c r="P828" s="18">
        <f>MAX(0,ROUNDDOWN(K828-H828-L828-I828-0,-3))</f>
        <v/>
      </c>
      <c r="Q828" s="18">
        <f>MAX(0,ROUNDDOWN(K828-H828-L828-I828-N828,-3))</f>
        <v/>
      </c>
      <c r="R828" s="18">
        <f>MAX(0,ROUNDDOWN(K828-H828-L828-I828-O828,-3))</f>
        <v/>
      </c>
      <c r="S828" s="18">
        <f>IF(P828&lt;=0,0,ROUNDDOWN((P828*LOOKUP(P828,{0,1950001,3300001,6950001,9000001,18000001,40000001},{0.05,0.1,0.2,0.23,0.33,0.4,0.45})-LOOKUP(P828,{0,1950001,3300001,6950001,9000001,18000001,40000001},{0,97500,427500,636000,1536000,2796000,4796000}))*1.021,-2))</f>
        <v/>
      </c>
      <c r="T828" s="18">
        <f>IF(Q828&lt;=0,0,ROUNDDOWN((Q828*LOOKUP(Q828,{0,1950001,3300001,6950001,9000001,18000001,40000001},{0.05,0.1,0.2,0.23,0.33,0.4,0.45})-LOOKUP(Q828,{0,1950001,3300001,6950001,9000001,18000001,40000001},{0,97500,427500,636000,1536000,2796000,4796000}))*1.021,-2))</f>
        <v/>
      </c>
      <c r="U828" s="18">
        <f>IF(R828&lt;=0,0,ROUNDDOWN((R828*LOOKUP(R828,{0,1950001,3300001,6950001,9000001,18000001,40000001},{0.05,0.1,0.2,0.23,0.33,0.4,0.45})-LOOKUP(R828,{0,1950001,3300001,6950001,9000001,18000001,40000001},{0,97500,427500,636000,1536000,2796000,4796000}))*1.021,-2))</f>
        <v/>
      </c>
      <c r="V828" s="18">
        <f>MAX(0,ROUNDDOWN(K828-H828-430000-J828-0,-3))</f>
        <v/>
      </c>
      <c r="W828" s="18">
        <f>MAX(0,ROUNDDOWN(K828-H828-430000-J828-N828,-3))</f>
        <v/>
      </c>
      <c r="X828" s="18">
        <f>MAX(0,ROUNDDOWN(K828-H828-430000-J828-O828,-3))</f>
        <v/>
      </c>
      <c r="Y828" s="18">
        <f>IF(K828&lt;=450000,0,MAX(0,ROUNDDOWN(V828*0.06-MIN(50000,V828)*0.03,-2))+MAX(0,ROUNDDOWN(V828*0.04-MIN(50000,V828)*0.02,-2)))</f>
        <v/>
      </c>
      <c r="Z828" s="18">
        <f>IF(K828&lt;=450000,0,MAX(0,ROUNDDOWN(W828*0.06-MIN(50000,W828)*0.03,-2))+MAX(0,ROUNDDOWN(W828*0.04-MIN(50000,W828)*0.02,-2)))</f>
        <v/>
      </c>
      <c r="AA828" s="18">
        <f>IF(K828&lt;=450000,0,MAX(0,ROUNDDOWN(X828*0.06-MIN(50000,X828)*0.03,-2))+MAX(0,ROUNDDOWN(X828*0.04-MIN(50000,X828)*0.02,-2)))</f>
        <v/>
      </c>
      <c r="AB828" s="18">
        <f>AE828+Y828-Z828</f>
        <v/>
      </c>
      <c r="AC828" s="18">
        <f>AF828+Y828-AA828</f>
        <v/>
      </c>
      <c r="AD828" s="20">
        <f>AB828-AC828</f>
        <v/>
      </c>
      <c r="AE828" s="18">
        <f>S828-T828</f>
        <v/>
      </c>
      <c r="AF828" s="18">
        <f>S828-U828</f>
        <v/>
      </c>
      <c r="AG828" s="21">
        <f>IF(P828&lt;=0,0,LOOKUP(P828,{0,1950001,3300001,6950001,9000001,18000001,40000001},{0.05,0.1,0.2,0.23,0.33,0.4,0.45}))</f>
        <v/>
      </c>
    </row>
    <row r="829">
      <c r="A829" t="inlineStr">
        <is>
          <t>1万円刻み</t>
        </is>
      </c>
      <c r="B829" s="18">
        <f>'4_1万円刻み'!$A$299</f>
        <v/>
      </c>
      <c r="C829" s="19" t="n">
        <v>2025</v>
      </c>
      <c r="D829" s="18" t="n">
        <v>100000</v>
      </c>
      <c r="E829" s="18" t="n">
        <v>0</v>
      </c>
      <c r="F829" s="18" t="n">
        <v>100000</v>
      </c>
      <c r="G829" t="inlineStr">
        <is>
          <t>はい</t>
        </is>
      </c>
      <c r="H829" s="18">
        <f>ROUND(MIN(B829/12,650000)*12*0.0915+MIN(B829/12,1390000)*12*(0.0504+0)+B829*0.005,0)</f>
        <v/>
      </c>
      <c r="I829" s="18" t="n">
        <v>0</v>
      </c>
      <c r="J829" s="18" t="n">
        <v>0</v>
      </c>
      <c r="K829" s="18">
        <f>ROUND(IF(C829&gt;=2026,IF(B829&lt;741000,0,IF(B829&lt;2191000,B829-740000,IF(B829&lt;2193000,1451000,IF(B829&lt;2196000,1453000,IF(B829&lt;2200000,1456000,IF(B829&lt;3600000,ROUNDDOWN(B829/4,-3)*2.8-80000,IF(B829&lt;6600000,ROUNDDOWN(B829/4,-3)*3.2-440000,IF(B829&lt;8500000,ROUNDDOWN(B829*0.9,0)-1100000,B829-1950000)))))))),IF(B829&lt;651000,0,IF(B829&lt;1900000,B829-650000,IF(B829&lt;3600000,ROUNDDOWN(B829/4,-3)*2.8-80000,IF(B829&lt;6600000,ROUNDDOWN(B829/4,-3)*3.2-440000,IF(B829&lt;8500000,ROUNDDOWN(B829*0.9,0)-1100000,B829-1950000)))))),0)</f>
        <v/>
      </c>
      <c r="L829" s="18">
        <f>IF(K829&gt;23500000,NA(),IF(C829&gt;=2026,IF(K829&lt;=4890000,1040000,IF(K829&lt;=6550000,670000,620000)),IF(K829&lt;=1320000,950000,IF(K829&lt;=3360000,880000,IF(K829&lt;=4890000,680000,IF(K829&lt;=6550000,630000,580000))))))</f>
        <v/>
      </c>
      <c r="M829" s="18">
        <f>MIN(100000,ROUNDDOWN(K829*0.05,0))</f>
        <v/>
      </c>
      <c r="N829" s="18">
        <f>MIN(2000000,MAX(0,D829-E829-M829))</f>
        <v/>
      </c>
      <c r="O829" s="18">
        <f>IF(G829="はい",MIN(88000,MAX(0,F829-12000)),0)</f>
        <v/>
      </c>
      <c r="P829" s="18">
        <f>MAX(0,ROUNDDOWN(K829-H829-L829-I829-0,-3))</f>
        <v/>
      </c>
      <c r="Q829" s="18">
        <f>MAX(0,ROUNDDOWN(K829-H829-L829-I829-N829,-3))</f>
        <v/>
      </c>
      <c r="R829" s="18">
        <f>MAX(0,ROUNDDOWN(K829-H829-L829-I829-O829,-3))</f>
        <v/>
      </c>
      <c r="S829" s="18">
        <f>IF(P829&lt;=0,0,ROUNDDOWN((P829*LOOKUP(P829,{0,1950001,3300001,6950001,9000001,18000001,40000001},{0.05,0.1,0.2,0.23,0.33,0.4,0.45})-LOOKUP(P829,{0,1950001,3300001,6950001,9000001,18000001,40000001},{0,97500,427500,636000,1536000,2796000,4796000}))*1.021,-2))</f>
        <v/>
      </c>
      <c r="T829" s="18">
        <f>IF(Q829&lt;=0,0,ROUNDDOWN((Q829*LOOKUP(Q829,{0,1950001,3300001,6950001,9000001,18000001,40000001},{0.05,0.1,0.2,0.23,0.33,0.4,0.45})-LOOKUP(Q829,{0,1950001,3300001,6950001,9000001,18000001,40000001},{0,97500,427500,636000,1536000,2796000,4796000}))*1.021,-2))</f>
        <v/>
      </c>
      <c r="U829" s="18">
        <f>IF(R829&lt;=0,0,ROUNDDOWN((R829*LOOKUP(R829,{0,1950001,3300001,6950001,9000001,18000001,40000001},{0.05,0.1,0.2,0.23,0.33,0.4,0.45})-LOOKUP(R829,{0,1950001,3300001,6950001,9000001,18000001,40000001},{0,97500,427500,636000,1536000,2796000,4796000}))*1.021,-2))</f>
        <v/>
      </c>
      <c r="V829" s="18">
        <f>MAX(0,ROUNDDOWN(K829-H829-430000-J829-0,-3))</f>
        <v/>
      </c>
      <c r="W829" s="18">
        <f>MAX(0,ROUNDDOWN(K829-H829-430000-J829-N829,-3))</f>
        <v/>
      </c>
      <c r="X829" s="18">
        <f>MAX(0,ROUNDDOWN(K829-H829-430000-J829-O829,-3))</f>
        <v/>
      </c>
      <c r="Y829" s="18">
        <f>IF(K829&lt;=450000,0,MAX(0,ROUNDDOWN(V829*0.06-MIN(50000,V829)*0.03,-2))+MAX(0,ROUNDDOWN(V829*0.04-MIN(50000,V829)*0.02,-2)))</f>
        <v/>
      </c>
      <c r="Z829" s="18">
        <f>IF(K829&lt;=450000,0,MAX(0,ROUNDDOWN(W829*0.06-MIN(50000,W829)*0.03,-2))+MAX(0,ROUNDDOWN(W829*0.04-MIN(50000,W829)*0.02,-2)))</f>
        <v/>
      </c>
      <c r="AA829" s="18">
        <f>IF(K829&lt;=450000,0,MAX(0,ROUNDDOWN(X829*0.06-MIN(50000,X829)*0.03,-2))+MAX(0,ROUNDDOWN(X829*0.04-MIN(50000,X829)*0.02,-2)))</f>
        <v/>
      </c>
      <c r="AB829" s="18">
        <f>AE829+Y829-Z829</f>
        <v/>
      </c>
      <c r="AC829" s="18">
        <f>AF829+Y829-AA829</f>
        <v/>
      </c>
      <c r="AD829" s="20">
        <f>AB829-AC829</f>
        <v/>
      </c>
      <c r="AE829" s="18">
        <f>S829-T829</f>
        <v/>
      </c>
      <c r="AF829" s="18">
        <f>S829-U829</f>
        <v/>
      </c>
      <c r="AG829" s="21">
        <f>IF(P829&lt;=0,0,LOOKUP(P829,{0,1950001,3300001,6950001,9000001,18000001,40000001},{0.05,0.1,0.2,0.23,0.33,0.4,0.45}))</f>
        <v/>
      </c>
    </row>
    <row r="830">
      <c r="A830" t="inlineStr">
        <is>
          <t>1万円刻み</t>
        </is>
      </c>
      <c r="B830" s="18">
        <f>'4_1万円刻み'!$A$300</f>
        <v/>
      </c>
      <c r="C830" s="19" t="n">
        <v>2026</v>
      </c>
      <c r="D830" s="18" t="n">
        <v>100000</v>
      </c>
      <c r="E830" s="18" t="n">
        <v>0</v>
      </c>
      <c r="F830" s="18" t="n">
        <v>100000</v>
      </c>
      <c r="G830" t="inlineStr">
        <is>
          <t>はい</t>
        </is>
      </c>
      <c r="H830" s="18">
        <f>ROUND(MIN(B830/12,650000)*12*0.0915+MIN(B830/12,1390000)*12*(0.0504+0)+B830*0.005,0)</f>
        <v/>
      </c>
      <c r="I830" s="18" t="n">
        <v>0</v>
      </c>
      <c r="J830" s="18" t="n">
        <v>0</v>
      </c>
      <c r="K830" s="18">
        <f>ROUND(IF(C830&gt;=2026,IF(B830&lt;741000,0,IF(B830&lt;2191000,B830-740000,IF(B830&lt;2193000,1451000,IF(B830&lt;2196000,1453000,IF(B830&lt;2200000,1456000,IF(B830&lt;3600000,ROUNDDOWN(B830/4,-3)*2.8-80000,IF(B830&lt;6600000,ROUNDDOWN(B830/4,-3)*3.2-440000,IF(B830&lt;8500000,ROUNDDOWN(B830*0.9,0)-1100000,B830-1950000)))))))),IF(B830&lt;651000,0,IF(B830&lt;1900000,B830-650000,IF(B830&lt;3600000,ROUNDDOWN(B830/4,-3)*2.8-80000,IF(B830&lt;6600000,ROUNDDOWN(B830/4,-3)*3.2-440000,IF(B830&lt;8500000,ROUNDDOWN(B830*0.9,0)-1100000,B830-1950000)))))),0)</f>
        <v/>
      </c>
      <c r="L830" s="18">
        <f>IF(K830&gt;23500000,NA(),IF(C830&gt;=2026,IF(K830&lt;=4890000,1040000,IF(K830&lt;=6550000,670000,620000)),IF(K830&lt;=1320000,950000,IF(K830&lt;=3360000,880000,IF(K830&lt;=4890000,680000,IF(K830&lt;=6550000,630000,580000))))))</f>
        <v/>
      </c>
      <c r="M830" s="18">
        <f>MIN(100000,ROUNDDOWN(K830*0.05,0))</f>
        <v/>
      </c>
      <c r="N830" s="18">
        <f>MIN(2000000,MAX(0,D830-E830-M830))</f>
        <v/>
      </c>
      <c r="O830" s="18">
        <f>IF(G830="はい",MIN(88000,MAX(0,F830-12000)),0)</f>
        <v/>
      </c>
      <c r="P830" s="18">
        <f>MAX(0,ROUNDDOWN(K830-H830-L830-I830-0,-3))</f>
        <v/>
      </c>
      <c r="Q830" s="18">
        <f>MAX(0,ROUNDDOWN(K830-H830-L830-I830-N830,-3))</f>
        <v/>
      </c>
      <c r="R830" s="18">
        <f>MAX(0,ROUNDDOWN(K830-H830-L830-I830-O830,-3))</f>
        <v/>
      </c>
      <c r="S830" s="18">
        <f>IF(P830&lt;=0,0,ROUNDDOWN((P830*LOOKUP(P830,{0,1950001,3300001,6950001,9000001,18000001,40000001},{0.05,0.1,0.2,0.23,0.33,0.4,0.45})-LOOKUP(P830,{0,1950001,3300001,6950001,9000001,18000001,40000001},{0,97500,427500,636000,1536000,2796000,4796000}))*1.021,-2))</f>
        <v/>
      </c>
      <c r="T830" s="18">
        <f>IF(Q830&lt;=0,0,ROUNDDOWN((Q830*LOOKUP(Q830,{0,1950001,3300001,6950001,9000001,18000001,40000001},{0.05,0.1,0.2,0.23,0.33,0.4,0.45})-LOOKUP(Q830,{0,1950001,3300001,6950001,9000001,18000001,40000001},{0,97500,427500,636000,1536000,2796000,4796000}))*1.021,-2))</f>
        <v/>
      </c>
      <c r="U830" s="18">
        <f>IF(R830&lt;=0,0,ROUNDDOWN((R830*LOOKUP(R830,{0,1950001,3300001,6950001,9000001,18000001,40000001},{0.05,0.1,0.2,0.23,0.33,0.4,0.45})-LOOKUP(R830,{0,1950001,3300001,6950001,9000001,18000001,40000001},{0,97500,427500,636000,1536000,2796000,4796000}))*1.021,-2))</f>
        <v/>
      </c>
      <c r="V830" s="18">
        <f>MAX(0,ROUNDDOWN(K830-H830-430000-J830-0,-3))</f>
        <v/>
      </c>
      <c r="W830" s="18">
        <f>MAX(0,ROUNDDOWN(K830-H830-430000-J830-N830,-3))</f>
        <v/>
      </c>
      <c r="X830" s="18">
        <f>MAX(0,ROUNDDOWN(K830-H830-430000-J830-O830,-3))</f>
        <v/>
      </c>
      <c r="Y830" s="18">
        <f>IF(K830&lt;=450000,0,MAX(0,ROUNDDOWN(V830*0.06-MIN(50000,V830)*0.03,-2))+MAX(0,ROUNDDOWN(V830*0.04-MIN(50000,V830)*0.02,-2)))</f>
        <v/>
      </c>
      <c r="Z830" s="18">
        <f>IF(K830&lt;=450000,0,MAX(0,ROUNDDOWN(W830*0.06-MIN(50000,W830)*0.03,-2))+MAX(0,ROUNDDOWN(W830*0.04-MIN(50000,W830)*0.02,-2)))</f>
        <v/>
      </c>
      <c r="AA830" s="18">
        <f>IF(K830&lt;=450000,0,MAX(0,ROUNDDOWN(X830*0.06-MIN(50000,X830)*0.03,-2))+MAX(0,ROUNDDOWN(X830*0.04-MIN(50000,X830)*0.02,-2)))</f>
        <v/>
      </c>
      <c r="AB830" s="18">
        <f>AE830+Y830-Z830</f>
        <v/>
      </c>
      <c r="AC830" s="18">
        <f>AF830+Y830-AA830</f>
        <v/>
      </c>
      <c r="AD830" s="20">
        <f>AB830-AC830</f>
        <v/>
      </c>
      <c r="AE830" s="18">
        <f>S830-T830</f>
        <v/>
      </c>
      <c r="AF830" s="18">
        <f>S830-U830</f>
        <v/>
      </c>
      <c r="AG830" s="21">
        <f>IF(P830&lt;=0,0,LOOKUP(P830,{0,1950001,3300001,6950001,9000001,18000001,40000001},{0.05,0.1,0.2,0.23,0.33,0.4,0.45}))</f>
        <v/>
      </c>
    </row>
    <row r="831">
      <c r="A831" t="inlineStr">
        <is>
          <t>1万円刻み</t>
        </is>
      </c>
      <c r="B831" s="18">
        <f>'4_1万円刻み'!$A$300</f>
        <v/>
      </c>
      <c r="C831" s="19" t="n">
        <v>2025</v>
      </c>
      <c r="D831" s="18" t="n">
        <v>100000</v>
      </c>
      <c r="E831" s="18" t="n">
        <v>0</v>
      </c>
      <c r="F831" s="18" t="n">
        <v>100000</v>
      </c>
      <c r="G831" t="inlineStr">
        <is>
          <t>はい</t>
        </is>
      </c>
      <c r="H831" s="18">
        <f>ROUND(MIN(B831/12,650000)*12*0.0915+MIN(B831/12,1390000)*12*(0.0504+0)+B831*0.005,0)</f>
        <v/>
      </c>
      <c r="I831" s="18" t="n">
        <v>0</v>
      </c>
      <c r="J831" s="18" t="n">
        <v>0</v>
      </c>
      <c r="K831" s="18">
        <f>ROUND(IF(C831&gt;=2026,IF(B831&lt;741000,0,IF(B831&lt;2191000,B831-740000,IF(B831&lt;2193000,1451000,IF(B831&lt;2196000,1453000,IF(B831&lt;2200000,1456000,IF(B831&lt;3600000,ROUNDDOWN(B831/4,-3)*2.8-80000,IF(B831&lt;6600000,ROUNDDOWN(B831/4,-3)*3.2-440000,IF(B831&lt;8500000,ROUNDDOWN(B831*0.9,0)-1100000,B831-1950000)))))))),IF(B831&lt;651000,0,IF(B831&lt;1900000,B831-650000,IF(B831&lt;3600000,ROUNDDOWN(B831/4,-3)*2.8-80000,IF(B831&lt;6600000,ROUNDDOWN(B831/4,-3)*3.2-440000,IF(B831&lt;8500000,ROUNDDOWN(B831*0.9,0)-1100000,B831-1950000)))))),0)</f>
        <v/>
      </c>
      <c r="L831" s="18">
        <f>IF(K831&gt;23500000,NA(),IF(C831&gt;=2026,IF(K831&lt;=4890000,1040000,IF(K831&lt;=6550000,670000,620000)),IF(K831&lt;=1320000,950000,IF(K831&lt;=3360000,880000,IF(K831&lt;=4890000,680000,IF(K831&lt;=6550000,630000,580000))))))</f>
        <v/>
      </c>
      <c r="M831" s="18">
        <f>MIN(100000,ROUNDDOWN(K831*0.05,0))</f>
        <v/>
      </c>
      <c r="N831" s="18">
        <f>MIN(2000000,MAX(0,D831-E831-M831))</f>
        <v/>
      </c>
      <c r="O831" s="18">
        <f>IF(G831="はい",MIN(88000,MAX(0,F831-12000)),0)</f>
        <v/>
      </c>
      <c r="P831" s="18">
        <f>MAX(0,ROUNDDOWN(K831-H831-L831-I831-0,-3))</f>
        <v/>
      </c>
      <c r="Q831" s="18">
        <f>MAX(0,ROUNDDOWN(K831-H831-L831-I831-N831,-3))</f>
        <v/>
      </c>
      <c r="R831" s="18">
        <f>MAX(0,ROUNDDOWN(K831-H831-L831-I831-O831,-3))</f>
        <v/>
      </c>
      <c r="S831" s="18">
        <f>IF(P831&lt;=0,0,ROUNDDOWN((P831*LOOKUP(P831,{0,1950001,3300001,6950001,9000001,18000001,40000001},{0.05,0.1,0.2,0.23,0.33,0.4,0.45})-LOOKUP(P831,{0,1950001,3300001,6950001,9000001,18000001,40000001},{0,97500,427500,636000,1536000,2796000,4796000}))*1.021,-2))</f>
        <v/>
      </c>
      <c r="T831" s="18">
        <f>IF(Q831&lt;=0,0,ROUNDDOWN((Q831*LOOKUP(Q831,{0,1950001,3300001,6950001,9000001,18000001,40000001},{0.05,0.1,0.2,0.23,0.33,0.4,0.45})-LOOKUP(Q831,{0,1950001,3300001,6950001,9000001,18000001,40000001},{0,97500,427500,636000,1536000,2796000,4796000}))*1.021,-2))</f>
        <v/>
      </c>
      <c r="U831" s="18">
        <f>IF(R831&lt;=0,0,ROUNDDOWN((R831*LOOKUP(R831,{0,1950001,3300001,6950001,9000001,18000001,40000001},{0.05,0.1,0.2,0.23,0.33,0.4,0.45})-LOOKUP(R831,{0,1950001,3300001,6950001,9000001,18000001,40000001},{0,97500,427500,636000,1536000,2796000,4796000}))*1.021,-2))</f>
        <v/>
      </c>
      <c r="V831" s="18">
        <f>MAX(0,ROUNDDOWN(K831-H831-430000-J831-0,-3))</f>
        <v/>
      </c>
      <c r="W831" s="18">
        <f>MAX(0,ROUNDDOWN(K831-H831-430000-J831-N831,-3))</f>
        <v/>
      </c>
      <c r="X831" s="18">
        <f>MAX(0,ROUNDDOWN(K831-H831-430000-J831-O831,-3))</f>
        <v/>
      </c>
      <c r="Y831" s="18">
        <f>IF(K831&lt;=450000,0,MAX(0,ROUNDDOWN(V831*0.06-MIN(50000,V831)*0.03,-2))+MAX(0,ROUNDDOWN(V831*0.04-MIN(50000,V831)*0.02,-2)))</f>
        <v/>
      </c>
      <c r="Z831" s="18">
        <f>IF(K831&lt;=450000,0,MAX(0,ROUNDDOWN(W831*0.06-MIN(50000,W831)*0.03,-2))+MAX(0,ROUNDDOWN(W831*0.04-MIN(50000,W831)*0.02,-2)))</f>
        <v/>
      </c>
      <c r="AA831" s="18">
        <f>IF(K831&lt;=450000,0,MAX(0,ROUNDDOWN(X831*0.06-MIN(50000,X831)*0.03,-2))+MAX(0,ROUNDDOWN(X831*0.04-MIN(50000,X831)*0.02,-2)))</f>
        <v/>
      </c>
      <c r="AB831" s="18">
        <f>AE831+Y831-Z831</f>
        <v/>
      </c>
      <c r="AC831" s="18">
        <f>AF831+Y831-AA831</f>
        <v/>
      </c>
      <c r="AD831" s="20">
        <f>AB831-AC831</f>
        <v/>
      </c>
      <c r="AE831" s="18">
        <f>S831-T831</f>
        <v/>
      </c>
      <c r="AF831" s="18">
        <f>S831-U831</f>
        <v/>
      </c>
      <c r="AG831" s="21">
        <f>IF(P831&lt;=0,0,LOOKUP(P831,{0,1950001,3300001,6950001,9000001,18000001,40000001},{0.05,0.1,0.2,0.23,0.33,0.4,0.45}))</f>
        <v/>
      </c>
    </row>
    <row r="832">
      <c r="A832" t="inlineStr">
        <is>
          <t>1万円刻み</t>
        </is>
      </c>
      <c r="B832" s="18">
        <f>'4_1万円刻み'!$A$301</f>
        <v/>
      </c>
      <c r="C832" s="19" t="n">
        <v>2026</v>
      </c>
      <c r="D832" s="18" t="n">
        <v>100000</v>
      </c>
      <c r="E832" s="18" t="n">
        <v>0</v>
      </c>
      <c r="F832" s="18" t="n">
        <v>100000</v>
      </c>
      <c r="G832" t="inlineStr">
        <is>
          <t>はい</t>
        </is>
      </c>
      <c r="H832" s="18">
        <f>ROUND(MIN(B832/12,650000)*12*0.0915+MIN(B832/12,1390000)*12*(0.0504+0)+B832*0.005,0)</f>
        <v/>
      </c>
      <c r="I832" s="18" t="n">
        <v>0</v>
      </c>
      <c r="J832" s="18" t="n">
        <v>0</v>
      </c>
      <c r="K832" s="18">
        <f>ROUND(IF(C832&gt;=2026,IF(B832&lt;741000,0,IF(B832&lt;2191000,B832-740000,IF(B832&lt;2193000,1451000,IF(B832&lt;2196000,1453000,IF(B832&lt;2200000,1456000,IF(B832&lt;3600000,ROUNDDOWN(B832/4,-3)*2.8-80000,IF(B832&lt;6600000,ROUNDDOWN(B832/4,-3)*3.2-440000,IF(B832&lt;8500000,ROUNDDOWN(B832*0.9,0)-1100000,B832-1950000)))))))),IF(B832&lt;651000,0,IF(B832&lt;1900000,B832-650000,IF(B832&lt;3600000,ROUNDDOWN(B832/4,-3)*2.8-80000,IF(B832&lt;6600000,ROUNDDOWN(B832/4,-3)*3.2-440000,IF(B832&lt;8500000,ROUNDDOWN(B832*0.9,0)-1100000,B832-1950000)))))),0)</f>
        <v/>
      </c>
      <c r="L832" s="18">
        <f>IF(K832&gt;23500000,NA(),IF(C832&gt;=2026,IF(K832&lt;=4890000,1040000,IF(K832&lt;=6550000,670000,620000)),IF(K832&lt;=1320000,950000,IF(K832&lt;=3360000,880000,IF(K832&lt;=4890000,680000,IF(K832&lt;=6550000,630000,580000))))))</f>
        <v/>
      </c>
      <c r="M832" s="18">
        <f>MIN(100000,ROUNDDOWN(K832*0.05,0))</f>
        <v/>
      </c>
      <c r="N832" s="18">
        <f>MIN(2000000,MAX(0,D832-E832-M832))</f>
        <v/>
      </c>
      <c r="O832" s="18">
        <f>IF(G832="はい",MIN(88000,MAX(0,F832-12000)),0)</f>
        <v/>
      </c>
      <c r="P832" s="18">
        <f>MAX(0,ROUNDDOWN(K832-H832-L832-I832-0,-3))</f>
        <v/>
      </c>
      <c r="Q832" s="18">
        <f>MAX(0,ROUNDDOWN(K832-H832-L832-I832-N832,-3))</f>
        <v/>
      </c>
      <c r="R832" s="18">
        <f>MAX(0,ROUNDDOWN(K832-H832-L832-I832-O832,-3))</f>
        <v/>
      </c>
      <c r="S832" s="18">
        <f>IF(P832&lt;=0,0,ROUNDDOWN((P832*LOOKUP(P832,{0,1950001,3300001,6950001,9000001,18000001,40000001},{0.05,0.1,0.2,0.23,0.33,0.4,0.45})-LOOKUP(P832,{0,1950001,3300001,6950001,9000001,18000001,40000001},{0,97500,427500,636000,1536000,2796000,4796000}))*1.021,-2))</f>
        <v/>
      </c>
      <c r="T832" s="18">
        <f>IF(Q832&lt;=0,0,ROUNDDOWN((Q832*LOOKUP(Q832,{0,1950001,3300001,6950001,9000001,18000001,40000001},{0.05,0.1,0.2,0.23,0.33,0.4,0.45})-LOOKUP(Q832,{0,1950001,3300001,6950001,9000001,18000001,40000001},{0,97500,427500,636000,1536000,2796000,4796000}))*1.021,-2))</f>
        <v/>
      </c>
      <c r="U832" s="18">
        <f>IF(R832&lt;=0,0,ROUNDDOWN((R832*LOOKUP(R832,{0,1950001,3300001,6950001,9000001,18000001,40000001},{0.05,0.1,0.2,0.23,0.33,0.4,0.45})-LOOKUP(R832,{0,1950001,3300001,6950001,9000001,18000001,40000001},{0,97500,427500,636000,1536000,2796000,4796000}))*1.021,-2))</f>
        <v/>
      </c>
      <c r="V832" s="18">
        <f>MAX(0,ROUNDDOWN(K832-H832-430000-J832-0,-3))</f>
        <v/>
      </c>
      <c r="W832" s="18">
        <f>MAX(0,ROUNDDOWN(K832-H832-430000-J832-N832,-3))</f>
        <v/>
      </c>
      <c r="X832" s="18">
        <f>MAX(0,ROUNDDOWN(K832-H832-430000-J832-O832,-3))</f>
        <v/>
      </c>
      <c r="Y832" s="18">
        <f>IF(K832&lt;=450000,0,MAX(0,ROUNDDOWN(V832*0.06-MIN(50000,V832)*0.03,-2))+MAX(0,ROUNDDOWN(V832*0.04-MIN(50000,V832)*0.02,-2)))</f>
        <v/>
      </c>
      <c r="Z832" s="18">
        <f>IF(K832&lt;=450000,0,MAX(0,ROUNDDOWN(W832*0.06-MIN(50000,W832)*0.03,-2))+MAX(0,ROUNDDOWN(W832*0.04-MIN(50000,W832)*0.02,-2)))</f>
        <v/>
      </c>
      <c r="AA832" s="18">
        <f>IF(K832&lt;=450000,0,MAX(0,ROUNDDOWN(X832*0.06-MIN(50000,X832)*0.03,-2))+MAX(0,ROUNDDOWN(X832*0.04-MIN(50000,X832)*0.02,-2)))</f>
        <v/>
      </c>
      <c r="AB832" s="18">
        <f>AE832+Y832-Z832</f>
        <v/>
      </c>
      <c r="AC832" s="18">
        <f>AF832+Y832-AA832</f>
        <v/>
      </c>
      <c r="AD832" s="20">
        <f>AB832-AC832</f>
        <v/>
      </c>
      <c r="AE832" s="18">
        <f>S832-T832</f>
        <v/>
      </c>
      <c r="AF832" s="18">
        <f>S832-U832</f>
        <v/>
      </c>
      <c r="AG832" s="21">
        <f>IF(P832&lt;=0,0,LOOKUP(P832,{0,1950001,3300001,6950001,9000001,18000001,40000001},{0.05,0.1,0.2,0.23,0.33,0.4,0.45}))</f>
        <v/>
      </c>
    </row>
    <row r="833">
      <c r="A833" t="inlineStr">
        <is>
          <t>1万円刻み</t>
        </is>
      </c>
      <c r="B833" s="18">
        <f>'4_1万円刻み'!$A$301</f>
        <v/>
      </c>
      <c r="C833" s="19" t="n">
        <v>2025</v>
      </c>
      <c r="D833" s="18" t="n">
        <v>100000</v>
      </c>
      <c r="E833" s="18" t="n">
        <v>0</v>
      </c>
      <c r="F833" s="18" t="n">
        <v>100000</v>
      </c>
      <c r="G833" t="inlineStr">
        <is>
          <t>はい</t>
        </is>
      </c>
      <c r="H833" s="18">
        <f>ROUND(MIN(B833/12,650000)*12*0.0915+MIN(B833/12,1390000)*12*(0.0504+0)+B833*0.005,0)</f>
        <v/>
      </c>
      <c r="I833" s="18" t="n">
        <v>0</v>
      </c>
      <c r="J833" s="18" t="n">
        <v>0</v>
      </c>
      <c r="K833" s="18">
        <f>ROUND(IF(C833&gt;=2026,IF(B833&lt;741000,0,IF(B833&lt;2191000,B833-740000,IF(B833&lt;2193000,1451000,IF(B833&lt;2196000,1453000,IF(B833&lt;2200000,1456000,IF(B833&lt;3600000,ROUNDDOWN(B833/4,-3)*2.8-80000,IF(B833&lt;6600000,ROUNDDOWN(B833/4,-3)*3.2-440000,IF(B833&lt;8500000,ROUNDDOWN(B833*0.9,0)-1100000,B833-1950000)))))))),IF(B833&lt;651000,0,IF(B833&lt;1900000,B833-650000,IF(B833&lt;3600000,ROUNDDOWN(B833/4,-3)*2.8-80000,IF(B833&lt;6600000,ROUNDDOWN(B833/4,-3)*3.2-440000,IF(B833&lt;8500000,ROUNDDOWN(B833*0.9,0)-1100000,B833-1950000)))))),0)</f>
        <v/>
      </c>
      <c r="L833" s="18">
        <f>IF(K833&gt;23500000,NA(),IF(C833&gt;=2026,IF(K833&lt;=4890000,1040000,IF(K833&lt;=6550000,670000,620000)),IF(K833&lt;=1320000,950000,IF(K833&lt;=3360000,880000,IF(K833&lt;=4890000,680000,IF(K833&lt;=6550000,630000,580000))))))</f>
        <v/>
      </c>
      <c r="M833" s="18">
        <f>MIN(100000,ROUNDDOWN(K833*0.05,0))</f>
        <v/>
      </c>
      <c r="N833" s="18">
        <f>MIN(2000000,MAX(0,D833-E833-M833))</f>
        <v/>
      </c>
      <c r="O833" s="18">
        <f>IF(G833="はい",MIN(88000,MAX(0,F833-12000)),0)</f>
        <v/>
      </c>
      <c r="P833" s="18">
        <f>MAX(0,ROUNDDOWN(K833-H833-L833-I833-0,-3))</f>
        <v/>
      </c>
      <c r="Q833" s="18">
        <f>MAX(0,ROUNDDOWN(K833-H833-L833-I833-N833,-3))</f>
        <v/>
      </c>
      <c r="R833" s="18">
        <f>MAX(0,ROUNDDOWN(K833-H833-L833-I833-O833,-3))</f>
        <v/>
      </c>
      <c r="S833" s="18">
        <f>IF(P833&lt;=0,0,ROUNDDOWN((P833*LOOKUP(P833,{0,1950001,3300001,6950001,9000001,18000001,40000001},{0.05,0.1,0.2,0.23,0.33,0.4,0.45})-LOOKUP(P833,{0,1950001,3300001,6950001,9000001,18000001,40000001},{0,97500,427500,636000,1536000,2796000,4796000}))*1.021,-2))</f>
        <v/>
      </c>
      <c r="T833" s="18">
        <f>IF(Q833&lt;=0,0,ROUNDDOWN((Q833*LOOKUP(Q833,{0,1950001,3300001,6950001,9000001,18000001,40000001},{0.05,0.1,0.2,0.23,0.33,0.4,0.45})-LOOKUP(Q833,{0,1950001,3300001,6950001,9000001,18000001,40000001},{0,97500,427500,636000,1536000,2796000,4796000}))*1.021,-2))</f>
        <v/>
      </c>
      <c r="U833" s="18">
        <f>IF(R833&lt;=0,0,ROUNDDOWN((R833*LOOKUP(R833,{0,1950001,3300001,6950001,9000001,18000001,40000001},{0.05,0.1,0.2,0.23,0.33,0.4,0.45})-LOOKUP(R833,{0,1950001,3300001,6950001,9000001,18000001,40000001},{0,97500,427500,636000,1536000,2796000,4796000}))*1.021,-2))</f>
        <v/>
      </c>
      <c r="V833" s="18">
        <f>MAX(0,ROUNDDOWN(K833-H833-430000-J833-0,-3))</f>
        <v/>
      </c>
      <c r="W833" s="18">
        <f>MAX(0,ROUNDDOWN(K833-H833-430000-J833-N833,-3))</f>
        <v/>
      </c>
      <c r="X833" s="18">
        <f>MAX(0,ROUNDDOWN(K833-H833-430000-J833-O833,-3))</f>
        <v/>
      </c>
      <c r="Y833" s="18">
        <f>IF(K833&lt;=450000,0,MAX(0,ROUNDDOWN(V833*0.06-MIN(50000,V833)*0.03,-2))+MAX(0,ROUNDDOWN(V833*0.04-MIN(50000,V833)*0.02,-2)))</f>
        <v/>
      </c>
      <c r="Z833" s="18">
        <f>IF(K833&lt;=450000,0,MAX(0,ROUNDDOWN(W833*0.06-MIN(50000,W833)*0.03,-2))+MAX(0,ROUNDDOWN(W833*0.04-MIN(50000,W833)*0.02,-2)))</f>
        <v/>
      </c>
      <c r="AA833" s="18">
        <f>IF(K833&lt;=450000,0,MAX(0,ROUNDDOWN(X833*0.06-MIN(50000,X833)*0.03,-2))+MAX(0,ROUNDDOWN(X833*0.04-MIN(50000,X833)*0.02,-2)))</f>
        <v/>
      </c>
      <c r="AB833" s="18">
        <f>AE833+Y833-Z833</f>
        <v/>
      </c>
      <c r="AC833" s="18">
        <f>AF833+Y833-AA833</f>
        <v/>
      </c>
      <c r="AD833" s="20">
        <f>AB833-AC833</f>
        <v/>
      </c>
      <c r="AE833" s="18">
        <f>S833-T833</f>
        <v/>
      </c>
      <c r="AF833" s="18">
        <f>S833-U833</f>
        <v/>
      </c>
      <c r="AG833" s="21">
        <f>IF(P833&lt;=0,0,LOOKUP(P833,{0,1950001,3300001,6950001,9000001,18000001,40000001},{0.05,0.1,0.2,0.23,0.33,0.4,0.45}))</f>
        <v/>
      </c>
    </row>
    <row r="834">
      <c r="A834" t="inlineStr">
        <is>
          <t>1万円刻み</t>
        </is>
      </c>
      <c r="B834" s="18">
        <f>'4_1万円刻み'!$A$302</f>
        <v/>
      </c>
      <c r="C834" s="19" t="n">
        <v>2026</v>
      </c>
      <c r="D834" s="18" t="n">
        <v>100000</v>
      </c>
      <c r="E834" s="18" t="n">
        <v>0</v>
      </c>
      <c r="F834" s="18" t="n">
        <v>100000</v>
      </c>
      <c r="G834" t="inlineStr">
        <is>
          <t>はい</t>
        </is>
      </c>
      <c r="H834" s="18">
        <f>ROUND(MIN(B834/12,650000)*12*0.0915+MIN(B834/12,1390000)*12*(0.0504+0)+B834*0.005,0)</f>
        <v/>
      </c>
      <c r="I834" s="18" t="n">
        <v>0</v>
      </c>
      <c r="J834" s="18" t="n">
        <v>0</v>
      </c>
      <c r="K834" s="18">
        <f>ROUND(IF(C834&gt;=2026,IF(B834&lt;741000,0,IF(B834&lt;2191000,B834-740000,IF(B834&lt;2193000,1451000,IF(B834&lt;2196000,1453000,IF(B834&lt;2200000,1456000,IF(B834&lt;3600000,ROUNDDOWN(B834/4,-3)*2.8-80000,IF(B834&lt;6600000,ROUNDDOWN(B834/4,-3)*3.2-440000,IF(B834&lt;8500000,ROUNDDOWN(B834*0.9,0)-1100000,B834-1950000)))))))),IF(B834&lt;651000,0,IF(B834&lt;1900000,B834-650000,IF(B834&lt;3600000,ROUNDDOWN(B834/4,-3)*2.8-80000,IF(B834&lt;6600000,ROUNDDOWN(B834/4,-3)*3.2-440000,IF(B834&lt;8500000,ROUNDDOWN(B834*0.9,0)-1100000,B834-1950000)))))),0)</f>
        <v/>
      </c>
      <c r="L834" s="18">
        <f>IF(K834&gt;23500000,NA(),IF(C834&gt;=2026,IF(K834&lt;=4890000,1040000,IF(K834&lt;=6550000,670000,620000)),IF(K834&lt;=1320000,950000,IF(K834&lt;=3360000,880000,IF(K834&lt;=4890000,680000,IF(K834&lt;=6550000,630000,580000))))))</f>
        <v/>
      </c>
      <c r="M834" s="18">
        <f>MIN(100000,ROUNDDOWN(K834*0.05,0))</f>
        <v/>
      </c>
      <c r="N834" s="18">
        <f>MIN(2000000,MAX(0,D834-E834-M834))</f>
        <v/>
      </c>
      <c r="O834" s="18">
        <f>IF(G834="はい",MIN(88000,MAX(0,F834-12000)),0)</f>
        <v/>
      </c>
      <c r="P834" s="18">
        <f>MAX(0,ROUNDDOWN(K834-H834-L834-I834-0,-3))</f>
        <v/>
      </c>
      <c r="Q834" s="18">
        <f>MAX(0,ROUNDDOWN(K834-H834-L834-I834-N834,-3))</f>
        <v/>
      </c>
      <c r="R834" s="18">
        <f>MAX(0,ROUNDDOWN(K834-H834-L834-I834-O834,-3))</f>
        <v/>
      </c>
      <c r="S834" s="18">
        <f>IF(P834&lt;=0,0,ROUNDDOWN((P834*LOOKUP(P834,{0,1950001,3300001,6950001,9000001,18000001,40000001},{0.05,0.1,0.2,0.23,0.33,0.4,0.45})-LOOKUP(P834,{0,1950001,3300001,6950001,9000001,18000001,40000001},{0,97500,427500,636000,1536000,2796000,4796000}))*1.021,-2))</f>
        <v/>
      </c>
      <c r="T834" s="18">
        <f>IF(Q834&lt;=0,0,ROUNDDOWN((Q834*LOOKUP(Q834,{0,1950001,3300001,6950001,9000001,18000001,40000001},{0.05,0.1,0.2,0.23,0.33,0.4,0.45})-LOOKUP(Q834,{0,1950001,3300001,6950001,9000001,18000001,40000001},{0,97500,427500,636000,1536000,2796000,4796000}))*1.021,-2))</f>
        <v/>
      </c>
      <c r="U834" s="18">
        <f>IF(R834&lt;=0,0,ROUNDDOWN((R834*LOOKUP(R834,{0,1950001,3300001,6950001,9000001,18000001,40000001},{0.05,0.1,0.2,0.23,0.33,0.4,0.45})-LOOKUP(R834,{0,1950001,3300001,6950001,9000001,18000001,40000001},{0,97500,427500,636000,1536000,2796000,4796000}))*1.021,-2))</f>
        <v/>
      </c>
      <c r="V834" s="18">
        <f>MAX(0,ROUNDDOWN(K834-H834-430000-J834-0,-3))</f>
        <v/>
      </c>
      <c r="W834" s="18">
        <f>MAX(0,ROUNDDOWN(K834-H834-430000-J834-N834,-3))</f>
        <v/>
      </c>
      <c r="X834" s="18">
        <f>MAX(0,ROUNDDOWN(K834-H834-430000-J834-O834,-3))</f>
        <v/>
      </c>
      <c r="Y834" s="18">
        <f>IF(K834&lt;=450000,0,MAX(0,ROUNDDOWN(V834*0.06-MIN(50000,V834)*0.03,-2))+MAX(0,ROUNDDOWN(V834*0.04-MIN(50000,V834)*0.02,-2)))</f>
        <v/>
      </c>
      <c r="Z834" s="18">
        <f>IF(K834&lt;=450000,0,MAX(0,ROUNDDOWN(W834*0.06-MIN(50000,W834)*0.03,-2))+MAX(0,ROUNDDOWN(W834*0.04-MIN(50000,W834)*0.02,-2)))</f>
        <v/>
      </c>
      <c r="AA834" s="18">
        <f>IF(K834&lt;=450000,0,MAX(0,ROUNDDOWN(X834*0.06-MIN(50000,X834)*0.03,-2))+MAX(0,ROUNDDOWN(X834*0.04-MIN(50000,X834)*0.02,-2)))</f>
        <v/>
      </c>
      <c r="AB834" s="18">
        <f>AE834+Y834-Z834</f>
        <v/>
      </c>
      <c r="AC834" s="18">
        <f>AF834+Y834-AA834</f>
        <v/>
      </c>
      <c r="AD834" s="20">
        <f>AB834-AC834</f>
        <v/>
      </c>
      <c r="AE834" s="18">
        <f>S834-T834</f>
        <v/>
      </c>
      <c r="AF834" s="18">
        <f>S834-U834</f>
        <v/>
      </c>
      <c r="AG834" s="21">
        <f>IF(P834&lt;=0,0,LOOKUP(P834,{0,1950001,3300001,6950001,9000001,18000001,40000001},{0.05,0.1,0.2,0.23,0.33,0.4,0.45}))</f>
        <v/>
      </c>
    </row>
    <row r="835">
      <c r="A835" t="inlineStr">
        <is>
          <t>1万円刻み</t>
        </is>
      </c>
      <c r="B835" s="18">
        <f>'4_1万円刻み'!$A$302</f>
        <v/>
      </c>
      <c r="C835" s="19" t="n">
        <v>2025</v>
      </c>
      <c r="D835" s="18" t="n">
        <v>100000</v>
      </c>
      <c r="E835" s="18" t="n">
        <v>0</v>
      </c>
      <c r="F835" s="18" t="n">
        <v>100000</v>
      </c>
      <c r="G835" t="inlineStr">
        <is>
          <t>はい</t>
        </is>
      </c>
      <c r="H835" s="18">
        <f>ROUND(MIN(B835/12,650000)*12*0.0915+MIN(B835/12,1390000)*12*(0.0504+0)+B835*0.005,0)</f>
        <v/>
      </c>
      <c r="I835" s="18" t="n">
        <v>0</v>
      </c>
      <c r="J835" s="18" t="n">
        <v>0</v>
      </c>
      <c r="K835" s="18">
        <f>ROUND(IF(C835&gt;=2026,IF(B835&lt;741000,0,IF(B835&lt;2191000,B835-740000,IF(B835&lt;2193000,1451000,IF(B835&lt;2196000,1453000,IF(B835&lt;2200000,1456000,IF(B835&lt;3600000,ROUNDDOWN(B835/4,-3)*2.8-80000,IF(B835&lt;6600000,ROUNDDOWN(B835/4,-3)*3.2-440000,IF(B835&lt;8500000,ROUNDDOWN(B835*0.9,0)-1100000,B835-1950000)))))))),IF(B835&lt;651000,0,IF(B835&lt;1900000,B835-650000,IF(B835&lt;3600000,ROUNDDOWN(B835/4,-3)*2.8-80000,IF(B835&lt;6600000,ROUNDDOWN(B835/4,-3)*3.2-440000,IF(B835&lt;8500000,ROUNDDOWN(B835*0.9,0)-1100000,B835-1950000)))))),0)</f>
        <v/>
      </c>
      <c r="L835" s="18">
        <f>IF(K835&gt;23500000,NA(),IF(C835&gt;=2026,IF(K835&lt;=4890000,1040000,IF(K835&lt;=6550000,670000,620000)),IF(K835&lt;=1320000,950000,IF(K835&lt;=3360000,880000,IF(K835&lt;=4890000,680000,IF(K835&lt;=6550000,630000,580000))))))</f>
        <v/>
      </c>
      <c r="M835" s="18">
        <f>MIN(100000,ROUNDDOWN(K835*0.05,0))</f>
        <v/>
      </c>
      <c r="N835" s="18">
        <f>MIN(2000000,MAX(0,D835-E835-M835))</f>
        <v/>
      </c>
      <c r="O835" s="18">
        <f>IF(G835="はい",MIN(88000,MAX(0,F835-12000)),0)</f>
        <v/>
      </c>
      <c r="P835" s="18">
        <f>MAX(0,ROUNDDOWN(K835-H835-L835-I835-0,-3))</f>
        <v/>
      </c>
      <c r="Q835" s="18">
        <f>MAX(0,ROUNDDOWN(K835-H835-L835-I835-N835,-3))</f>
        <v/>
      </c>
      <c r="R835" s="18">
        <f>MAX(0,ROUNDDOWN(K835-H835-L835-I835-O835,-3))</f>
        <v/>
      </c>
      <c r="S835" s="18">
        <f>IF(P835&lt;=0,0,ROUNDDOWN((P835*LOOKUP(P835,{0,1950001,3300001,6950001,9000001,18000001,40000001},{0.05,0.1,0.2,0.23,0.33,0.4,0.45})-LOOKUP(P835,{0,1950001,3300001,6950001,9000001,18000001,40000001},{0,97500,427500,636000,1536000,2796000,4796000}))*1.021,-2))</f>
        <v/>
      </c>
      <c r="T835" s="18">
        <f>IF(Q835&lt;=0,0,ROUNDDOWN((Q835*LOOKUP(Q835,{0,1950001,3300001,6950001,9000001,18000001,40000001},{0.05,0.1,0.2,0.23,0.33,0.4,0.45})-LOOKUP(Q835,{0,1950001,3300001,6950001,9000001,18000001,40000001},{0,97500,427500,636000,1536000,2796000,4796000}))*1.021,-2))</f>
        <v/>
      </c>
      <c r="U835" s="18">
        <f>IF(R835&lt;=0,0,ROUNDDOWN((R835*LOOKUP(R835,{0,1950001,3300001,6950001,9000001,18000001,40000001},{0.05,0.1,0.2,0.23,0.33,0.4,0.45})-LOOKUP(R835,{0,1950001,3300001,6950001,9000001,18000001,40000001},{0,97500,427500,636000,1536000,2796000,4796000}))*1.021,-2))</f>
        <v/>
      </c>
      <c r="V835" s="18">
        <f>MAX(0,ROUNDDOWN(K835-H835-430000-J835-0,-3))</f>
        <v/>
      </c>
      <c r="W835" s="18">
        <f>MAX(0,ROUNDDOWN(K835-H835-430000-J835-N835,-3))</f>
        <v/>
      </c>
      <c r="X835" s="18">
        <f>MAX(0,ROUNDDOWN(K835-H835-430000-J835-O835,-3))</f>
        <v/>
      </c>
      <c r="Y835" s="18">
        <f>IF(K835&lt;=450000,0,MAX(0,ROUNDDOWN(V835*0.06-MIN(50000,V835)*0.03,-2))+MAX(0,ROUNDDOWN(V835*0.04-MIN(50000,V835)*0.02,-2)))</f>
        <v/>
      </c>
      <c r="Z835" s="18">
        <f>IF(K835&lt;=450000,0,MAX(0,ROUNDDOWN(W835*0.06-MIN(50000,W835)*0.03,-2))+MAX(0,ROUNDDOWN(W835*0.04-MIN(50000,W835)*0.02,-2)))</f>
        <v/>
      </c>
      <c r="AA835" s="18">
        <f>IF(K835&lt;=450000,0,MAX(0,ROUNDDOWN(X835*0.06-MIN(50000,X835)*0.03,-2))+MAX(0,ROUNDDOWN(X835*0.04-MIN(50000,X835)*0.02,-2)))</f>
        <v/>
      </c>
      <c r="AB835" s="18">
        <f>AE835+Y835-Z835</f>
        <v/>
      </c>
      <c r="AC835" s="18">
        <f>AF835+Y835-AA835</f>
        <v/>
      </c>
      <c r="AD835" s="20">
        <f>AB835-AC835</f>
        <v/>
      </c>
      <c r="AE835" s="18">
        <f>S835-T835</f>
        <v/>
      </c>
      <c r="AF835" s="18">
        <f>S835-U835</f>
        <v/>
      </c>
      <c r="AG835" s="21">
        <f>IF(P835&lt;=0,0,LOOKUP(P835,{0,1950001,3300001,6950001,9000001,18000001,40000001},{0.05,0.1,0.2,0.23,0.33,0.4,0.45}))</f>
        <v/>
      </c>
    </row>
    <row r="836">
      <c r="A836" t="inlineStr">
        <is>
          <t>1万円刻み</t>
        </is>
      </c>
      <c r="B836" s="18">
        <f>'4_1万円刻み'!$A$303</f>
        <v/>
      </c>
      <c r="C836" s="19" t="n">
        <v>2026</v>
      </c>
      <c r="D836" s="18" t="n">
        <v>100000</v>
      </c>
      <c r="E836" s="18" t="n">
        <v>0</v>
      </c>
      <c r="F836" s="18" t="n">
        <v>100000</v>
      </c>
      <c r="G836" t="inlineStr">
        <is>
          <t>はい</t>
        </is>
      </c>
      <c r="H836" s="18">
        <f>ROUND(MIN(B836/12,650000)*12*0.0915+MIN(B836/12,1390000)*12*(0.0504+0)+B836*0.005,0)</f>
        <v/>
      </c>
      <c r="I836" s="18" t="n">
        <v>0</v>
      </c>
      <c r="J836" s="18" t="n">
        <v>0</v>
      </c>
      <c r="K836" s="18">
        <f>ROUND(IF(C836&gt;=2026,IF(B836&lt;741000,0,IF(B836&lt;2191000,B836-740000,IF(B836&lt;2193000,1451000,IF(B836&lt;2196000,1453000,IF(B836&lt;2200000,1456000,IF(B836&lt;3600000,ROUNDDOWN(B836/4,-3)*2.8-80000,IF(B836&lt;6600000,ROUNDDOWN(B836/4,-3)*3.2-440000,IF(B836&lt;8500000,ROUNDDOWN(B836*0.9,0)-1100000,B836-1950000)))))))),IF(B836&lt;651000,0,IF(B836&lt;1900000,B836-650000,IF(B836&lt;3600000,ROUNDDOWN(B836/4,-3)*2.8-80000,IF(B836&lt;6600000,ROUNDDOWN(B836/4,-3)*3.2-440000,IF(B836&lt;8500000,ROUNDDOWN(B836*0.9,0)-1100000,B836-1950000)))))),0)</f>
        <v/>
      </c>
      <c r="L836" s="18">
        <f>IF(K836&gt;23500000,NA(),IF(C836&gt;=2026,IF(K836&lt;=4890000,1040000,IF(K836&lt;=6550000,670000,620000)),IF(K836&lt;=1320000,950000,IF(K836&lt;=3360000,880000,IF(K836&lt;=4890000,680000,IF(K836&lt;=6550000,630000,580000))))))</f>
        <v/>
      </c>
      <c r="M836" s="18">
        <f>MIN(100000,ROUNDDOWN(K836*0.05,0))</f>
        <v/>
      </c>
      <c r="N836" s="18">
        <f>MIN(2000000,MAX(0,D836-E836-M836))</f>
        <v/>
      </c>
      <c r="O836" s="18">
        <f>IF(G836="はい",MIN(88000,MAX(0,F836-12000)),0)</f>
        <v/>
      </c>
      <c r="P836" s="18">
        <f>MAX(0,ROUNDDOWN(K836-H836-L836-I836-0,-3))</f>
        <v/>
      </c>
      <c r="Q836" s="18">
        <f>MAX(0,ROUNDDOWN(K836-H836-L836-I836-N836,-3))</f>
        <v/>
      </c>
      <c r="R836" s="18">
        <f>MAX(0,ROUNDDOWN(K836-H836-L836-I836-O836,-3))</f>
        <v/>
      </c>
      <c r="S836" s="18">
        <f>IF(P836&lt;=0,0,ROUNDDOWN((P836*LOOKUP(P836,{0,1950001,3300001,6950001,9000001,18000001,40000001},{0.05,0.1,0.2,0.23,0.33,0.4,0.45})-LOOKUP(P836,{0,1950001,3300001,6950001,9000001,18000001,40000001},{0,97500,427500,636000,1536000,2796000,4796000}))*1.021,-2))</f>
        <v/>
      </c>
      <c r="T836" s="18">
        <f>IF(Q836&lt;=0,0,ROUNDDOWN((Q836*LOOKUP(Q836,{0,1950001,3300001,6950001,9000001,18000001,40000001},{0.05,0.1,0.2,0.23,0.33,0.4,0.45})-LOOKUP(Q836,{0,1950001,3300001,6950001,9000001,18000001,40000001},{0,97500,427500,636000,1536000,2796000,4796000}))*1.021,-2))</f>
        <v/>
      </c>
      <c r="U836" s="18">
        <f>IF(R836&lt;=0,0,ROUNDDOWN((R836*LOOKUP(R836,{0,1950001,3300001,6950001,9000001,18000001,40000001},{0.05,0.1,0.2,0.23,0.33,0.4,0.45})-LOOKUP(R836,{0,1950001,3300001,6950001,9000001,18000001,40000001},{0,97500,427500,636000,1536000,2796000,4796000}))*1.021,-2))</f>
        <v/>
      </c>
      <c r="V836" s="18">
        <f>MAX(0,ROUNDDOWN(K836-H836-430000-J836-0,-3))</f>
        <v/>
      </c>
      <c r="W836" s="18">
        <f>MAX(0,ROUNDDOWN(K836-H836-430000-J836-N836,-3))</f>
        <v/>
      </c>
      <c r="X836" s="18">
        <f>MAX(0,ROUNDDOWN(K836-H836-430000-J836-O836,-3))</f>
        <v/>
      </c>
      <c r="Y836" s="18">
        <f>IF(K836&lt;=450000,0,MAX(0,ROUNDDOWN(V836*0.06-MIN(50000,V836)*0.03,-2))+MAX(0,ROUNDDOWN(V836*0.04-MIN(50000,V836)*0.02,-2)))</f>
        <v/>
      </c>
      <c r="Z836" s="18">
        <f>IF(K836&lt;=450000,0,MAX(0,ROUNDDOWN(W836*0.06-MIN(50000,W836)*0.03,-2))+MAX(0,ROUNDDOWN(W836*0.04-MIN(50000,W836)*0.02,-2)))</f>
        <v/>
      </c>
      <c r="AA836" s="18">
        <f>IF(K836&lt;=450000,0,MAX(0,ROUNDDOWN(X836*0.06-MIN(50000,X836)*0.03,-2))+MAX(0,ROUNDDOWN(X836*0.04-MIN(50000,X836)*0.02,-2)))</f>
        <v/>
      </c>
      <c r="AB836" s="18">
        <f>AE836+Y836-Z836</f>
        <v/>
      </c>
      <c r="AC836" s="18">
        <f>AF836+Y836-AA836</f>
        <v/>
      </c>
      <c r="AD836" s="20">
        <f>AB836-AC836</f>
        <v/>
      </c>
      <c r="AE836" s="18">
        <f>S836-T836</f>
        <v/>
      </c>
      <c r="AF836" s="18">
        <f>S836-U836</f>
        <v/>
      </c>
      <c r="AG836" s="21">
        <f>IF(P836&lt;=0,0,LOOKUP(P836,{0,1950001,3300001,6950001,9000001,18000001,40000001},{0.05,0.1,0.2,0.23,0.33,0.4,0.45}))</f>
        <v/>
      </c>
    </row>
    <row r="837">
      <c r="A837" t="inlineStr">
        <is>
          <t>1万円刻み</t>
        </is>
      </c>
      <c r="B837" s="18">
        <f>'4_1万円刻み'!$A$303</f>
        <v/>
      </c>
      <c r="C837" s="19" t="n">
        <v>2025</v>
      </c>
      <c r="D837" s="18" t="n">
        <v>100000</v>
      </c>
      <c r="E837" s="18" t="n">
        <v>0</v>
      </c>
      <c r="F837" s="18" t="n">
        <v>100000</v>
      </c>
      <c r="G837" t="inlineStr">
        <is>
          <t>はい</t>
        </is>
      </c>
      <c r="H837" s="18">
        <f>ROUND(MIN(B837/12,650000)*12*0.0915+MIN(B837/12,1390000)*12*(0.0504+0)+B837*0.005,0)</f>
        <v/>
      </c>
      <c r="I837" s="18" t="n">
        <v>0</v>
      </c>
      <c r="J837" s="18" t="n">
        <v>0</v>
      </c>
      <c r="K837" s="18">
        <f>ROUND(IF(C837&gt;=2026,IF(B837&lt;741000,0,IF(B837&lt;2191000,B837-740000,IF(B837&lt;2193000,1451000,IF(B837&lt;2196000,1453000,IF(B837&lt;2200000,1456000,IF(B837&lt;3600000,ROUNDDOWN(B837/4,-3)*2.8-80000,IF(B837&lt;6600000,ROUNDDOWN(B837/4,-3)*3.2-440000,IF(B837&lt;8500000,ROUNDDOWN(B837*0.9,0)-1100000,B837-1950000)))))))),IF(B837&lt;651000,0,IF(B837&lt;1900000,B837-650000,IF(B837&lt;3600000,ROUNDDOWN(B837/4,-3)*2.8-80000,IF(B837&lt;6600000,ROUNDDOWN(B837/4,-3)*3.2-440000,IF(B837&lt;8500000,ROUNDDOWN(B837*0.9,0)-1100000,B837-1950000)))))),0)</f>
        <v/>
      </c>
      <c r="L837" s="18">
        <f>IF(K837&gt;23500000,NA(),IF(C837&gt;=2026,IF(K837&lt;=4890000,1040000,IF(K837&lt;=6550000,670000,620000)),IF(K837&lt;=1320000,950000,IF(K837&lt;=3360000,880000,IF(K837&lt;=4890000,680000,IF(K837&lt;=6550000,630000,580000))))))</f>
        <v/>
      </c>
      <c r="M837" s="18">
        <f>MIN(100000,ROUNDDOWN(K837*0.05,0))</f>
        <v/>
      </c>
      <c r="N837" s="18">
        <f>MIN(2000000,MAX(0,D837-E837-M837))</f>
        <v/>
      </c>
      <c r="O837" s="18">
        <f>IF(G837="はい",MIN(88000,MAX(0,F837-12000)),0)</f>
        <v/>
      </c>
      <c r="P837" s="18">
        <f>MAX(0,ROUNDDOWN(K837-H837-L837-I837-0,-3))</f>
        <v/>
      </c>
      <c r="Q837" s="18">
        <f>MAX(0,ROUNDDOWN(K837-H837-L837-I837-N837,-3))</f>
        <v/>
      </c>
      <c r="R837" s="18">
        <f>MAX(0,ROUNDDOWN(K837-H837-L837-I837-O837,-3))</f>
        <v/>
      </c>
      <c r="S837" s="18">
        <f>IF(P837&lt;=0,0,ROUNDDOWN((P837*LOOKUP(P837,{0,1950001,3300001,6950001,9000001,18000001,40000001},{0.05,0.1,0.2,0.23,0.33,0.4,0.45})-LOOKUP(P837,{0,1950001,3300001,6950001,9000001,18000001,40000001},{0,97500,427500,636000,1536000,2796000,4796000}))*1.021,-2))</f>
        <v/>
      </c>
      <c r="T837" s="18">
        <f>IF(Q837&lt;=0,0,ROUNDDOWN((Q837*LOOKUP(Q837,{0,1950001,3300001,6950001,9000001,18000001,40000001},{0.05,0.1,0.2,0.23,0.33,0.4,0.45})-LOOKUP(Q837,{0,1950001,3300001,6950001,9000001,18000001,40000001},{0,97500,427500,636000,1536000,2796000,4796000}))*1.021,-2))</f>
        <v/>
      </c>
      <c r="U837" s="18">
        <f>IF(R837&lt;=0,0,ROUNDDOWN((R837*LOOKUP(R837,{0,1950001,3300001,6950001,9000001,18000001,40000001},{0.05,0.1,0.2,0.23,0.33,0.4,0.45})-LOOKUP(R837,{0,1950001,3300001,6950001,9000001,18000001,40000001},{0,97500,427500,636000,1536000,2796000,4796000}))*1.021,-2))</f>
        <v/>
      </c>
      <c r="V837" s="18">
        <f>MAX(0,ROUNDDOWN(K837-H837-430000-J837-0,-3))</f>
        <v/>
      </c>
      <c r="W837" s="18">
        <f>MAX(0,ROUNDDOWN(K837-H837-430000-J837-N837,-3))</f>
        <v/>
      </c>
      <c r="X837" s="18">
        <f>MAX(0,ROUNDDOWN(K837-H837-430000-J837-O837,-3))</f>
        <v/>
      </c>
      <c r="Y837" s="18">
        <f>IF(K837&lt;=450000,0,MAX(0,ROUNDDOWN(V837*0.06-MIN(50000,V837)*0.03,-2))+MAX(0,ROUNDDOWN(V837*0.04-MIN(50000,V837)*0.02,-2)))</f>
        <v/>
      </c>
      <c r="Z837" s="18">
        <f>IF(K837&lt;=450000,0,MAX(0,ROUNDDOWN(W837*0.06-MIN(50000,W837)*0.03,-2))+MAX(0,ROUNDDOWN(W837*0.04-MIN(50000,W837)*0.02,-2)))</f>
        <v/>
      </c>
      <c r="AA837" s="18">
        <f>IF(K837&lt;=450000,0,MAX(0,ROUNDDOWN(X837*0.06-MIN(50000,X837)*0.03,-2))+MAX(0,ROUNDDOWN(X837*0.04-MIN(50000,X837)*0.02,-2)))</f>
        <v/>
      </c>
      <c r="AB837" s="18">
        <f>AE837+Y837-Z837</f>
        <v/>
      </c>
      <c r="AC837" s="18">
        <f>AF837+Y837-AA837</f>
        <v/>
      </c>
      <c r="AD837" s="20">
        <f>AB837-AC837</f>
        <v/>
      </c>
      <c r="AE837" s="18">
        <f>S837-T837</f>
        <v/>
      </c>
      <c r="AF837" s="18">
        <f>S837-U837</f>
        <v/>
      </c>
      <c r="AG837" s="21">
        <f>IF(P837&lt;=0,0,LOOKUP(P837,{0,1950001,3300001,6950001,9000001,18000001,40000001},{0.05,0.1,0.2,0.23,0.33,0.4,0.45}))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2026-10-06T12:12:08Z</dcterms:created>
  <dcterms:modified xmlns:dcterms="http://purl.org/dc/terms/" xmlns:xsi="http://www.w3.org/2001/XMLSchema-instance" xsi:type="dcterms:W3CDTF">2026-10-06T12:12:10Z</dcterms:modified>
</cp:coreProperties>
</file>