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支払い" sheetId="1" state="visible" r:id="rId1"/>
    <sheet xmlns:r="http://schemas.openxmlformats.org/officeDocument/2006/relationships" name="2_ATM入金" sheetId="2" state="visible" r:id="rId2"/>
    <sheet xmlns:r="http://schemas.openxmlformats.org/officeDocument/2006/relationships" name="3_ATM早見" sheetId="3" state="visible" r:id="rId3"/>
    <sheet xmlns:r="http://schemas.openxmlformats.org/officeDocument/2006/relationships" name="4_両替" sheetId="4" state="visible" r:id="rId4"/>
    <sheet xmlns:r="http://schemas.openxmlformats.org/officeDocument/2006/relationships" name="5_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円&quot;"/>
    <numFmt numFmtId="165" formatCode="#,##0&quot;枚&quot;"/>
    <numFmt numFmtId="166" formatCode="0.0%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3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3" borderId="1" applyAlignment="1" pivotButton="0" quotePrefix="0" xfId="0">
      <alignment horizontal="center" vertical="center"/>
    </xf>
    <xf numFmtId="0" fontId="0" fillId="0" borderId="4" pivotButton="0" quotePrefix="0" xfId="0"/>
    <xf numFmtId="9" fontId="0" fillId="4" borderId="1" applyAlignment="1" pivotButton="0" quotePrefix="0" xfId="0">
      <alignment horizontal="center" vertical="center"/>
    </xf>
    <xf numFmtId="49" fontId="0" fillId="0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3F1E6"/>
          <bgColor rgb="00E3F1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  <col width="12" customWidth="1" min="4" max="4"/>
    <col width="11" customWidth="1" min="5" max="5"/>
    <col width="12" customWidth="1" min="6" max="6"/>
    <col width="18" customWidth="1" min="7" max="7"/>
  </cols>
  <sheetData>
    <row r="1">
      <c r="A1" s="1" t="inlineStr">
        <is>
          <t>硬貨で払うとき、受け取りを断られうる枚数（通貨法第7条、種類ごとに20枚と読む）</t>
        </is>
      </c>
    </row>
    <row r="2">
      <c r="A2" t="inlineStr">
        <is>
          <t>黄色の欄に枚数を入れる。相手が受け取ると言えば21枚目からも使える（財務省のFAQ）</t>
        </is>
      </c>
    </row>
    <row r="4" ht="32" customHeight="1">
      <c r="A4" s="2" t="inlineStr">
        <is>
          <t>硬貨</t>
        </is>
      </c>
      <c r="B4" s="2" t="inlineStr">
        <is>
          <t>枚数</t>
        </is>
      </c>
      <c r="C4" s="2" t="inlineStr">
        <is>
          <t>金額</t>
        </is>
      </c>
      <c r="D4" s="2" t="inlineStr">
        <is>
          <t>20枚までの分</t>
        </is>
      </c>
      <c r="E4" s="2" t="inlineStr">
        <is>
          <t>20枚を超えた枚数</t>
        </is>
      </c>
      <c r="F4" s="2" t="inlineStr">
        <is>
          <t>超えた分の金額</t>
        </is>
      </c>
      <c r="G4" s="2" t="inlineStr">
        <is>
          <t>判定</t>
        </is>
      </c>
    </row>
    <row r="5">
      <c r="A5" s="3" t="n">
        <v>500</v>
      </c>
      <c r="B5" s="4" t="n">
        <v>0</v>
      </c>
      <c r="C5" s="5">
        <f>A5*B5</f>
        <v/>
      </c>
      <c r="D5" s="5">
        <f>A5*MIN(B5,20)</f>
        <v/>
      </c>
      <c r="E5" s="6">
        <f>MAX(B5-20,0)</f>
        <v/>
      </c>
      <c r="F5" s="5">
        <f>A5*E5</f>
        <v/>
      </c>
      <c r="G5" s="6">
        <f>IF(B5="","",IF(B5&gt;20,"21枚目から断られうる",""))</f>
        <v/>
      </c>
    </row>
    <row r="6">
      <c r="A6" s="3" t="n">
        <v>100</v>
      </c>
      <c r="B6" s="4" t="n">
        <v>12</v>
      </c>
      <c r="C6" s="5">
        <f>A6*B6</f>
        <v/>
      </c>
      <c r="D6" s="5">
        <f>A6*MIN(B6,20)</f>
        <v/>
      </c>
      <c r="E6" s="6">
        <f>MAX(B6-20,0)</f>
        <v/>
      </c>
      <c r="F6" s="5">
        <f>A6*E6</f>
        <v/>
      </c>
      <c r="G6" s="6">
        <f>IF(B6="","",IF(B6&gt;20,"21枚目から断られうる",""))</f>
        <v/>
      </c>
    </row>
    <row r="7">
      <c r="A7" s="3" t="n">
        <v>50</v>
      </c>
      <c r="B7" s="4" t="n">
        <v>3</v>
      </c>
      <c r="C7" s="5">
        <f>A7*B7</f>
        <v/>
      </c>
      <c r="D7" s="5">
        <f>A7*MIN(B7,20)</f>
        <v/>
      </c>
      <c r="E7" s="6">
        <f>MAX(B7-20,0)</f>
        <v/>
      </c>
      <c r="F7" s="5">
        <f>A7*E7</f>
        <v/>
      </c>
      <c r="G7" s="6">
        <f>IF(B7="","",IF(B7&gt;20,"21枚目から断られうる",""))</f>
        <v/>
      </c>
    </row>
    <row r="8">
      <c r="A8" s="3" t="n">
        <v>10</v>
      </c>
      <c r="B8" s="4" t="n">
        <v>25</v>
      </c>
      <c r="C8" s="5">
        <f>A8*B8</f>
        <v/>
      </c>
      <c r="D8" s="5">
        <f>A8*MIN(B8,20)</f>
        <v/>
      </c>
      <c r="E8" s="6">
        <f>MAX(B8-20,0)</f>
        <v/>
      </c>
      <c r="F8" s="5">
        <f>A8*E8</f>
        <v/>
      </c>
      <c r="G8" s="6">
        <f>IF(B8="","",IF(B8&gt;20,"21枚目から断られうる",""))</f>
        <v/>
      </c>
    </row>
    <row r="9">
      <c r="A9" s="3" t="n">
        <v>5</v>
      </c>
      <c r="B9" s="4" t="n">
        <v>4</v>
      </c>
      <c r="C9" s="5">
        <f>A9*B9</f>
        <v/>
      </c>
      <c r="D9" s="5">
        <f>A9*MIN(B9,20)</f>
        <v/>
      </c>
      <c r="E9" s="6">
        <f>MAX(B9-20,0)</f>
        <v/>
      </c>
      <c r="F9" s="5">
        <f>A9*E9</f>
        <v/>
      </c>
      <c r="G9" s="6">
        <f>IF(B9="","",IF(B9&gt;20,"21枚目から断られうる",""))</f>
        <v/>
      </c>
    </row>
    <row r="10">
      <c r="A10" s="3" t="n">
        <v>1</v>
      </c>
      <c r="B10" s="4" t="n">
        <v>38</v>
      </c>
      <c r="C10" s="5">
        <f>A10*B10</f>
        <v/>
      </c>
      <c r="D10" s="5">
        <f>A10*MIN(B10,20)</f>
        <v/>
      </c>
      <c r="E10" s="6">
        <f>MAX(B10-20,0)</f>
        <v/>
      </c>
      <c r="F10" s="5">
        <f>A10*E10</f>
        <v/>
      </c>
      <c r="G10" s="6">
        <f>IF(B10="","",IF(B10&gt;20,"21枚目から断られうる",""))</f>
        <v/>
      </c>
    </row>
    <row r="11">
      <c r="A11" s="7" t="inlineStr">
        <is>
          <t>計</t>
        </is>
      </c>
      <c r="B11" s="8">
        <f>SUM(B5:B10)</f>
        <v/>
      </c>
      <c r="C11" s="8">
        <f>SUM(C5:C10)</f>
        <v/>
      </c>
      <c r="D11" s="8">
        <f>SUM(D5:D10)</f>
        <v/>
      </c>
      <c r="E11" s="8">
        <f>SUM(E5:E10)</f>
        <v/>
      </c>
      <c r="F11" s="8">
        <f>SUM(F5:F10)</f>
        <v/>
      </c>
      <c r="G11" s="9">
        <f>IF(E11&gt;0,"断られうる分 "&amp;TEXT(F11,"#,##0")&amp;"円","全部20枚以内")</f>
        <v/>
      </c>
    </row>
    <row r="13">
      <c r="A13" s="10" t="inlineStr">
        <is>
          <t>6種類を20枚ずつ使ったときの上限</t>
        </is>
      </c>
    </row>
    <row r="14">
      <c r="A14" s="2" t="inlineStr">
        <is>
          <t>硬貨</t>
        </is>
      </c>
      <c r="B14" s="2" t="inlineStr">
        <is>
          <t>20枚の金額</t>
        </is>
      </c>
    </row>
    <row r="15">
      <c r="A15" s="3" t="n">
        <v>500</v>
      </c>
      <c r="B15" s="5">
        <f>A15*20</f>
        <v/>
      </c>
    </row>
    <row r="16">
      <c r="A16" s="3" t="n">
        <v>100</v>
      </c>
      <c r="B16" s="5">
        <f>A16*20</f>
        <v/>
      </c>
    </row>
    <row r="17">
      <c r="A17" s="3" t="n">
        <v>50</v>
      </c>
      <c r="B17" s="5">
        <f>A17*20</f>
        <v/>
      </c>
    </row>
    <row r="18">
      <c r="A18" s="3" t="n">
        <v>10</v>
      </c>
      <c r="B18" s="5">
        <f>A18*20</f>
        <v/>
      </c>
    </row>
    <row r="19">
      <c r="A19" s="3" t="n">
        <v>5</v>
      </c>
      <c r="B19" s="5">
        <f>A19*20</f>
        <v/>
      </c>
    </row>
    <row r="20">
      <c r="A20" s="3" t="n">
        <v>1</v>
      </c>
      <c r="B20" s="5">
        <f>A20*20</f>
        <v/>
      </c>
    </row>
    <row r="21">
      <c r="A21" s="7" t="inlineStr">
        <is>
          <t>計</t>
        </is>
      </c>
      <c r="B21" s="8">
        <f>SUM(B15:B20)</f>
        <v/>
      </c>
      <c r="C21">
        <f>SUM(A15:A20)*20=B21</f>
        <v/>
      </c>
      <c r="D21">
        <f>COUNT(A15:A20)*20&amp;"枚"</f>
        <v/>
      </c>
    </row>
    <row r="23">
      <c r="A23" t="inlineStr">
        <is>
          <t>財務省のFAQは「20枚までは貨幣による支払いを行っても良い」とだけ書き、種類ごとかどうかは書いていない。</t>
        </is>
      </c>
    </row>
    <row r="24">
      <c r="A24" t="inlineStr">
        <is>
          <t>合計で20枚と読む人もいる。慎重に扱うなら、全部の硬貨を足して20枚以内に収める。</t>
        </is>
      </c>
    </row>
  </sheetData>
  <conditionalFormatting sqref="A5:G10">
    <cfRule type="expression" priority="1" dxfId="0">
      <formula>$E5&gt;0</formula>
    </cfRule>
  </conditionalFormatting>
  <conditionalFormatting sqref="G11">
    <cfRule type="expression" priority="2" dxfId="0">
      <formula>$E$11&gt;0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36" customWidth="1" min="5" max="5"/>
    <col width="20" customWidth="1" min="6" max="6"/>
  </cols>
  <sheetData>
    <row r="1">
      <c r="A1" s="1" t="inlineStr">
        <is>
          <t>ゆうちょ銀行のATMに硬貨を入れたとき（通常貯金への預入、1回100枚まで）</t>
        </is>
      </c>
    </row>
    <row r="2">
      <c r="A2" t="inlineStr">
        <is>
          <t>料金は入れた額とは別に残高から引かれる。入れた額が料金以下だと、ATMは受け付けない</t>
        </is>
      </c>
    </row>
    <row r="4">
      <c r="A4" s="2" t="inlineStr">
        <is>
          <t>硬貨</t>
        </is>
      </c>
      <c r="B4" s="2" t="inlineStr">
        <is>
          <t>枚数</t>
        </is>
      </c>
      <c r="C4" s="2" t="inlineStr">
        <is>
          <t>金額</t>
        </is>
      </c>
    </row>
    <row r="5">
      <c r="A5" s="3" t="n">
        <v>500</v>
      </c>
      <c r="B5" s="4" t="n">
        <v>0</v>
      </c>
      <c r="C5" s="5">
        <f>A5*B5</f>
        <v/>
      </c>
      <c r="E5" s="11" t="inlineStr">
        <is>
          <t>硬貨の枚数</t>
        </is>
      </c>
      <c r="F5" s="12">
        <f>SUM(B5:B10)</f>
        <v/>
      </c>
    </row>
    <row r="6">
      <c r="A6" s="3" t="n">
        <v>100</v>
      </c>
      <c r="B6" s="4" t="n">
        <v>0</v>
      </c>
      <c r="C6" s="5">
        <f>A6*B6</f>
        <v/>
      </c>
      <c r="E6" s="11" t="inlineStr">
        <is>
          <t>入れる額（硬貨＋紙幣）</t>
        </is>
      </c>
      <c r="F6" s="5">
        <f>SUM(C5:C10)+B11</f>
        <v/>
      </c>
    </row>
    <row r="7">
      <c r="A7" s="3" t="n">
        <v>50</v>
      </c>
      <c r="B7" s="4" t="n">
        <v>0</v>
      </c>
      <c r="C7" s="5">
        <f>A7*B7</f>
        <v/>
      </c>
      <c r="E7" s="11" t="inlineStr">
        <is>
          <t>ATM硬貨預払料金</t>
        </is>
      </c>
      <c r="F7" s="5">
        <f>IF(F5&gt;100,"100枚まで",IF(F5=0,0,IF(F5&lt;=25,110,IF(F5&lt;=50,220,330))))</f>
        <v/>
      </c>
    </row>
    <row r="8">
      <c r="A8" s="3" t="n">
        <v>10</v>
      </c>
      <c r="B8" s="4" t="n">
        <v>0</v>
      </c>
      <c r="C8" s="5">
        <f>A8*B8</f>
        <v/>
      </c>
      <c r="E8" s="11" t="inlineStr">
        <is>
          <t>ATMで入れられるか</t>
        </is>
      </c>
      <c r="F8" s="9">
        <f>IF(F5=0,"硬貨なし",IF(F5&gt;100,"分けて入れる",IF(F6&lt;=F7,"不可（額が料金以下）","入れられる")))</f>
        <v/>
      </c>
    </row>
    <row r="9">
      <c r="A9" s="3" t="n">
        <v>5</v>
      </c>
      <c r="B9" s="4" t="n">
        <v>0</v>
      </c>
      <c r="C9" s="5">
        <f>A9*B9</f>
        <v/>
      </c>
      <c r="E9" s="11" t="inlineStr">
        <is>
          <t>口座に増える額</t>
        </is>
      </c>
      <c r="F9" s="8">
        <f>IF(F8="入れられる",F6-F7,0)</f>
        <v/>
      </c>
    </row>
    <row r="10">
      <c r="A10" s="3" t="n">
        <v>1</v>
      </c>
      <c r="B10" s="4" t="n">
        <v>50</v>
      </c>
      <c r="C10" s="5">
        <f>A10*B10</f>
        <v/>
      </c>
      <c r="E10" s="11" t="inlineStr">
        <is>
          <t>料金の割合</t>
        </is>
      </c>
      <c r="F10" s="13">
        <f>IF(F8="入れられる",F7/F6,"")</f>
        <v/>
      </c>
    </row>
    <row r="11">
      <c r="A11" s="14" t="inlineStr">
        <is>
          <t>紙幣（合計額）</t>
        </is>
      </c>
      <c r="B11" s="15" t="n">
        <v>0</v>
      </c>
      <c r="C11" s="16" t="n"/>
      <c r="E11" s="11" t="inlineStr">
        <is>
          <t>あと何枚で料金が上がるか</t>
        </is>
      </c>
      <c r="F11" s="12">
        <f>IF(OR(F5=0,F5&gt;=51),"",IF(F5&lt;=25,26,51)-F5)</f>
        <v/>
      </c>
    </row>
    <row r="12">
      <c r="E12" s="11" t="inlineStr">
        <is>
          <t>窓口（ゆうちょ）の硬貨取扱料金</t>
        </is>
      </c>
      <c r="F12" s="5">
        <f>IF(F5&lt;=100,0,550*CEILING(F5/500,1))</f>
        <v/>
      </c>
    </row>
    <row r="13">
      <c r="E13" s="11" t="inlineStr">
        <is>
          <t>窓口（三菱UFJ）の大量硬貨取扱手数料</t>
        </is>
      </c>
      <c r="F13" s="5">
        <f>IF(F5&lt;=100,0,550*CEILING(F5/500,1))</f>
        <v/>
      </c>
    </row>
    <row r="15">
      <c r="A15" t="inlineStr">
        <is>
          <t>ATMで硬貨を扱うのは平日7:00〜18:00。複数回に分けると枚数は合算されず、回ごとに料金がかかる。</t>
        </is>
      </c>
    </row>
    <row r="16">
      <c r="A16" t="inlineStr">
        <is>
          <t>窓口は100枚まで無料。同時に複数件を頼むと枚数を合算する（ゆうちょ）。</t>
        </is>
      </c>
    </row>
  </sheetData>
  <mergeCells count="1">
    <mergeCell ref="B11:C11"/>
  </mergeCells>
  <conditionalFormatting sqref="F8">
    <cfRule type="expression" priority="1" dxfId="0">
      <formula>LEFT($F$8,2)="不可"</formula>
    </cfRule>
    <cfRule type="expression" priority="2" dxfId="1">
      <formula>$F$8="入れられる"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1種類の硬貨だけをゆうちょATMに入れたとき、口座に増える額（料金を引いたあと）</t>
        </is>
      </c>
    </row>
    <row r="2">
      <c r="A2" t="inlineStr">
        <is>
          <t>「不可」は入れた額が料金以下で、ATMが受け付けない枚数</t>
        </is>
      </c>
    </row>
    <row r="4">
      <c r="A4" s="2" t="inlineStr">
        <is>
          <t>枚数</t>
        </is>
      </c>
      <c r="B4" s="2" t="inlineStr">
        <is>
          <t>料金</t>
        </is>
      </c>
      <c r="C4" s="2" t="inlineStr">
        <is>
          <t>500円玉</t>
        </is>
      </c>
      <c r="D4" s="2" t="inlineStr">
        <is>
          <t>100円玉</t>
        </is>
      </c>
      <c r="E4" s="2" t="inlineStr">
        <is>
          <t>50円玉</t>
        </is>
      </c>
      <c r="F4" s="2" t="inlineStr">
        <is>
          <t>10円玉</t>
        </is>
      </c>
      <c r="G4" s="2" t="inlineStr">
        <is>
          <t>5円玉</t>
        </is>
      </c>
      <c r="H4" s="2" t="inlineStr">
        <is>
          <t>1円玉</t>
        </is>
      </c>
    </row>
    <row r="5">
      <c r="A5" s="14" t="n">
        <v>1</v>
      </c>
      <c r="B5" s="5">
        <f>IF($A5=0,0,IF($A5&lt;=25,110,IF($A5&lt;=50,220,330)))</f>
        <v/>
      </c>
      <c r="C5" s="5">
        <f>IF(500*$A5&lt;=$B5,"不可",500*$A5-$B5)</f>
        <v/>
      </c>
      <c r="D5" s="5">
        <f>IF(100*$A5&lt;=$B5,"不可",100*$A5-$B5)</f>
        <v/>
      </c>
      <c r="E5" s="5">
        <f>IF(50*$A5&lt;=$B5,"不可",50*$A5-$B5)</f>
        <v/>
      </c>
      <c r="F5" s="5">
        <f>IF(10*$A5&lt;=$B5,"不可",10*$A5-$B5)</f>
        <v/>
      </c>
      <c r="G5" s="5">
        <f>IF(5*$A5&lt;=$B5,"不可",5*$A5-$B5)</f>
        <v/>
      </c>
      <c r="H5" s="5">
        <f>IF(1*$A5&lt;=$B5,"不可",1*$A5-$B5)</f>
        <v/>
      </c>
    </row>
    <row r="6">
      <c r="A6" s="14" t="n">
        <v>2</v>
      </c>
      <c r="B6" s="5">
        <f>IF($A6=0,0,IF($A6&lt;=25,110,IF($A6&lt;=50,220,330)))</f>
        <v/>
      </c>
      <c r="C6" s="5">
        <f>IF(500*$A6&lt;=$B6,"不可",500*$A6-$B6)</f>
        <v/>
      </c>
      <c r="D6" s="5">
        <f>IF(100*$A6&lt;=$B6,"不可",100*$A6-$B6)</f>
        <v/>
      </c>
      <c r="E6" s="5">
        <f>IF(50*$A6&lt;=$B6,"不可",50*$A6-$B6)</f>
        <v/>
      </c>
      <c r="F6" s="5">
        <f>IF(10*$A6&lt;=$B6,"不可",10*$A6-$B6)</f>
        <v/>
      </c>
      <c r="G6" s="5">
        <f>IF(5*$A6&lt;=$B6,"不可",5*$A6-$B6)</f>
        <v/>
      </c>
      <c r="H6" s="5">
        <f>IF(1*$A6&lt;=$B6,"不可",1*$A6-$B6)</f>
        <v/>
      </c>
    </row>
    <row r="7">
      <c r="A7" s="14" t="n">
        <v>3</v>
      </c>
      <c r="B7" s="5">
        <f>IF($A7=0,0,IF($A7&lt;=25,110,IF($A7&lt;=50,220,330)))</f>
        <v/>
      </c>
      <c r="C7" s="5">
        <f>IF(500*$A7&lt;=$B7,"不可",500*$A7-$B7)</f>
        <v/>
      </c>
      <c r="D7" s="5">
        <f>IF(100*$A7&lt;=$B7,"不可",100*$A7-$B7)</f>
        <v/>
      </c>
      <c r="E7" s="5">
        <f>IF(50*$A7&lt;=$B7,"不可",50*$A7-$B7)</f>
        <v/>
      </c>
      <c r="F7" s="5">
        <f>IF(10*$A7&lt;=$B7,"不可",10*$A7-$B7)</f>
        <v/>
      </c>
      <c r="G7" s="5">
        <f>IF(5*$A7&lt;=$B7,"不可",5*$A7-$B7)</f>
        <v/>
      </c>
      <c r="H7" s="5">
        <f>IF(1*$A7&lt;=$B7,"不可",1*$A7-$B7)</f>
        <v/>
      </c>
    </row>
    <row r="8">
      <c r="A8" s="14" t="n">
        <v>4</v>
      </c>
      <c r="B8" s="5">
        <f>IF($A8=0,0,IF($A8&lt;=25,110,IF($A8&lt;=50,220,330)))</f>
        <v/>
      </c>
      <c r="C8" s="5">
        <f>IF(500*$A8&lt;=$B8,"不可",500*$A8-$B8)</f>
        <v/>
      </c>
      <c r="D8" s="5">
        <f>IF(100*$A8&lt;=$B8,"不可",100*$A8-$B8)</f>
        <v/>
      </c>
      <c r="E8" s="5">
        <f>IF(50*$A8&lt;=$B8,"不可",50*$A8-$B8)</f>
        <v/>
      </c>
      <c r="F8" s="5">
        <f>IF(10*$A8&lt;=$B8,"不可",10*$A8-$B8)</f>
        <v/>
      </c>
      <c r="G8" s="5">
        <f>IF(5*$A8&lt;=$B8,"不可",5*$A8-$B8)</f>
        <v/>
      </c>
      <c r="H8" s="5">
        <f>IF(1*$A8&lt;=$B8,"不可",1*$A8-$B8)</f>
        <v/>
      </c>
    </row>
    <row r="9">
      <c r="A9" s="14" t="n">
        <v>5</v>
      </c>
      <c r="B9" s="5">
        <f>IF($A9=0,0,IF($A9&lt;=25,110,IF($A9&lt;=50,220,330)))</f>
        <v/>
      </c>
      <c r="C9" s="5">
        <f>IF(500*$A9&lt;=$B9,"不可",500*$A9-$B9)</f>
        <v/>
      </c>
      <c r="D9" s="5">
        <f>IF(100*$A9&lt;=$B9,"不可",100*$A9-$B9)</f>
        <v/>
      </c>
      <c r="E9" s="5">
        <f>IF(50*$A9&lt;=$B9,"不可",50*$A9-$B9)</f>
        <v/>
      </c>
      <c r="F9" s="5">
        <f>IF(10*$A9&lt;=$B9,"不可",10*$A9-$B9)</f>
        <v/>
      </c>
      <c r="G9" s="5">
        <f>IF(5*$A9&lt;=$B9,"不可",5*$A9-$B9)</f>
        <v/>
      </c>
      <c r="H9" s="5">
        <f>IF(1*$A9&lt;=$B9,"不可",1*$A9-$B9)</f>
        <v/>
      </c>
    </row>
    <row r="10">
      <c r="A10" s="14" t="n">
        <v>6</v>
      </c>
      <c r="B10" s="5">
        <f>IF($A10=0,0,IF($A10&lt;=25,110,IF($A10&lt;=50,220,330)))</f>
        <v/>
      </c>
      <c r="C10" s="5">
        <f>IF(500*$A10&lt;=$B10,"不可",500*$A10-$B10)</f>
        <v/>
      </c>
      <c r="D10" s="5">
        <f>IF(100*$A10&lt;=$B10,"不可",100*$A10-$B10)</f>
        <v/>
      </c>
      <c r="E10" s="5">
        <f>IF(50*$A10&lt;=$B10,"不可",50*$A10-$B10)</f>
        <v/>
      </c>
      <c r="F10" s="5">
        <f>IF(10*$A10&lt;=$B10,"不可",10*$A10-$B10)</f>
        <v/>
      </c>
      <c r="G10" s="5">
        <f>IF(5*$A10&lt;=$B10,"不可",5*$A10-$B10)</f>
        <v/>
      </c>
      <c r="H10" s="5">
        <f>IF(1*$A10&lt;=$B10,"不可",1*$A10-$B10)</f>
        <v/>
      </c>
    </row>
    <row r="11">
      <c r="A11" s="14" t="n">
        <v>7</v>
      </c>
      <c r="B11" s="5">
        <f>IF($A11=0,0,IF($A11&lt;=25,110,IF($A11&lt;=50,220,330)))</f>
        <v/>
      </c>
      <c r="C11" s="5">
        <f>IF(500*$A11&lt;=$B11,"不可",500*$A11-$B11)</f>
        <v/>
      </c>
      <c r="D11" s="5">
        <f>IF(100*$A11&lt;=$B11,"不可",100*$A11-$B11)</f>
        <v/>
      </c>
      <c r="E11" s="5">
        <f>IF(50*$A11&lt;=$B11,"不可",50*$A11-$B11)</f>
        <v/>
      </c>
      <c r="F11" s="5">
        <f>IF(10*$A11&lt;=$B11,"不可",10*$A11-$B11)</f>
        <v/>
      </c>
      <c r="G11" s="5">
        <f>IF(5*$A11&lt;=$B11,"不可",5*$A11-$B11)</f>
        <v/>
      </c>
      <c r="H11" s="5">
        <f>IF(1*$A11&lt;=$B11,"不可",1*$A11-$B11)</f>
        <v/>
      </c>
    </row>
    <row r="12">
      <c r="A12" s="14" t="n">
        <v>8</v>
      </c>
      <c r="B12" s="5">
        <f>IF($A12=0,0,IF($A12&lt;=25,110,IF($A12&lt;=50,220,330)))</f>
        <v/>
      </c>
      <c r="C12" s="5">
        <f>IF(500*$A12&lt;=$B12,"不可",500*$A12-$B12)</f>
        <v/>
      </c>
      <c r="D12" s="5">
        <f>IF(100*$A12&lt;=$B12,"不可",100*$A12-$B12)</f>
        <v/>
      </c>
      <c r="E12" s="5">
        <f>IF(50*$A12&lt;=$B12,"不可",50*$A12-$B12)</f>
        <v/>
      </c>
      <c r="F12" s="5">
        <f>IF(10*$A12&lt;=$B12,"不可",10*$A12-$B12)</f>
        <v/>
      </c>
      <c r="G12" s="5">
        <f>IF(5*$A12&lt;=$B12,"不可",5*$A12-$B12)</f>
        <v/>
      </c>
      <c r="H12" s="5">
        <f>IF(1*$A12&lt;=$B12,"不可",1*$A12-$B12)</f>
        <v/>
      </c>
    </row>
    <row r="13">
      <c r="A13" s="14" t="n">
        <v>9</v>
      </c>
      <c r="B13" s="5">
        <f>IF($A13=0,0,IF($A13&lt;=25,110,IF($A13&lt;=50,220,330)))</f>
        <v/>
      </c>
      <c r="C13" s="5">
        <f>IF(500*$A13&lt;=$B13,"不可",500*$A13-$B13)</f>
        <v/>
      </c>
      <c r="D13" s="5">
        <f>IF(100*$A13&lt;=$B13,"不可",100*$A13-$B13)</f>
        <v/>
      </c>
      <c r="E13" s="5">
        <f>IF(50*$A13&lt;=$B13,"不可",50*$A13-$B13)</f>
        <v/>
      </c>
      <c r="F13" s="5">
        <f>IF(10*$A13&lt;=$B13,"不可",10*$A13-$B13)</f>
        <v/>
      </c>
      <c r="G13" s="5">
        <f>IF(5*$A13&lt;=$B13,"不可",5*$A13-$B13)</f>
        <v/>
      </c>
      <c r="H13" s="5">
        <f>IF(1*$A13&lt;=$B13,"不可",1*$A13-$B13)</f>
        <v/>
      </c>
    </row>
    <row r="14">
      <c r="A14" s="14" t="n">
        <v>10</v>
      </c>
      <c r="B14" s="5">
        <f>IF($A14=0,0,IF($A14&lt;=25,110,IF($A14&lt;=50,220,330)))</f>
        <v/>
      </c>
      <c r="C14" s="5">
        <f>IF(500*$A14&lt;=$B14,"不可",500*$A14-$B14)</f>
        <v/>
      </c>
      <c r="D14" s="5">
        <f>IF(100*$A14&lt;=$B14,"不可",100*$A14-$B14)</f>
        <v/>
      </c>
      <c r="E14" s="5">
        <f>IF(50*$A14&lt;=$B14,"不可",50*$A14-$B14)</f>
        <v/>
      </c>
      <c r="F14" s="5">
        <f>IF(10*$A14&lt;=$B14,"不可",10*$A14-$B14)</f>
        <v/>
      </c>
      <c r="G14" s="5">
        <f>IF(5*$A14&lt;=$B14,"不可",5*$A14-$B14)</f>
        <v/>
      </c>
      <c r="H14" s="5">
        <f>IF(1*$A14&lt;=$B14,"不可",1*$A14-$B14)</f>
        <v/>
      </c>
    </row>
    <row r="15">
      <c r="A15" s="14" t="n">
        <v>11</v>
      </c>
      <c r="B15" s="5">
        <f>IF($A15=0,0,IF($A15&lt;=25,110,IF($A15&lt;=50,220,330)))</f>
        <v/>
      </c>
      <c r="C15" s="5">
        <f>IF(500*$A15&lt;=$B15,"不可",500*$A15-$B15)</f>
        <v/>
      </c>
      <c r="D15" s="5">
        <f>IF(100*$A15&lt;=$B15,"不可",100*$A15-$B15)</f>
        <v/>
      </c>
      <c r="E15" s="5">
        <f>IF(50*$A15&lt;=$B15,"不可",50*$A15-$B15)</f>
        <v/>
      </c>
      <c r="F15" s="5">
        <f>IF(10*$A15&lt;=$B15,"不可",10*$A15-$B15)</f>
        <v/>
      </c>
      <c r="G15" s="5">
        <f>IF(5*$A15&lt;=$B15,"不可",5*$A15-$B15)</f>
        <v/>
      </c>
      <c r="H15" s="5">
        <f>IF(1*$A15&lt;=$B15,"不可",1*$A15-$B15)</f>
        <v/>
      </c>
    </row>
    <row r="16">
      <c r="A16" s="14" t="n">
        <v>12</v>
      </c>
      <c r="B16" s="5">
        <f>IF($A16=0,0,IF($A16&lt;=25,110,IF($A16&lt;=50,220,330)))</f>
        <v/>
      </c>
      <c r="C16" s="5">
        <f>IF(500*$A16&lt;=$B16,"不可",500*$A16-$B16)</f>
        <v/>
      </c>
      <c r="D16" s="5">
        <f>IF(100*$A16&lt;=$B16,"不可",100*$A16-$B16)</f>
        <v/>
      </c>
      <c r="E16" s="5">
        <f>IF(50*$A16&lt;=$B16,"不可",50*$A16-$B16)</f>
        <v/>
      </c>
      <c r="F16" s="5">
        <f>IF(10*$A16&lt;=$B16,"不可",10*$A16-$B16)</f>
        <v/>
      </c>
      <c r="G16" s="5">
        <f>IF(5*$A16&lt;=$B16,"不可",5*$A16-$B16)</f>
        <v/>
      </c>
      <c r="H16" s="5">
        <f>IF(1*$A16&lt;=$B16,"不可",1*$A16-$B16)</f>
        <v/>
      </c>
    </row>
    <row r="17">
      <c r="A17" s="14" t="n">
        <v>13</v>
      </c>
      <c r="B17" s="5">
        <f>IF($A17=0,0,IF($A17&lt;=25,110,IF($A17&lt;=50,220,330)))</f>
        <v/>
      </c>
      <c r="C17" s="5">
        <f>IF(500*$A17&lt;=$B17,"不可",500*$A17-$B17)</f>
        <v/>
      </c>
      <c r="D17" s="5">
        <f>IF(100*$A17&lt;=$B17,"不可",100*$A17-$B17)</f>
        <v/>
      </c>
      <c r="E17" s="5">
        <f>IF(50*$A17&lt;=$B17,"不可",50*$A17-$B17)</f>
        <v/>
      </c>
      <c r="F17" s="5">
        <f>IF(10*$A17&lt;=$B17,"不可",10*$A17-$B17)</f>
        <v/>
      </c>
      <c r="G17" s="5">
        <f>IF(5*$A17&lt;=$B17,"不可",5*$A17-$B17)</f>
        <v/>
      </c>
      <c r="H17" s="5">
        <f>IF(1*$A17&lt;=$B17,"不可",1*$A17-$B17)</f>
        <v/>
      </c>
    </row>
    <row r="18">
      <c r="A18" s="14" t="n">
        <v>14</v>
      </c>
      <c r="B18" s="5">
        <f>IF($A18=0,0,IF($A18&lt;=25,110,IF($A18&lt;=50,220,330)))</f>
        <v/>
      </c>
      <c r="C18" s="5">
        <f>IF(500*$A18&lt;=$B18,"不可",500*$A18-$B18)</f>
        <v/>
      </c>
      <c r="D18" s="5">
        <f>IF(100*$A18&lt;=$B18,"不可",100*$A18-$B18)</f>
        <v/>
      </c>
      <c r="E18" s="5">
        <f>IF(50*$A18&lt;=$B18,"不可",50*$A18-$B18)</f>
        <v/>
      </c>
      <c r="F18" s="5">
        <f>IF(10*$A18&lt;=$B18,"不可",10*$A18-$B18)</f>
        <v/>
      </c>
      <c r="G18" s="5">
        <f>IF(5*$A18&lt;=$B18,"不可",5*$A18-$B18)</f>
        <v/>
      </c>
      <c r="H18" s="5">
        <f>IF(1*$A18&lt;=$B18,"不可",1*$A18-$B18)</f>
        <v/>
      </c>
    </row>
    <row r="19">
      <c r="A19" s="14" t="n">
        <v>15</v>
      </c>
      <c r="B19" s="5">
        <f>IF($A19=0,0,IF($A19&lt;=25,110,IF($A19&lt;=50,220,330)))</f>
        <v/>
      </c>
      <c r="C19" s="5">
        <f>IF(500*$A19&lt;=$B19,"不可",500*$A19-$B19)</f>
        <v/>
      </c>
      <c r="D19" s="5">
        <f>IF(100*$A19&lt;=$B19,"不可",100*$A19-$B19)</f>
        <v/>
      </c>
      <c r="E19" s="5">
        <f>IF(50*$A19&lt;=$B19,"不可",50*$A19-$B19)</f>
        <v/>
      </c>
      <c r="F19" s="5">
        <f>IF(10*$A19&lt;=$B19,"不可",10*$A19-$B19)</f>
        <v/>
      </c>
      <c r="G19" s="5">
        <f>IF(5*$A19&lt;=$B19,"不可",5*$A19-$B19)</f>
        <v/>
      </c>
      <c r="H19" s="5">
        <f>IF(1*$A19&lt;=$B19,"不可",1*$A19-$B19)</f>
        <v/>
      </c>
    </row>
    <row r="20">
      <c r="A20" s="14" t="n">
        <v>16</v>
      </c>
      <c r="B20" s="5">
        <f>IF($A20=0,0,IF($A20&lt;=25,110,IF($A20&lt;=50,220,330)))</f>
        <v/>
      </c>
      <c r="C20" s="5">
        <f>IF(500*$A20&lt;=$B20,"不可",500*$A20-$B20)</f>
        <v/>
      </c>
      <c r="D20" s="5">
        <f>IF(100*$A20&lt;=$B20,"不可",100*$A20-$B20)</f>
        <v/>
      </c>
      <c r="E20" s="5">
        <f>IF(50*$A20&lt;=$B20,"不可",50*$A20-$B20)</f>
        <v/>
      </c>
      <c r="F20" s="5">
        <f>IF(10*$A20&lt;=$B20,"不可",10*$A20-$B20)</f>
        <v/>
      </c>
      <c r="G20" s="5">
        <f>IF(5*$A20&lt;=$B20,"不可",5*$A20-$B20)</f>
        <v/>
      </c>
      <c r="H20" s="5">
        <f>IF(1*$A20&lt;=$B20,"不可",1*$A20-$B20)</f>
        <v/>
      </c>
    </row>
    <row r="21">
      <c r="A21" s="14" t="n">
        <v>17</v>
      </c>
      <c r="B21" s="5">
        <f>IF($A21=0,0,IF($A21&lt;=25,110,IF($A21&lt;=50,220,330)))</f>
        <v/>
      </c>
      <c r="C21" s="5">
        <f>IF(500*$A21&lt;=$B21,"不可",500*$A21-$B21)</f>
        <v/>
      </c>
      <c r="D21" s="5">
        <f>IF(100*$A21&lt;=$B21,"不可",100*$A21-$B21)</f>
        <v/>
      </c>
      <c r="E21" s="5">
        <f>IF(50*$A21&lt;=$B21,"不可",50*$A21-$B21)</f>
        <v/>
      </c>
      <c r="F21" s="5">
        <f>IF(10*$A21&lt;=$B21,"不可",10*$A21-$B21)</f>
        <v/>
      </c>
      <c r="G21" s="5">
        <f>IF(5*$A21&lt;=$B21,"不可",5*$A21-$B21)</f>
        <v/>
      </c>
      <c r="H21" s="5">
        <f>IF(1*$A21&lt;=$B21,"不可",1*$A21-$B21)</f>
        <v/>
      </c>
    </row>
    <row r="22">
      <c r="A22" s="14" t="n">
        <v>18</v>
      </c>
      <c r="B22" s="5">
        <f>IF($A22=0,0,IF($A22&lt;=25,110,IF($A22&lt;=50,220,330)))</f>
        <v/>
      </c>
      <c r="C22" s="5">
        <f>IF(500*$A22&lt;=$B22,"不可",500*$A22-$B22)</f>
        <v/>
      </c>
      <c r="D22" s="5">
        <f>IF(100*$A22&lt;=$B22,"不可",100*$A22-$B22)</f>
        <v/>
      </c>
      <c r="E22" s="5">
        <f>IF(50*$A22&lt;=$B22,"不可",50*$A22-$B22)</f>
        <v/>
      </c>
      <c r="F22" s="5">
        <f>IF(10*$A22&lt;=$B22,"不可",10*$A22-$B22)</f>
        <v/>
      </c>
      <c r="G22" s="5">
        <f>IF(5*$A22&lt;=$B22,"不可",5*$A22-$B22)</f>
        <v/>
      </c>
      <c r="H22" s="5">
        <f>IF(1*$A22&lt;=$B22,"不可",1*$A22-$B22)</f>
        <v/>
      </c>
    </row>
    <row r="23">
      <c r="A23" s="14" t="n">
        <v>19</v>
      </c>
      <c r="B23" s="5">
        <f>IF($A23=0,0,IF($A23&lt;=25,110,IF($A23&lt;=50,220,330)))</f>
        <v/>
      </c>
      <c r="C23" s="5">
        <f>IF(500*$A23&lt;=$B23,"不可",500*$A23-$B23)</f>
        <v/>
      </c>
      <c r="D23" s="5">
        <f>IF(100*$A23&lt;=$B23,"不可",100*$A23-$B23)</f>
        <v/>
      </c>
      <c r="E23" s="5">
        <f>IF(50*$A23&lt;=$B23,"不可",50*$A23-$B23)</f>
        <v/>
      </c>
      <c r="F23" s="5">
        <f>IF(10*$A23&lt;=$B23,"不可",10*$A23-$B23)</f>
        <v/>
      </c>
      <c r="G23" s="5">
        <f>IF(5*$A23&lt;=$B23,"不可",5*$A23-$B23)</f>
        <v/>
      </c>
      <c r="H23" s="5">
        <f>IF(1*$A23&lt;=$B23,"不可",1*$A23-$B23)</f>
        <v/>
      </c>
    </row>
    <row r="24">
      <c r="A24" s="14" t="n">
        <v>20</v>
      </c>
      <c r="B24" s="5">
        <f>IF($A24=0,0,IF($A24&lt;=25,110,IF($A24&lt;=50,220,330)))</f>
        <v/>
      </c>
      <c r="C24" s="5">
        <f>IF(500*$A24&lt;=$B24,"不可",500*$A24-$B24)</f>
        <v/>
      </c>
      <c r="D24" s="5">
        <f>IF(100*$A24&lt;=$B24,"不可",100*$A24-$B24)</f>
        <v/>
      </c>
      <c r="E24" s="5">
        <f>IF(50*$A24&lt;=$B24,"不可",50*$A24-$B24)</f>
        <v/>
      </c>
      <c r="F24" s="5">
        <f>IF(10*$A24&lt;=$B24,"不可",10*$A24-$B24)</f>
        <v/>
      </c>
      <c r="G24" s="5">
        <f>IF(5*$A24&lt;=$B24,"不可",5*$A24-$B24)</f>
        <v/>
      </c>
      <c r="H24" s="5">
        <f>IF(1*$A24&lt;=$B24,"不可",1*$A24-$B24)</f>
        <v/>
      </c>
    </row>
    <row r="25">
      <c r="A25" s="14" t="n">
        <v>21</v>
      </c>
      <c r="B25" s="5">
        <f>IF($A25=0,0,IF($A25&lt;=25,110,IF($A25&lt;=50,220,330)))</f>
        <v/>
      </c>
      <c r="C25" s="5">
        <f>IF(500*$A25&lt;=$B25,"不可",500*$A25-$B25)</f>
        <v/>
      </c>
      <c r="D25" s="5">
        <f>IF(100*$A25&lt;=$B25,"不可",100*$A25-$B25)</f>
        <v/>
      </c>
      <c r="E25" s="5">
        <f>IF(50*$A25&lt;=$B25,"不可",50*$A25-$B25)</f>
        <v/>
      </c>
      <c r="F25" s="5">
        <f>IF(10*$A25&lt;=$B25,"不可",10*$A25-$B25)</f>
        <v/>
      </c>
      <c r="G25" s="5">
        <f>IF(5*$A25&lt;=$B25,"不可",5*$A25-$B25)</f>
        <v/>
      </c>
      <c r="H25" s="5">
        <f>IF(1*$A25&lt;=$B25,"不可",1*$A25-$B25)</f>
        <v/>
      </c>
    </row>
    <row r="26">
      <c r="A26" s="14" t="n">
        <v>22</v>
      </c>
      <c r="B26" s="5">
        <f>IF($A26=0,0,IF($A26&lt;=25,110,IF($A26&lt;=50,220,330)))</f>
        <v/>
      </c>
      <c r="C26" s="5">
        <f>IF(500*$A26&lt;=$B26,"不可",500*$A26-$B26)</f>
        <v/>
      </c>
      <c r="D26" s="5">
        <f>IF(100*$A26&lt;=$B26,"不可",100*$A26-$B26)</f>
        <v/>
      </c>
      <c r="E26" s="5">
        <f>IF(50*$A26&lt;=$B26,"不可",50*$A26-$B26)</f>
        <v/>
      </c>
      <c r="F26" s="5">
        <f>IF(10*$A26&lt;=$B26,"不可",10*$A26-$B26)</f>
        <v/>
      </c>
      <c r="G26" s="5">
        <f>IF(5*$A26&lt;=$B26,"不可",5*$A26-$B26)</f>
        <v/>
      </c>
      <c r="H26" s="5">
        <f>IF(1*$A26&lt;=$B26,"不可",1*$A26-$B26)</f>
        <v/>
      </c>
    </row>
    <row r="27">
      <c r="A27" s="14" t="n">
        <v>23</v>
      </c>
      <c r="B27" s="5">
        <f>IF($A27=0,0,IF($A27&lt;=25,110,IF($A27&lt;=50,220,330)))</f>
        <v/>
      </c>
      <c r="C27" s="5">
        <f>IF(500*$A27&lt;=$B27,"不可",500*$A27-$B27)</f>
        <v/>
      </c>
      <c r="D27" s="5">
        <f>IF(100*$A27&lt;=$B27,"不可",100*$A27-$B27)</f>
        <v/>
      </c>
      <c r="E27" s="5">
        <f>IF(50*$A27&lt;=$B27,"不可",50*$A27-$B27)</f>
        <v/>
      </c>
      <c r="F27" s="5">
        <f>IF(10*$A27&lt;=$B27,"不可",10*$A27-$B27)</f>
        <v/>
      </c>
      <c r="G27" s="5">
        <f>IF(5*$A27&lt;=$B27,"不可",5*$A27-$B27)</f>
        <v/>
      </c>
      <c r="H27" s="5">
        <f>IF(1*$A27&lt;=$B27,"不可",1*$A27-$B27)</f>
        <v/>
      </c>
    </row>
    <row r="28">
      <c r="A28" s="14" t="n">
        <v>24</v>
      </c>
      <c r="B28" s="5">
        <f>IF($A28=0,0,IF($A28&lt;=25,110,IF($A28&lt;=50,220,330)))</f>
        <v/>
      </c>
      <c r="C28" s="5">
        <f>IF(500*$A28&lt;=$B28,"不可",500*$A28-$B28)</f>
        <v/>
      </c>
      <c r="D28" s="5">
        <f>IF(100*$A28&lt;=$B28,"不可",100*$A28-$B28)</f>
        <v/>
      </c>
      <c r="E28" s="5">
        <f>IF(50*$A28&lt;=$B28,"不可",50*$A28-$B28)</f>
        <v/>
      </c>
      <c r="F28" s="5">
        <f>IF(10*$A28&lt;=$B28,"不可",10*$A28-$B28)</f>
        <v/>
      </c>
      <c r="G28" s="5">
        <f>IF(5*$A28&lt;=$B28,"不可",5*$A28-$B28)</f>
        <v/>
      </c>
      <c r="H28" s="5">
        <f>IF(1*$A28&lt;=$B28,"不可",1*$A28-$B28)</f>
        <v/>
      </c>
    </row>
    <row r="29">
      <c r="A29" s="14" t="n">
        <v>25</v>
      </c>
      <c r="B29" s="5">
        <f>IF($A29=0,0,IF($A29&lt;=25,110,IF($A29&lt;=50,220,330)))</f>
        <v/>
      </c>
      <c r="C29" s="5">
        <f>IF(500*$A29&lt;=$B29,"不可",500*$A29-$B29)</f>
        <v/>
      </c>
      <c r="D29" s="5">
        <f>IF(100*$A29&lt;=$B29,"不可",100*$A29-$B29)</f>
        <v/>
      </c>
      <c r="E29" s="5">
        <f>IF(50*$A29&lt;=$B29,"不可",50*$A29-$B29)</f>
        <v/>
      </c>
      <c r="F29" s="5">
        <f>IF(10*$A29&lt;=$B29,"不可",10*$A29-$B29)</f>
        <v/>
      </c>
      <c r="G29" s="5">
        <f>IF(5*$A29&lt;=$B29,"不可",5*$A29-$B29)</f>
        <v/>
      </c>
      <c r="H29" s="5">
        <f>IF(1*$A29&lt;=$B29,"不可",1*$A29-$B29)</f>
        <v/>
      </c>
    </row>
    <row r="30">
      <c r="A30" s="14" t="n">
        <v>26</v>
      </c>
      <c r="B30" s="5">
        <f>IF($A30=0,0,IF($A30&lt;=25,110,IF($A30&lt;=50,220,330)))</f>
        <v/>
      </c>
      <c r="C30" s="5">
        <f>IF(500*$A30&lt;=$B30,"不可",500*$A30-$B30)</f>
        <v/>
      </c>
      <c r="D30" s="5">
        <f>IF(100*$A30&lt;=$B30,"不可",100*$A30-$B30)</f>
        <v/>
      </c>
      <c r="E30" s="5">
        <f>IF(50*$A30&lt;=$B30,"不可",50*$A30-$B30)</f>
        <v/>
      </c>
      <c r="F30" s="5">
        <f>IF(10*$A30&lt;=$B30,"不可",10*$A30-$B30)</f>
        <v/>
      </c>
      <c r="G30" s="5">
        <f>IF(5*$A30&lt;=$B30,"不可",5*$A30-$B30)</f>
        <v/>
      </c>
      <c r="H30" s="5">
        <f>IF(1*$A30&lt;=$B30,"不可",1*$A30-$B30)</f>
        <v/>
      </c>
    </row>
    <row r="31">
      <c r="A31" s="14" t="n">
        <v>27</v>
      </c>
      <c r="B31" s="5">
        <f>IF($A31=0,0,IF($A31&lt;=25,110,IF($A31&lt;=50,220,330)))</f>
        <v/>
      </c>
      <c r="C31" s="5">
        <f>IF(500*$A31&lt;=$B31,"不可",500*$A31-$B31)</f>
        <v/>
      </c>
      <c r="D31" s="5">
        <f>IF(100*$A31&lt;=$B31,"不可",100*$A31-$B31)</f>
        <v/>
      </c>
      <c r="E31" s="5">
        <f>IF(50*$A31&lt;=$B31,"不可",50*$A31-$B31)</f>
        <v/>
      </c>
      <c r="F31" s="5">
        <f>IF(10*$A31&lt;=$B31,"不可",10*$A31-$B31)</f>
        <v/>
      </c>
      <c r="G31" s="5">
        <f>IF(5*$A31&lt;=$B31,"不可",5*$A31-$B31)</f>
        <v/>
      </c>
      <c r="H31" s="5">
        <f>IF(1*$A31&lt;=$B31,"不可",1*$A31-$B31)</f>
        <v/>
      </c>
    </row>
    <row r="32">
      <c r="A32" s="14" t="n">
        <v>28</v>
      </c>
      <c r="B32" s="5">
        <f>IF($A32=0,0,IF($A32&lt;=25,110,IF($A32&lt;=50,220,330)))</f>
        <v/>
      </c>
      <c r="C32" s="5">
        <f>IF(500*$A32&lt;=$B32,"不可",500*$A32-$B32)</f>
        <v/>
      </c>
      <c r="D32" s="5">
        <f>IF(100*$A32&lt;=$B32,"不可",100*$A32-$B32)</f>
        <v/>
      </c>
      <c r="E32" s="5">
        <f>IF(50*$A32&lt;=$B32,"不可",50*$A32-$B32)</f>
        <v/>
      </c>
      <c r="F32" s="5">
        <f>IF(10*$A32&lt;=$B32,"不可",10*$A32-$B32)</f>
        <v/>
      </c>
      <c r="G32" s="5">
        <f>IF(5*$A32&lt;=$B32,"不可",5*$A32-$B32)</f>
        <v/>
      </c>
      <c r="H32" s="5">
        <f>IF(1*$A32&lt;=$B32,"不可",1*$A32-$B32)</f>
        <v/>
      </c>
    </row>
    <row r="33">
      <c r="A33" s="14" t="n">
        <v>29</v>
      </c>
      <c r="B33" s="5">
        <f>IF($A33=0,0,IF($A33&lt;=25,110,IF($A33&lt;=50,220,330)))</f>
        <v/>
      </c>
      <c r="C33" s="5">
        <f>IF(500*$A33&lt;=$B33,"不可",500*$A33-$B33)</f>
        <v/>
      </c>
      <c r="D33" s="5">
        <f>IF(100*$A33&lt;=$B33,"不可",100*$A33-$B33)</f>
        <v/>
      </c>
      <c r="E33" s="5">
        <f>IF(50*$A33&lt;=$B33,"不可",50*$A33-$B33)</f>
        <v/>
      </c>
      <c r="F33" s="5">
        <f>IF(10*$A33&lt;=$B33,"不可",10*$A33-$B33)</f>
        <v/>
      </c>
      <c r="G33" s="5">
        <f>IF(5*$A33&lt;=$B33,"不可",5*$A33-$B33)</f>
        <v/>
      </c>
      <c r="H33" s="5">
        <f>IF(1*$A33&lt;=$B33,"不可",1*$A33-$B33)</f>
        <v/>
      </c>
    </row>
    <row r="34">
      <c r="A34" s="14" t="n">
        <v>30</v>
      </c>
      <c r="B34" s="5">
        <f>IF($A34=0,0,IF($A34&lt;=25,110,IF($A34&lt;=50,220,330)))</f>
        <v/>
      </c>
      <c r="C34" s="5">
        <f>IF(500*$A34&lt;=$B34,"不可",500*$A34-$B34)</f>
        <v/>
      </c>
      <c r="D34" s="5">
        <f>IF(100*$A34&lt;=$B34,"不可",100*$A34-$B34)</f>
        <v/>
      </c>
      <c r="E34" s="5">
        <f>IF(50*$A34&lt;=$B34,"不可",50*$A34-$B34)</f>
        <v/>
      </c>
      <c r="F34" s="5">
        <f>IF(10*$A34&lt;=$B34,"不可",10*$A34-$B34)</f>
        <v/>
      </c>
      <c r="G34" s="5">
        <f>IF(5*$A34&lt;=$B34,"不可",5*$A34-$B34)</f>
        <v/>
      </c>
      <c r="H34" s="5">
        <f>IF(1*$A34&lt;=$B34,"不可",1*$A34-$B34)</f>
        <v/>
      </c>
    </row>
    <row r="35">
      <c r="A35" s="14" t="n">
        <v>31</v>
      </c>
      <c r="B35" s="5">
        <f>IF($A35=0,0,IF($A35&lt;=25,110,IF($A35&lt;=50,220,330)))</f>
        <v/>
      </c>
      <c r="C35" s="5">
        <f>IF(500*$A35&lt;=$B35,"不可",500*$A35-$B35)</f>
        <v/>
      </c>
      <c r="D35" s="5">
        <f>IF(100*$A35&lt;=$B35,"不可",100*$A35-$B35)</f>
        <v/>
      </c>
      <c r="E35" s="5">
        <f>IF(50*$A35&lt;=$B35,"不可",50*$A35-$B35)</f>
        <v/>
      </c>
      <c r="F35" s="5">
        <f>IF(10*$A35&lt;=$B35,"不可",10*$A35-$B35)</f>
        <v/>
      </c>
      <c r="G35" s="5">
        <f>IF(5*$A35&lt;=$B35,"不可",5*$A35-$B35)</f>
        <v/>
      </c>
      <c r="H35" s="5">
        <f>IF(1*$A35&lt;=$B35,"不可",1*$A35-$B35)</f>
        <v/>
      </c>
    </row>
    <row r="36">
      <c r="A36" s="14" t="n">
        <v>32</v>
      </c>
      <c r="B36" s="5">
        <f>IF($A36=0,0,IF($A36&lt;=25,110,IF($A36&lt;=50,220,330)))</f>
        <v/>
      </c>
      <c r="C36" s="5">
        <f>IF(500*$A36&lt;=$B36,"不可",500*$A36-$B36)</f>
        <v/>
      </c>
      <c r="D36" s="5">
        <f>IF(100*$A36&lt;=$B36,"不可",100*$A36-$B36)</f>
        <v/>
      </c>
      <c r="E36" s="5">
        <f>IF(50*$A36&lt;=$B36,"不可",50*$A36-$B36)</f>
        <v/>
      </c>
      <c r="F36" s="5">
        <f>IF(10*$A36&lt;=$B36,"不可",10*$A36-$B36)</f>
        <v/>
      </c>
      <c r="G36" s="5">
        <f>IF(5*$A36&lt;=$B36,"不可",5*$A36-$B36)</f>
        <v/>
      </c>
      <c r="H36" s="5">
        <f>IF(1*$A36&lt;=$B36,"不可",1*$A36-$B36)</f>
        <v/>
      </c>
    </row>
    <row r="37">
      <c r="A37" s="14" t="n">
        <v>33</v>
      </c>
      <c r="B37" s="5">
        <f>IF($A37=0,0,IF($A37&lt;=25,110,IF($A37&lt;=50,220,330)))</f>
        <v/>
      </c>
      <c r="C37" s="5">
        <f>IF(500*$A37&lt;=$B37,"不可",500*$A37-$B37)</f>
        <v/>
      </c>
      <c r="D37" s="5">
        <f>IF(100*$A37&lt;=$B37,"不可",100*$A37-$B37)</f>
        <v/>
      </c>
      <c r="E37" s="5">
        <f>IF(50*$A37&lt;=$B37,"不可",50*$A37-$B37)</f>
        <v/>
      </c>
      <c r="F37" s="5">
        <f>IF(10*$A37&lt;=$B37,"不可",10*$A37-$B37)</f>
        <v/>
      </c>
      <c r="G37" s="5">
        <f>IF(5*$A37&lt;=$B37,"不可",5*$A37-$B37)</f>
        <v/>
      </c>
      <c r="H37" s="5">
        <f>IF(1*$A37&lt;=$B37,"不可",1*$A37-$B37)</f>
        <v/>
      </c>
    </row>
    <row r="38">
      <c r="A38" s="14" t="n">
        <v>34</v>
      </c>
      <c r="B38" s="5">
        <f>IF($A38=0,0,IF($A38&lt;=25,110,IF($A38&lt;=50,220,330)))</f>
        <v/>
      </c>
      <c r="C38" s="5">
        <f>IF(500*$A38&lt;=$B38,"不可",500*$A38-$B38)</f>
        <v/>
      </c>
      <c r="D38" s="5">
        <f>IF(100*$A38&lt;=$B38,"不可",100*$A38-$B38)</f>
        <v/>
      </c>
      <c r="E38" s="5">
        <f>IF(50*$A38&lt;=$B38,"不可",50*$A38-$B38)</f>
        <v/>
      </c>
      <c r="F38" s="5">
        <f>IF(10*$A38&lt;=$B38,"不可",10*$A38-$B38)</f>
        <v/>
      </c>
      <c r="G38" s="5">
        <f>IF(5*$A38&lt;=$B38,"不可",5*$A38-$B38)</f>
        <v/>
      </c>
      <c r="H38" s="5">
        <f>IF(1*$A38&lt;=$B38,"不可",1*$A38-$B38)</f>
        <v/>
      </c>
    </row>
    <row r="39">
      <c r="A39" s="14" t="n">
        <v>35</v>
      </c>
      <c r="B39" s="5">
        <f>IF($A39=0,0,IF($A39&lt;=25,110,IF($A39&lt;=50,220,330)))</f>
        <v/>
      </c>
      <c r="C39" s="5">
        <f>IF(500*$A39&lt;=$B39,"不可",500*$A39-$B39)</f>
        <v/>
      </c>
      <c r="D39" s="5">
        <f>IF(100*$A39&lt;=$B39,"不可",100*$A39-$B39)</f>
        <v/>
      </c>
      <c r="E39" s="5">
        <f>IF(50*$A39&lt;=$B39,"不可",50*$A39-$B39)</f>
        <v/>
      </c>
      <c r="F39" s="5">
        <f>IF(10*$A39&lt;=$B39,"不可",10*$A39-$B39)</f>
        <v/>
      </c>
      <c r="G39" s="5">
        <f>IF(5*$A39&lt;=$B39,"不可",5*$A39-$B39)</f>
        <v/>
      </c>
      <c r="H39" s="5">
        <f>IF(1*$A39&lt;=$B39,"不可",1*$A39-$B39)</f>
        <v/>
      </c>
    </row>
    <row r="40">
      <c r="A40" s="14" t="n">
        <v>36</v>
      </c>
      <c r="B40" s="5">
        <f>IF($A40=0,0,IF($A40&lt;=25,110,IF($A40&lt;=50,220,330)))</f>
        <v/>
      </c>
      <c r="C40" s="5">
        <f>IF(500*$A40&lt;=$B40,"不可",500*$A40-$B40)</f>
        <v/>
      </c>
      <c r="D40" s="5">
        <f>IF(100*$A40&lt;=$B40,"不可",100*$A40-$B40)</f>
        <v/>
      </c>
      <c r="E40" s="5">
        <f>IF(50*$A40&lt;=$B40,"不可",50*$A40-$B40)</f>
        <v/>
      </c>
      <c r="F40" s="5">
        <f>IF(10*$A40&lt;=$B40,"不可",10*$A40-$B40)</f>
        <v/>
      </c>
      <c r="G40" s="5">
        <f>IF(5*$A40&lt;=$B40,"不可",5*$A40-$B40)</f>
        <v/>
      </c>
      <c r="H40" s="5">
        <f>IF(1*$A40&lt;=$B40,"不可",1*$A40-$B40)</f>
        <v/>
      </c>
    </row>
    <row r="41">
      <c r="A41" s="14" t="n">
        <v>37</v>
      </c>
      <c r="B41" s="5">
        <f>IF($A41=0,0,IF($A41&lt;=25,110,IF($A41&lt;=50,220,330)))</f>
        <v/>
      </c>
      <c r="C41" s="5">
        <f>IF(500*$A41&lt;=$B41,"不可",500*$A41-$B41)</f>
        <v/>
      </c>
      <c r="D41" s="5">
        <f>IF(100*$A41&lt;=$B41,"不可",100*$A41-$B41)</f>
        <v/>
      </c>
      <c r="E41" s="5">
        <f>IF(50*$A41&lt;=$B41,"不可",50*$A41-$B41)</f>
        <v/>
      </c>
      <c r="F41" s="5">
        <f>IF(10*$A41&lt;=$B41,"不可",10*$A41-$B41)</f>
        <v/>
      </c>
      <c r="G41" s="5">
        <f>IF(5*$A41&lt;=$B41,"不可",5*$A41-$B41)</f>
        <v/>
      </c>
      <c r="H41" s="5">
        <f>IF(1*$A41&lt;=$B41,"不可",1*$A41-$B41)</f>
        <v/>
      </c>
    </row>
    <row r="42">
      <c r="A42" s="14" t="n">
        <v>38</v>
      </c>
      <c r="B42" s="5">
        <f>IF($A42=0,0,IF($A42&lt;=25,110,IF($A42&lt;=50,220,330)))</f>
        <v/>
      </c>
      <c r="C42" s="5">
        <f>IF(500*$A42&lt;=$B42,"不可",500*$A42-$B42)</f>
        <v/>
      </c>
      <c r="D42" s="5">
        <f>IF(100*$A42&lt;=$B42,"不可",100*$A42-$B42)</f>
        <v/>
      </c>
      <c r="E42" s="5">
        <f>IF(50*$A42&lt;=$B42,"不可",50*$A42-$B42)</f>
        <v/>
      </c>
      <c r="F42" s="5">
        <f>IF(10*$A42&lt;=$B42,"不可",10*$A42-$B42)</f>
        <v/>
      </c>
      <c r="G42" s="5">
        <f>IF(5*$A42&lt;=$B42,"不可",5*$A42-$B42)</f>
        <v/>
      </c>
      <c r="H42" s="5">
        <f>IF(1*$A42&lt;=$B42,"不可",1*$A42-$B42)</f>
        <v/>
      </c>
    </row>
    <row r="43">
      <c r="A43" s="14" t="n">
        <v>39</v>
      </c>
      <c r="B43" s="5">
        <f>IF($A43=0,0,IF($A43&lt;=25,110,IF($A43&lt;=50,220,330)))</f>
        <v/>
      </c>
      <c r="C43" s="5">
        <f>IF(500*$A43&lt;=$B43,"不可",500*$A43-$B43)</f>
        <v/>
      </c>
      <c r="D43" s="5">
        <f>IF(100*$A43&lt;=$B43,"不可",100*$A43-$B43)</f>
        <v/>
      </c>
      <c r="E43" s="5">
        <f>IF(50*$A43&lt;=$B43,"不可",50*$A43-$B43)</f>
        <v/>
      </c>
      <c r="F43" s="5">
        <f>IF(10*$A43&lt;=$B43,"不可",10*$A43-$B43)</f>
        <v/>
      </c>
      <c r="G43" s="5">
        <f>IF(5*$A43&lt;=$B43,"不可",5*$A43-$B43)</f>
        <v/>
      </c>
      <c r="H43" s="5">
        <f>IF(1*$A43&lt;=$B43,"不可",1*$A43-$B43)</f>
        <v/>
      </c>
    </row>
    <row r="44">
      <c r="A44" s="14" t="n">
        <v>40</v>
      </c>
      <c r="B44" s="5">
        <f>IF($A44=0,0,IF($A44&lt;=25,110,IF($A44&lt;=50,220,330)))</f>
        <v/>
      </c>
      <c r="C44" s="5">
        <f>IF(500*$A44&lt;=$B44,"不可",500*$A44-$B44)</f>
        <v/>
      </c>
      <c r="D44" s="5">
        <f>IF(100*$A44&lt;=$B44,"不可",100*$A44-$B44)</f>
        <v/>
      </c>
      <c r="E44" s="5">
        <f>IF(50*$A44&lt;=$B44,"不可",50*$A44-$B44)</f>
        <v/>
      </c>
      <c r="F44" s="5">
        <f>IF(10*$A44&lt;=$B44,"不可",10*$A44-$B44)</f>
        <v/>
      </c>
      <c r="G44" s="5">
        <f>IF(5*$A44&lt;=$B44,"不可",5*$A44-$B44)</f>
        <v/>
      </c>
      <c r="H44" s="5">
        <f>IF(1*$A44&lt;=$B44,"不可",1*$A44-$B44)</f>
        <v/>
      </c>
    </row>
    <row r="45">
      <c r="A45" s="14" t="n">
        <v>41</v>
      </c>
      <c r="B45" s="5">
        <f>IF($A45=0,0,IF($A45&lt;=25,110,IF($A45&lt;=50,220,330)))</f>
        <v/>
      </c>
      <c r="C45" s="5">
        <f>IF(500*$A45&lt;=$B45,"不可",500*$A45-$B45)</f>
        <v/>
      </c>
      <c r="D45" s="5">
        <f>IF(100*$A45&lt;=$B45,"不可",100*$A45-$B45)</f>
        <v/>
      </c>
      <c r="E45" s="5">
        <f>IF(50*$A45&lt;=$B45,"不可",50*$A45-$B45)</f>
        <v/>
      </c>
      <c r="F45" s="5">
        <f>IF(10*$A45&lt;=$B45,"不可",10*$A45-$B45)</f>
        <v/>
      </c>
      <c r="G45" s="5">
        <f>IF(5*$A45&lt;=$B45,"不可",5*$A45-$B45)</f>
        <v/>
      </c>
      <c r="H45" s="5">
        <f>IF(1*$A45&lt;=$B45,"不可",1*$A45-$B45)</f>
        <v/>
      </c>
    </row>
    <row r="46">
      <c r="A46" s="14" t="n">
        <v>42</v>
      </c>
      <c r="B46" s="5">
        <f>IF($A46=0,0,IF($A46&lt;=25,110,IF($A46&lt;=50,220,330)))</f>
        <v/>
      </c>
      <c r="C46" s="5">
        <f>IF(500*$A46&lt;=$B46,"不可",500*$A46-$B46)</f>
        <v/>
      </c>
      <c r="D46" s="5">
        <f>IF(100*$A46&lt;=$B46,"不可",100*$A46-$B46)</f>
        <v/>
      </c>
      <c r="E46" s="5">
        <f>IF(50*$A46&lt;=$B46,"不可",50*$A46-$B46)</f>
        <v/>
      </c>
      <c r="F46" s="5">
        <f>IF(10*$A46&lt;=$B46,"不可",10*$A46-$B46)</f>
        <v/>
      </c>
      <c r="G46" s="5">
        <f>IF(5*$A46&lt;=$B46,"不可",5*$A46-$B46)</f>
        <v/>
      </c>
      <c r="H46" s="5">
        <f>IF(1*$A46&lt;=$B46,"不可",1*$A46-$B46)</f>
        <v/>
      </c>
    </row>
    <row r="47">
      <c r="A47" s="14" t="n">
        <v>43</v>
      </c>
      <c r="B47" s="5">
        <f>IF($A47=0,0,IF($A47&lt;=25,110,IF($A47&lt;=50,220,330)))</f>
        <v/>
      </c>
      <c r="C47" s="5">
        <f>IF(500*$A47&lt;=$B47,"不可",500*$A47-$B47)</f>
        <v/>
      </c>
      <c r="D47" s="5">
        <f>IF(100*$A47&lt;=$B47,"不可",100*$A47-$B47)</f>
        <v/>
      </c>
      <c r="E47" s="5">
        <f>IF(50*$A47&lt;=$B47,"不可",50*$A47-$B47)</f>
        <v/>
      </c>
      <c r="F47" s="5">
        <f>IF(10*$A47&lt;=$B47,"不可",10*$A47-$B47)</f>
        <v/>
      </c>
      <c r="G47" s="5">
        <f>IF(5*$A47&lt;=$B47,"不可",5*$A47-$B47)</f>
        <v/>
      </c>
      <c r="H47" s="5">
        <f>IF(1*$A47&lt;=$B47,"不可",1*$A47-$B47)</f>
        <v/>
      </c>
    </row>
    <row r="48">
      <c r="A48" s="14" t="n">
        <v>44</v>
      </c>
      <c r="B48" s="5">
        <f>IF($A48=0,0,IF($A48&lt;=25,110,IF($A48&lt;=50,220,330)))</f>
        <v/>
      </c>
      <c r="C48" s="5">
        <f>IF(500*$A48&lt;=$B48,"不可",500*$A48-$B48)</f>
        <v/>
      </c>
      <c r="D48" s="5">
        <f>IF(100*$A48&lt;=$B48,"不可",100*$A48-$B48)</f>
        <v/>
      </c>
      <c r="E48" s="5">
        <f>IF(50*$A48&lt;=$B48,"不可",50*$A48-$B48)</f>
        <v/>
      </c>
      <c r="F48" s="5">
        <f>IF(10*$A48&lt;=$B48,"不可",10*$A48-$B48)</f>
        <v/>
      </c>
      <c r="G48" s="5">
        <f>IF(5*$A48&lt;=$B48,"不可",5*$A48-$B48)</f>
        <v/>
      </c>
      <c r="H48" s="5">
        <f>IF(1*$A48&lt;=$B48,"不可",1*$A48-$B48)</f>
        <v/>
      </c>
    </row>
    <row r="49">
      <c r="A49" s="14" t="n">
        <v>45</v>
      </c>
      <c r="B49" s="5">
        <f>IF($A49=0,0,IF($A49&lt;=25,110,IF($A49&lt;=50,220,330)))</f>
        <v/>
      </c>
      <c r="C49" s="5">
        <f>IF(500*$A49&lt;=$B49,"不可",500*$A49-$B49)</f>
        <v/>
      </c>
      <c r="D49" s="5">
        <f>IF(100*$A49&lt;=$B49,"不可",100*$A49-$B49)</f>
        <v/>
      </c>
      <c r="E49" s="5">
        <f>IF(50*$A49&lt;=$B49,"不可",50*$A49-$B49)</f>
        <v/>
      </c>
      <c r="F49" s="5">
        <f>IF(10*$A49&lt;=$B49,"不可",10*$A49-$B49)</f>
        <v/>
      </c>
      <c r="G49" s="5">
        <f>IF(5*$A49&lt;=$B49,"不可",5*$A49-$B49)</f>
        <v/>
      </c>
      <c r="H49" s="5">
        <f>IF(1*$A49&lt;=$B49,"不可",1*$A49-$B49)</f>
        <v/>
      </c>
    </row>
    <row r="50">
      <c r="A50" s="14" t="n">
        <v>46</v>
      </c>
      <c r="B50" s="5">
        <f>IF($A50=0,0,IF($A50&lt;=25,110,IF($A50&lt;=50,220,330)))</f>
        <v/>
      </c>
      <c r="C50" s="5">
        <f>IF(500*$A50&lt;=$B50,"不可",500*$A50-$B50)</f>
        <v/>
      </c>
      <c r="D50" s="5">
        <f>IF(100*$A50&lt;=$B50,"不可",100*$A50-$B50)</f>
        <v/>
      </c>
      <c r="E50" s="5">
        <f>IF(50*$A50&lt;=$B50,"不可",50*$A50-$B50)</f>
        <v/>
      </c>
      <c r="F50" s="5">
        <f>IF(10*$A50&lt;=$B50,"不可",10*$A50-$B50)</f>
        <v/>
      </c>
      <c r="G50" s="5">
        <f>IF(5*$A50&lt;=$B50,"不可",5*$A50-$B50)</f>
        <v/>
      </c>
      <c r="H50" s="5">
        <f>IF(1*$A50&lt;=$B50,"不可",1*$A50-$B50)</f>
        <v/>
      </c>
    </row>
    <row r="51">
      <c r="A51" s="14" t="n">
        <v>47</v>
      </c>
      <c r="B51" s="5">
        <f>IF($A51=0,0,IF($A51&lt;=25,110,IF($A51&lt;=50,220,330)))</f>
        <v/>
      </c>
      <c r="C51" s="5">
        <f>IF(500*$A51&lt;=$B51,"不可",500*$A51-$B51)</f>
        <v/>
      </c>
      <c r="D51" s="5">
        <f>IF(100*$A51&lt;=$B51,"不可",100*$A51-$B51)</f>
        <v/>
      </c>
      <c r="E51" s="5">
        <f>IF(50*$A51&lt;=$B51,"不可",50*$A51-$B51)</f>
        <v/>
      </c>
      <c r="F51" s="5">
        <f>IF(10*$A51&lt;=$B51,"不可",10*$A51-$B51)</f>
        <v/>
      </c>
      <c r="G51" s="5">
        <f>IF(5*$A51&lt;=$B51,"不可",5*$A51-$B51)</f>
        <v/>
      </c>
      <c r="H51" s="5">
        <f>IF(1*$A51&lt;=$B51,"不可",1*$A51-$B51)</f>
        <v/>
      </c>
    </row>
    <row r="52">
      <c r="A52" s="14" t="n">
        <v>48</v>
      </c>
      <c r="B52" s="5">
        <f>IF($A52=0,0,IF($A52&lt;=25,110,IF($A52&lt;=50,220,330)))</f>
        <v/>
      </c>
      <c r="C52" s="5">
        <f>IF(500*$A52&lt;=$B52,"不可",500*$A52-$B52)</f>
        <v/>
      </c>
      <c r="D52" s="5">
        <f>IF(100*$A52&lt;=$B52,"不可",100*$A52-$B52)</f>
        <v/>
      </c>
      <c r="E52" s="5">
        <f>IF(50*$A52&lt;=$B52,"不可",50*$A52-$B52)</f>
        <v/>
      </c>
      <c r="F52" s="5">
        <f>IF(10*$A52&lt;=$B52,"不可",10*$A52-$B52)</f>
        <v/>
      </c>
      <c r="G52" s="5">
        <f>IF(5*$A52&lt;=$B52,"不可",5*$A52-$B52)</f>
        <v/>
      </c>
      <c r="H52" s="5">
        <f>IF(1*$A52&lt;=$B52,"不可",1*$A52-$B52)</f>
        <v/>
      </c>
    </row>
    <row r="53">
      <c r="A53" s="14" t="n">
        <v>49</v>
      </c>
      <c r="B53" s="5">
        <f>IF($A53=0,0,IF($A53&lt;=25,110,IF($A53&lt;=50,220,330)))</f>
        <v/>
      </c>
      <c r="C53" s="5">
        <f>IF(500*$A53&lt;=$B53,"不可",500*$A53-$B53)</f>
        <v/>
      </c>
      <c r="D53" s="5">
        <f>IF(100*$A53&lt;=$B53,"不可",100*$A53-$B53)</f>
        <v/>
      </c>
      <c r="E53" s="5">
        <f>IF(50*$A53&lt;=$B53,"不可",50*$A53-$B53)</f>
        <v/>
      </c>
      <c r="F53" s="5">
        <f>IF(10*$A53&lt;=$B53,"不可",10*$A53-$B53)</f>
        <v/>
      </c>
      <c r="G53" s="5">
        <f>IF(5*$A53&lt;=$B53,"不可",5*$A53-$B53)</f>
        <v/>
      </c>
      <c r="H53" s="5">
        <f>IF(1*$A53&lt;=$B53,"不可",1*$A53-$B53)</f>
        <v/>
      </c>
    </row>
    <row r="54">
      <c r="A54" s="14" t="n">
        <v>50</v>
      </c>
      <c r="B54" s="5">
        <f>IF($A54=0,0,IF($A54&lt;=25,110,IF($A54&lt;=50,220,330)))</f>
        <v/>
      </c>
      <c r="C54" s="5">
        <f>IF(500*$A54&lt;=$B54,"不可",500*$A54-$B54)</f>
        <v/>
      </c>
      <c r="D54" s="5">
        <f>IF(100*$A54&lt;=$B54,"不可",100*$A54-$B54)</f>
        <v/>
      </c>
      <c r="E54" s="5">
        <f>IF(50*$A54&lt;=$B54,"不可",50*$A54-$B54)</f>
        <v/>
      </c>
      <c r="F54" s="5">
        <f>IF(10*$A54&lt;=$B54,"不可",10*$A54-$B54)</f>
        <v/>
      </c>
      <c r="G54" s="5">
        <f>IF(5*$A54&lt;=$B54,"不可",5*$A54-$B54)</f>
        <v/>
      </c>
      <c r="H54" s="5">
        <f>IF(1*$A54&lt;=$B54,"不可",1*$A54-$B54)</f>
        <v/>
      </c>
    </row>
    <row r="55">
      <c r="A55" s="14" t="n">
        <v>51</v>
      </c>
      <c r="B55" s="5">
        <f>IF($A55=0,0,IF($A55&lt;=25,110,IF($A55&lt;=50,220,330)))</f>
        <v/>
      </c>
      <c r="C55" s="5">
        <f>IF(500*$A55&lt;=$B55,"不可",500*$A55-$B55)</f>
        <v/>
      </c>
      <c r="D55" s="5">
        <f>IF(100*$A55&lt;=$B55,"不可",100*$A55-$B55)</f>
        <v/>
      </c>
      <c r="E55" s="5">
        <f>IF(50*$A55&lt;=$B55,"不可",50*$A55-$B55)</f>
        <v/>
      </c>
      <c r="F55" s="5">
        <f>IF(10*$A55&lt;=$B55,"不可",10*$A55-$B55)</f>
        <v/>
      </c>
      <c r="G55" s="5">
        <f>IF(5*$A55&lt;=$B55,"不可",5*$A55-$B55)</f>
        <v/>
      </c>
      <c r="H55" s="5">
        <f>IF(1*$A55&lt;=$B55,"不可",1*$A55-$B55)</f>
        <v/>
      </c>
    </row>
    <row r="56">
      <c r="A56" s="14" t="n">
        <v>52</v>
      </c>
      <c r="B56" s="5">
        <f>IF($A56=0,0,IF($A56&lt;=25,110,IF($A56&lt;=50,220,330)))</f>
        <v/>
      </c>
      <c r="C56" s="5">
        <f>IF(500*$A56&lt;=$B56,"不可",500*$A56-$B56)</f>
        <v/>
      </c>
      <c r="D56" s="5">
        <f>IF(100*$A56&lt;=$B56,"不可",100*$A56-$B56)</f>
        <v/>
      </c>
      <c r="E56" s="5">
        <f>IF(50*$A56&lt;=$B56,"不可",50*$A56-$B56)</f>
        <v/>
      </c>
      <c r="F56" s="5">
        <f>IF(10*$A56&lt;=$B56,"不可",10*$A56-$B56)</f>
        <v/>
      </c>
      <c r="G56" s="5">
        <f>IF(5*$A56&lt;=$B56,"不可",5*$A56-$B56)</f>
        <v/>
      </c>
      <c r="H56" s="5">
        <f>IF(1*$A56&lt;=$B56,"不可",1*$A56-$B56)</f>
        <v/>
      </c>
    </row>
    <row r="57">
      <c r="A57" s="14" t="n">
        <v>53</v>
      </c>
      <c r="B57" s="5">
        <f>IF($A57=0,0,IF($A57&lt;=25,110,IF($A57&lt;=50,220,330)))</f>
        <v/>
      </c>
      <c r="C57" s="5">
        <f>IF(500*$A57&lt;=$B57,"不可",500*$A57-$B57)</f>
        <v/>
      </c>
      <c r="D57" s="5">
        <f>IF(100*$A57&lt;=$B57,"不可",100*$A57-$B57)</f>
        <v/>
      </c>
      <c r="E57" s="5">
        <f>IF(50*$A57&lt;=$B57,"不可",50*$A57-$B57)</f>
        <v/>
      </c>
      <c r="F57" s="5">
        <f>IF(10*$A57&lt;=$B57,"不可",10*$A57-$B57)</f>
        <v/>
      </c>
      <c r="G57" s="5">
        <f>IF(5*$A57&lt;=$B57,"不可",5*$A57-$B57)</f>
        <v/>
      </c>
      <c r="H57" s="5">
        <f>IF(1*$A57&lt;=$B57,"不可",1*$A57-$B57)</f>
        <v/>
      </c>
    </row>
    <row r="58">
      <c r="A58" s="14" t="n">
        <v>54</v>
      </c>
      <c r="B58" s="5">
        <f>IF($A58=0,0,IF($A58&lt;=25,110,IF($A58&lt;=50,220,330)))</f>
        <v/>
      </c>
      <c r="C58" s="5">
        <f>IF(500*$A58&lt;=$B58,"不可",500*$A58-$B58)</f>
        <v/>
      </c>
      <c r="D58" s="5">
        <f>IF(100*$A58&lt;=$B58,"不可",100*$A58-$B58)</f>
        <v/>
      </c>
      <c r="E58" s="5">
        <f>IF(50*$A58&lt;=$B58,"不可",50*$A58-$B58)</f>
        <v/>
      </c>
      <c r="F58" s="5">
        <f>IF(10*$A58&lt;=$B58,"不可",10*$A58-$B58)</f>
        <v/>
      </c>
      <c r="G58" s="5">
        <f>IF(5*$A58&lt;=$B58,"不可",5*$A58-$B58)</f>
        <v/>
      </c>
      <c r="H58" s="5">
        <f>IF(1*$A58&lt;=$B58,"不可",1*$A58-$B58)</f>
        <v/>
      </c>
    </row>
    <row r="59">
      <c r="A59" s="14" t="n">
        <v>55</v>
      </c>
      <c r="B59" s="5">
        <f>IF($A59=0,0,IF($A59&lt;=25,110,IF($A59&lt;=50,220,330)))</f>
        <v/>
      </c>
      <c r="C59" s="5">
        <f>IF(500*$A59&lt;=$B59,"不可",500*$A59-$B59)</f>
        <v/>
      </c>
      <c r="D59" s="5">
        <f>IF(100*$A59&lt;=$B59,"不可",100*$A59-$B59)</f>
        <v/>
      </c>
      <c r="E59" s="5">
        <f>IF(50*$A59&lt;=$B59,"不可",50*$A59-$B59)</f>
        <v/>
      </c>
      <c r="F59" s="5">
        <f>IF(10*$A59&lt;=$B59,"不可",10*$A59-$B59)</f>
        <v/>
      </c>
      <c r="G59" s="5">
        <f>IF(5*$A59&lt;=$B59,"不可",5*$A59-$B59)</f>
        <v/>
      </c>
      <c r="H59" s="5">
        <f>IF(1*$A59&lt;=$B59,"不可",1*$A59-$B59)</f>
        <v/>
      </c>
    </row>
    <row r="60">
      <c r="A60" s="14" t="n">
        <v>56</v>
      </c>
      <c r="B60" s="5">
        <f>IF($A60=0,0,IF($A60&lt;=25,110,IF($A60&lt;=50,220,330)))</f>
        <v/>
      </c>
      <c r="C60" s="5">
        <f>IF(500*$A60&lt;=$B60,"不可",500*$A60-$B60)</f>
        <v/>
      </c>
      <c r="D60" s="5">
        <f>IF(100*$A60&lt;=$B60,"不可",100*$A60-$B60)</f>
        <v/>
      </c>
      <c r="E60" s="5">
        <f>IF(50*$A60&lt;=$B60,"不可",50*$A60-$B60)</f>
        <v/>
      </c>
      <c r="F60" s="5">
        <f>IF(10*$A60&lt;=$B60,"不可",10*$A60-$B60)</f>
        <v/>
      </c>
      <c r="G60" s="5">
        <f>IF(5*$A60&lt;=$B60,"不可",5*$A60-$B60)</f>
        <v/>
      </c>
      <c r="H60" s="5">
        <f>IF(1*$A60&lt;=$B60,"不可",1*$A60-$B60)</f>
        <v/>
      </c>
    </row>
    <row r="61">
      <c r="A61" s="14" t="n">
        <v>57</v>
      </c>
      <c r="B61" s="5">
        <f>IF($A61=0,0,IF($A61&lt;=25,110,IF($A61&lt;=50,220,330)))</f>
        <v/>
      </c>
      <c r="C61" s="5">
        <f>IF(500*$A61&lt;=$B61,"不可",500*$A61-$B61)</f>
        <v/>
      </c>
      <c r="D61" s="5">
        <f>IF(100*$A61&lt;=$B61,"不可",100*$A61-$B61)</f>
        <v/>
      </c>
      <c r="E61" s="5">
        <f>IF(50*$A61&lt;=$B61,"不可",50*$A61-$B61)</f>
        <v/>
      </c>
      <c r="F61" s="5">
        <f>IF(10*$A61&lt;=$B61,"不可",10*$A61-$B61)</f>
        <v/>
      </c>
      <c r="G61" s="5">
        <f>IF(5*$A61&lt;=$B61,"不可",5*$A61-$B61)</f>
        <v/>
      </c>
      <c r="H61" s="5">
        <f>IF(1*$A61&lt;=$B61,"不可",1*$A61-$B61)</f>
        <v/>
      </c>
    </row>
    <row r="62">
      <c r="A62" s="14" t="n">
        <v>58</v>
      </c>
      <c r="B62" s="5">
        <f>IF($A62=0,0,IF($A62&lt;=25,110,IF($A62&lt;=50,220,330)))</f>
        <v/>
      </c>
      <c r="C62" s="5">
        <f>IF(500*$A62&lt;=$B62,"不可",500*$A62-$B62)</f>
        <v/>
      </c>
      <c r="D62" s="5">
        <f>IF(100*$A62&lt;=$B62,"不可",100*$A62-$B62)</f>
        <v/>
      </c>
      <c r="E62" s="5">
        <f>IF(50*$A62&lt;=$B62,"不可",50*$A62-$B62)</f>
        <v/>
      </c>
      <c r="F62" s="5">
        <f>IF(10*$A62&lt;=$B62,"不可",10*$A62-$B62)</f>
        <v/>
      </c>
      <c r="G62" s="5">
        <f>IF(5*$A62&lt;=$B62,"不可",5*$A62-$B62)</f>
        <v/>
      </c>
      <c r="H62" s="5">
        <f>IF(1*$A62&lt;=$B62,"不可",1*$A62-$B62)</f>
        <v/>
      </c>
    </row>
    <row r="63">
      <c r="A63" s="14" t="n">
        <v>59</v>
      </c>
      <c r="B63" s="5">
        <f>IF($A63=0,0,IF($A63&lt;=25,110,IF($A63&lt;=50,220,330)))</f>
        <v/>
      </c>
      <c r="C63" s="5">
        <f>IF(500*$A63&lt;=$B63,"不可",500*$A63-$B63)</f>
        <v/>
      </c>
      <c r="D63" s="5">
        <f>IF(100*$A63&lt;=$B63,"不可",100*$A63-$B63)</f>
        <v/>
      </c>
      <c r="E63" s="5">
        <f>IF(50*$A63&lt;=$B63,"不可",50*$A63-$B63)</f>
        <v/>
      </c>
      <c r="F63" s="5">
        <f>IF(10*$A63&lt;=$B63,"不可",10*$A63-$B63)</f>
        <v/>
      </c>
      <c r="G63" s="5">
        <f>IF(5*$A63&lt;=$B63,"不可",5*$A63-$B63)</f>
        <v/>
      </c>
      <c r="H63" s="5">
        <f>IF(1*$A63&lt;=$B63,"不可",1*$A63-$B63)</f>
        <v/>
      </c>
    </row>
    <row r="64">
      <c r="A64" s="14" t="n">
        <v>60</v>
      </c>
      <c r="B64" s="5">
        <f>IF($A64=0,0,IF($A64&lt;=25,110,IF($A64&lt;=50,220,330)))</f>
        <v/>
      </c>
      <c r="C64" s="5">
        <f>IF(500*$A64&lt;=$B64,"不可",500*$A64-$B64)</f>
        <v/>
      </c>
      <c r="D64" s="5">
        <f>IF(100*$A64&lt;=$B64,"不可",100*$A64-$B64)</f>
        <v/>
      </c>
      <c r="E64" s="5">
        <f>IF(50*$A64&lt;=$B64,"不可",50*$A64-$B64)</f>
        <v/>
      </c>
      <c r="F64" s="5">
        <f>IF(10*$A64&lt;=$B64,"不可",10*$A64-$B64)</f>
        <v/>
      </c>
      <c r="G64" s="5">
        <f>IF(5*$A64&lt;=$B64,"不可",5*$A64-$B64)</f>
        <v/>
      </c>
      <c r="H64" s="5">
        <f>IF(1*$A64&lt;=$B64,"不可",1*$A64-$B64)</f>
        <v/>
      </c>
    </row>
    <row r="65">
      <c r="A65" s="14" t="n">
        <v>61</v>
      </c>
      <c r="B65" s="5">
        <f>IF($A65=0,0,IF($A65&lt;=25,110,IF($A65&lt;=50,220,330)))</f>
        <v/>
      </c>
      <c r="C65" s="5">
        <f>IF(500*$A65&lt;=$B65,"不可",500*$A65-$B65)</f>
        <v/>
      </c>
      <c r="D65" s="5">
        <f>IF(100*$A65&lt;=$B65,"不可",100*$A65-$B65)</f>
        <v/>
      </c>
      <c r="E65" s="5">
        <f>IF(50*$A65&lt;=$B65,"不可",50*$A65-$B65)</f>
        <v/>
      </c>
      <c r="F65" s="5">
        <f>IF(10*$A65&lt;=$B65,"不可",10*$A65-$B65)</f>
        <v/>
      </c>
      <c r="G65" s="5">
        <f>IF(5*$A65&lt;=$B65,"不可",5*$A65-$B65)</f>
        <v/>
      </c>
      <c r="H65" s="5">
        <f>IF(1*$A65&lt;=$B65,"不可",1*$A65-$B65)</f>
        <v/>
      </c>
    </row>
    <row r="66">
      <c r="A66" s="14" t="n">
        <v>62</v>
      </c>
      <c r="B66" s="5">
        <f>IF($A66=0,0,IF($A66&lt;=25,110,IF($A66&lt;=50,220,330)))</f>
        <v/>
      </c>
      <c r="C66" s="5">
        <f>IF(500*$A66&lt;=$B66,"不可",500*$A66-$B66)</f>
        <v/>
      </c>
      <c r="D66" s="5">
        <f>IF(100*$A66&lt;=$B66,"不可",100*$A66-$B66)</f>
        <v/>
      </c>
      <c r="E66" s="5">
        <f>IF(50*$A66&lt;=$B66,"不可",50*$A66-$B66)</f>
        <v/>
      </c>
      <c r="F66" s="5">
        <f>IF(10*$A66&lt;=$B66,"不可",10*$A66-$B66)</f>
        <v/>
      </c>
      <c r="G66" s="5">
        <f>IF(5*$A66&lt;=$B66,"不可",5*$A66-$B66)</f>
        <v/>
      </c>
      <c r="H66" s="5">
        <f>IF(1*$A66&lt;=$B66,"不可",1*$A66-$B66)</f>
        <v/>
      </c>
    </row>
    <row r="67">
      <c r="A67" s="14" t="n">
        <v>63</v>
      </c>
      <c r="B67" s="5">
        <f>IF($A67=0,0,IF($A67&lt;=25,110,IF($A67&lt;=50,220,330)))</f>
        <v/>
      </c>
      <c r="C67" s="5">
        <f>IF(500*$A67&lt;=$B67,"不可",500*$A67-$B67)</f>
        <v/>
      </c>
      <c r="D67" s="5">
        <f>IF(100*$A67&lt;=$B67,"不可",100*$A67-$B67)</f>
        <v/>
      </c>
      <c r="E67" s="5">
        <f>IF(50*$A67&lt;=$B67,"不可",50*$A67-$B67)</f>
        <v/>
      </c>
      <c r="F67" s="5">
        <f>IF(10*$A67&lt;=$B67,"不可",10*$A67-$B67)</f>
        <v/>
      </c>
      <c r="G67" s="5">
        <f>IF(5*$A67&lt;=$B67,"不可",5*$A67-$B67)</f>
        <v/>
      </c>
      <c r="H67" s="5">
        <f>IF(1*$A67&lt;=$B67,"不可",1*$A67-$B67)</f>
        <v/>
      </c>
    </row>
    <row r="68">
      <c r="A68" s="14" t="n">
        <v>64</v>
      </c>
      <c r="B68" s="5">
        <f>IF($A68=0,0,IF($A68&lt;=25,110,IF($A68&lt;=50,220,330)))</f>
        <v/>
      </c>
      <c r="C68" s="5">
        <f>IF(500*$A68&lt;=$B68,"不可",500*$A68-$B68)</f>
        <v/>
      </c>
      <c r="D68" s="5">
        <f>IF(100*$A68&lt;=$B68,"不可",100*$A68-$B68)</f>
        <v/>
      </c>
      <c r="E68" s="5">
        <f>IF(50*$A68&lt;=$B68,"不可",50*$A68-$B68)</f>
        <v/>
      </c>
      <c r="F68" s="5">
        <f>IF(10*$A68&lt;=$B68,"不可",10*$A68-$B68)</f>
        <v/>
      </c>
      <c r="G68" s="5">
        <f>IF(5*$A68&lt;=$B68,"不可",5*$A68-$B68)</f>
        <v/>
      </c>
      <c r="H68" s="5">
        <f>IF(1*$A68&lt;=$B68,"不可",1*$A68-$B68)</f>
        <v/>
      </c>
    </row>
    <row r="69">
      <c r="A69" s="14" t="n">
        <v>65</v>
      </c>
      <c r="B69" s="5">
        <f>IF($A69=0,0,IF($A69&lt;=25,110,IF($A69&lt;=50,220,330)))</f>
        <v/>
      </c>
      <c r="C69" s="5">
        <f>IF(500*$A69&lt;=$B69,"不可",500*$A69-$B69)</f>
        <v/>
      </c>
      <c r="D69" s="5">
        <f>IF(100*$A69&lt;=$B69,"不可",100*$A69-$B69)</f>
        <v/>
      </c>
      <c r="E69" s="5">
        <f>IF(50*$A69&lt;=$B69,"不可",50*$A69-$B69)</f>
        <v/>
      </c>
      <c r="F69" s="5">
        <f>IF(10*$A69&lt;=$B69,"不可",10*$A69-$B69)</f>
        <v/>
      </c>
      <c r="G69" s="5">
        <f>IF(5*$A69&lt;=$B69,"不可",5*$A69-$B69)</f>
        <v/>
      </c>
      <c r="H69" s="5">
        <f>IF(1*$A69&lt;=$B69,"不可",1*$A69-$B69)</f>
        <v/>
      </c>
    </row>
    <row r="70">
      <c r="A70" s="14" t="n">
        <v>66</v>
      </c>
      <c r="B70" s="5">
        <f>IF($A70=0,0,IF($A70&lt;=25,110,IF($A70&lt;=50,220,330)))</f>
        <v/>
      </c>
      <c r="C70" s="5">
        <f>IF(500*$A70&lt;=$B70,"不可",500*$A70-$B70)</f>
        <v/>
      </c>
      <c r="D70" s="5">
        <f>IF(100*$A70&lt;=$B70,"不可",100*$A70-$B70)</f>
        <v/>
      </c>
      <c r="E70" s="5">
        <f>IF(50*$A70&lt;=$B70,"不可",50*$A70-$B70)</f>
        <v/>
      </c>
      <c r="F70" s="5">
        <f>IF(10*$A70&lt;=$B70,"不可",10*$A70-$B70)</f>
        <v/>
      </c>
      <c r="G70" s="5">
        <f>IF(5*$A70&lt;=$B70,"不可",5*$A70-$B70)</f>
        <v/>
      </c>
      <c r="H70" s="5">
        <f>IF(1*$A70&lt;=$B70,"不可",1*$A70-$B70)</f>
        <v/>
      </c>
    </row>
    <row r="71">
      <c r="A71" s="14" t="n">
        <v>67</v>
      </c>
      <c r="B71" s="5">
        <f>IF($A71=0,0,IF($A71&lt;=25,110,IF($A71&lt;=50,220,330)))</f>
        <v/>
      </c>
      <c r="C71" s="5">
        <f>IF(500*$A71&lt;=$B71,"不可",500*$A71-$B71)</f>
        <v/>
      </c>
      <c r="D71" s="5">
        <f>IF(100*$A71&lt;=$B71,"不可",100*$A71-$B71)</f>
        <v/>
      </c>
      <c r="E71" s="5">
        <f>IF(50*$A71&lt;=$B71,"不可",50*$A71-$B71)</f>
        <v/>
      </c>
      <c r="F71" s="5">
        <f>IF(10*$A71&lt;=$B71,"不可",10*$A71-$B71)</f>
        <v/>
      </c>
      <c r="G71" s="5">
        <f>IF(5*$A71&lt;=$B71,"不可",5*$A71-$B71)</f>
        <v/>
      </c>
      <c r="H71" s="5">
        <f>IF(1*$A71&lt;=$B71,"不可",1*$A71-$B71)</f>
        <v/>
      </c>
    </row>
    <row r="72">
      <c r="A72" s="14" t="n">
        <v>68</v>
      </c>
      <c r="B72" s="5">
        <f>IF($A72=0,0,IF($A72&lt;=25,110,IF($A72&lt;=50,220,330)))</f>
        <v/>
      </c>
      <c r="C72" s="5">
        <f>IF(500*$A72&lt;=$B72,"不可",500*$A72-$B72)</f>
        <v/>
      </c>
      <c r="D72" s="5">
        <f>IF(100*$A72&lt;=$B72,"不可",100*$A72-$B72)</f>
        <v/>
      </c>
      <c r="E72" s="5">
        <f>IF(50*$A72&lt;=$B72,"不可",50*$A72-$B72)</f>
        <v/>
      </c>
      <c r="F72" s="5">
        <f>IF(10*$A72&lt;=$B72,"不可",10*$A72-$B72)</f>
        <v/>
      </c>
      <c r="G72" s="5">
        <f>IF(5*$A72&lt;=$B72,"不可",5*$A72-$B72)</f>
        <v/>
      </c>
      <c r="H72" s="5">
        <f>IF(1*$A72&lt;=$B72,"不可",1*$A72-$B72)</f>
        <v/>
      </c>
    </row>
    <row r="73">
      <c r="A73" s="14" t="n">
        <v>69</v>
      </c>
      <c r="B73" s="5">
        <f>IF($A73=0,0,IF($A73&lt;=25,110,IF($A73&lt;=50,220,330)))</f>
        <v/>
      </c>
      <c r="C73" s="5">
        <f>IF(500*$A73&lt;=$B73,"不可",500*$A73-$B73)</f>
        <v/>
      </c>
      <c r="D73" s="5">
        <f>IF(100*$A73&lt;=$B73,"不可",100*$A73-$B73)</f>
        <v/>
      </c>
      <c r="E73" s="5">
        <f>IF(50*$A73&lt;=$B73,"不可",50*$A73-$B73)</f>
        <v/>
      </c>
      <c r="F73" s="5">
        <f>IF(10*$A73&lt;=$B73,"不可",10*$A73-$B73)</f>
        <v/>
      </c>
      <c r="G73" s="5">
        <f>IF(5*$A73&lt;=$B73,"不可",5*$A73-$B73)</f>
        <v/>
      </c>
      <c r="H73" s="5">
        <f>IF(1*$A73&lt;=$B73,"不可",1*$A73-$B73)</f>
        <v/>
      </c>
    </row>
    <row r="74">
      <c r="A74" s="14" t="n">
        <v>70</v>
      </c>
      <c r="B74" s="5">
        <f>IF($A74=0,0,IF($A74&lt;=25,110,IF($A74&lt;=50,220,330)))</f>
        <v/>
      </c>
      <c r="C74" s="5">
        <f>IF(500*$A74&lt;=$B74,"不可",500*$A74-$B74)</f>
        <v/>
      </c>
      <c r="D74" s="5">
        <f>IF(100*$A74&lt;=$B74,"不可",100*$A74-$B74)</f>
        <v/>
      </c>
      <c r="E74" s="5">
        <f>IF(50*$A74&lt;=$B74,"不可",50*$A74-$B74)</f>
        <v/>
      </c>
      <c r="F74" s="5">
        <f>IF(10*$A74&lt;=$B74,"不可",10*$A74-$B74)</f>
        <v/>
      </c>
      <c r="G74" s="5">
        <f>IF(5*$A74&lt;=$B74,"不可",5*$A74-$B74)</f>
        <v/>
      </c>
      <c r="H74" s="5">
        <f>IF(1*$A74&lt;=$B74,"不可",1*$A74-$B74)</f>
        <v/>
      </c>
    </row>
    <row r="75">
      <c r="A75" s="14" t="n">
        <v>71</v>
      </c>
      <c r="B75" s="5">
        <f>IF($A75=0,0,IF($A75&lt;=25,110,IF($A75&lt;=50,220,330)))</f>
        <v/>
      </c>
      <c r="C75" s="5">
        <f>IF(500*$A75&lt;=$B75,"不可",500*$A75-$B75)</f>
        <v/>
      </c>
      <c r="D75" s="5">
        <f>IF(100*$A75&lt;=$B75,"不可",100*$A75-$B75)</f>
        <v/>
      </c>
      <c r="E75" s="5">
        <f>IF(50*$A75&lt;=$B75,"不可",50*$A75-$B75)</f>
        <v/>
      </c>
      <c r="F75" s="5">
        <f>IF(10*$A75&lt;=$B75,"不可",10*$A75-$B75)</f>
        <v/>
      </c>
      <c r="G75" s="5">
        <f>IF(5*$A75&lt;=$B75,"不可",5*$A75-$B75)</f>
        <v/>
      </c>
      <c r="H75" s="5">
        <f>IF(1*$A75&lt;=$B75,"不可",1*$A75-$B75)</f>
        <v/>
      </c>
    </row>
    <row r="76">
      <c r="A76" s="14" t="n">
        <v>72</v>
      </c>
      <c r="B76" s="5">
        <f>IF($A76=0,0,IF($A76&lt;=25,110,IF($A76&lt;=50,220,330)))</f>
        <v/>
      </c>
      <c r="C76" s="5">
        <f>IF(500*$A76&lt;=$B76,"不可",500*$A76-$B76)</f>
        <v/>
      </c>
      <c r="D76" s="5">
        <f>IF(100*$A76&lt;=$B76,"不可",100*$A76-$B76)</f>
        <v/>
      </c>
      <c r="E76" s="5">
        <f>IF(50*$A76&lt;=$B76,"不可",50*$A76-$B76)</f>
        <v/>
      </c>
      <c r="F76" s="5">
        <f>IF(10*$A76&lt;=$B76,"不可",10*$A76-$B76)</f>
        <v/>
      </c>
      <c r="G76" s="5">
        <f>IF(5*$A76&lt;=$B76,"不可",5*$A76-$B76)</f>
        <v/>
      </c>
      <c r="H76" s="5">
        <f>IF(1*$A76&lt;=$B76,"不可",1*$A76-$B76)</f>
        <v/>
      </c>
    </row>
    <row r="77">
      <c r="A77" s="14" t="n">
        <v>73</v>
      </c>
      <c r="B77" s="5">
        <f>IF($A77=0,0,IF($A77&lt;=25,110,IF($A77&lt;=50,220,330)))</f>
        <v/>
      </c>
      <c r="C77" s="5">
        <f>IF(500*$A77&lt;=$B77,"不可",500*$A77-$B77)</f>
        <v/>
      </c>
      <c r="D77" s="5">
        <f>IF(100*$A77&lt;=$B77,"不可",100*$A77-$B77)</f>
        <v/>
      </c>
      <c r="E77" s="5">
        <f>IF(50*$A77&lt;=$B77,"不可",50*$A77-$B77)</f>
        <v/>
      </c>
      <c r="F77" s="5">
        <f>IF(10*$A77&lt;=$B77,"不可",10*$A77-$B77)</f>
        <v/>
      </c>
      <c r="G77" s="5">
        <f>IF(5*$A77&lt;=$B77,"不可",5*$A77-$B77)</f>
        <v/>
      </c>
      <c r="H77" s="5">
        <f>IF(1*$A77&lt;=$B77,"不可",1*$A77-$B77)</f>
        <v/>
      </c>
    </row>
    <row r="78">
      <c r="A78" s="14" t="n">
        <v>74</v>
      </c>
      <c r="B78" s="5">
        <f>IF($A78=0,0,IF($A78&lt;=25,110,IF($A78&lt;=50,220,330)))</f>
        <v/>
      </c>
      <c r="C78" s="5">
        <f>IF(500*$A78&lt;=$B78,"不可",500*$A78-$B78)</f>
        <v/>
      </c>
      <c r="D78" s="5">
        <f>IF(100*$A78&lt;=$B78,"不可",100*$A78-$B78)</f>
        <v/>
      </c>
      <c r="E78" s="5">
        <f>IF(50*$A78&lt;=$B78,"不可",50*$A78-$B78)</f>
        <v/>
      </c>
      <c r="F78" s="5">
        <f>IF(10*$A78&lt;=$B78,"不可",10*$A78-$B78)</f>
        <v/>
      </c>
      <c r="G78" s="5">
        <f>IF(5*$A78&lt;=$B78,"不可",5*$A78-$B78)</f>
        <v/>
      </c>
      <c r="H78" s="5">
        <f>IF(1*$A78&lt;=$B78,"不可",1*$A78-$B78)</f>
        <v/>
      </c>
    </row>
    <row r="79">
      <c r="A79" s="14" t="n">
        <v>75</v>
      </c>
      <c r="B79" s="5">
        <f>IF($A79=0,0,IF($A79&lt;=25,110,IF($A79&lt;=50,220,330)))</f>
        <v/>
      </c>
      <c r="C79" s="5">
        <f>IF(500*$A79&lt;=$B79,"不可",500*$A79-$B79)</f>
        <v/>
      </c>
      <c r="D79" s="5">
        <f>IF(100*$A79&lt;=$B79,"不可",100*$A79-$B79)</f>
        <v/>
      </c>
      <c r="E79" s="5">
        <f>IF(50*$A79&lt;=$B79,"不可",50*$A79-$B79)</f>
        <v/>
      </c>
      <c r="F79" s="5">
        <f>IF(10*$A79&lt;=$B79,"不可",10*$A79-$B79)</f>
        <v/>
      </c>
      <c r="G79" s="5">
        <f>IF(5*$A79&lt;=$B79,"不可",5*$A79-$B79)</f>
        <v/>
      </c>
      <c r="H79" s="5">
        <f>IF(1*$A79&lt;=$B79,"不可",1*$A79-$B79)</f>
        <v/>
      </c>
    </row>
    <row r="80">
      <c r="A80" s="14" t="n">
        <v>76</v>
      </c>
      <c r="B80" s="5">
        <f>IF($A80=0,0,IF($A80&lt;=25,110,IF($A80&lt;=50,220,330)))</f>
        <v/>
      </c>
      <c r="C80" s="5">
        <f>IF(500*$A80&lt;=$B80,"不可",500*$A80-$B80)</f>
        <v/>
      </c>
      <c r="D80" s="5">
        <f>IF(100*$A80&lt;=$B80,"不可",100*$A80-$B80)</f>
        <v/>
      </c>
      <c r="E80" s="5">
        <f>IF(50*$A80&lt;=$B80,"不可",50*$A80-$B80)</f>
        <v/>
      </c>
      <c r="F80" s="5">
        <f>IF(10*$A80&lt;=$B80,"不可",10*$A80-$B80)</f>
        <v/>
      </c>
      <c r="G80" s="5">
        <f>IF(5*$A80&lt;=$B80,"不可",5*$A80-$B80)</f>
        <v/>
      </c>
      <c r="H80" s="5">
        <f>IF(1*$A80&lt;=$B80,"不可",1*$A80-$B80)</f>
        <v/>
      </c>
    </row>
    <row r="81">
      <c r="A81" s="14" t="n">
        <v>77</v>
      </c>
      <c r="B81" s="5">
        <f>IF($A81=0,0,IF($A81&lt;=25,110,IF($A81&lt;=50,220,330)))</f>
        <v/>
      </c>
      <c r="C81" s="5">
        <f>IF(500*$A81&lt;=$B81,"不可",500*$A81-$B81)</f>
        <v/>
      </c>
      <c r="D81" s="5">
        <f>IF(100*$A81&lt;=$B81,"不可",100*$A81-$B81)</f>
        <v/>
      </c>
      <c r="E81" s="5">
        <f>IF(50*$A81&lt;=$B81,"不可",50*$A81-$B81)</f>
        <v/>
      </c>
      <c r="F81" s="5">
        <f>IF(10*$A81&lt;=$B81,"不可",10*$A81-$B81)</f>
        <v/>
      </c>
      <c r="G81" s="5">
        <f>IF(5*$A81&lt;=$B81,"不可",5*$A81-$B81)</f>
        <v/>
      </c>
      <c r="H81" s="5">
        <f>IF(1*$A81&lt;=$B81,"不可",1*$A81-$B81)</f>
        <v/>
      </c>
    </row>
    <row r="82">
      <c r="A82" s="14" t="n">
        <v>78</v>
      </c>
      <c r="B82" s="5">
        <f>IF($A82=0,0,IF($A82&lt;=25,110,IF($A82&lt;=50,220,330)))</f>
        <v/>
      </c>
      <c r="C82" s="5">
        <f>IF(500*$A82&lt;=$B82,"不可",500*$A82-$B82)</f>
        <v/>
      </c>
      <c r="D82" s="5">
        <f>IF(100*$A82&lt;=$B82,"不可",100*$A82-$B82)</f>
        <v/>
      </c>
      <c r="E82" s="5">
        <f>IF(50*$A82&lt;=$B82,"不可",50*$A82-$B82)</f>
        <v/>
      </c>
      <c r="F82" s="5">
        <f>IF(10*$A82&lt;=$B82,"不可",10*$A82-$B82)</f>
        <v/>
      </c>
      <c r="G82" s="5">
        <f>IF(5*$A82&lt;=$B82,"不可",5*$A82-$B82)</f>
        <v/>
      </c>
      <c r="H82" s="5">
        <f>IF(1*$A82&lt;=$B82,"不可",1*$A82-$B82)</f>
        <v/>
      </c>
    </row>
    <row r="83">
      <c r="A83" s="14" t="n">
        <v>79</v>
      </c>
      <c r="B83" s="5">
        <f>IF($A83=0,0,IF($A83&lt;=25,110,IF($A83&lt;=50,220,330)))</f>
        <v/>
      </c>
      <c r="C83" s="5">
        <f>IF(500*$A83&lt;=$B83,"不可",500*$A83-$B83)</f>
        <v/>
      </c>
      <c r="D83" s="5">
        <f>IF(100*$A83&lt;=$B83,"不可",100*$A83-$B83)</f>
        <v/>
      </c>
      <c r="E83" s="5">
        <f>IF(50*$A83&lt;=$B83,"不可",50*$A83-$B83)</f>
        <v/>
      </c>
      <c r="F83" s="5">
        <f>IF(10*$A83&lt;=$B83,"不可",10*$A83-$B83)</f>
        <v/>
      </c>
      <c r="G83" s="5">
        <f>IF(5*$A83&lt;=$B83,"不可",5*$A83-$B83)</f>
        <v/>
      </c>
      <c r="H83" s="5">
        <f>IF(1*$A83&lt;=$B83,"不可",1*$A83-$B83)</f>
        <v/>
      </c>
    </row>
    <row r="84">
      <c r="A84" s="14" t="n">
        <v>80</v>
      </c>
      <c r="B84" s="5">
        <f>IF($A84=0,0,IF($A84&lt;=25,110,IF($A84&lt;=50,220,330)))</f>
        <v/>
      </c>
      <c r="C84" s="5">
        <f>IF(500*$A84&lt;=$B84,"不可",500*$A84-$B84)</f>
        <v/>
      </c>
      <c r="D84" s="5">
        <f>IF(100*$A84&lt;=$B84,"不可",100*$A84-$B84)</f>
        <v/>
      </c>
      <c r="E84" s="5">
        <f>IF(50*$A84&lt;=$B84,"不可",50*$A84-$B84)</f>
        <v/>
      </c>
      <c r="F84" s="5">
        <f>IF(10*$A84&lt;=$B84,"不可",10*$A84-$B84)</f>
        <v/>
      </c>
      <c r="G84" s="5">
        <f>IF(5*$A84&lt;=$B84,"不可",5*$A84-$B84)</f>
        <v/>
      </c>
      <c r="H84" s="5">
        <f>IF(1*$A84&lt;=$B84,"不可",1*$A84-$B84)</f>
        <v/>
      </c>
    </row>
    <row r="85">
      <c r="A85" s="14" t="n">
        <v>81</v>
      </c>
      <c r="B85" s="5">
        <f>IF($A85=0,0,IF($A85&lt;=25,110,IF($A85&lt;=50,220,330)))</f>
        <v/>
      </c>
      <c r="C85" s="5">
        <f>IF(500*$A85&lt;=$B85,"不可",500*$A85-$B85)</f>
        <v/>
      </c>
      <c r="D85" s="5">
        <f>IF(100*$A85&lt;=$B85,"不可",100*$A85-$B85)</f>
        <v/>
      </c>
      <c r="E85" s="5">
        <f>IF(50*$A85&lt;=$B85,"不可",50*$A85-$B85)</f>
        <v/>
      </c>
      <c r="F85" s="5">
        <f>IF(10*$A85&lt;=$B85,"不可",10*$A85-$B85)</f>
        <v/>
      </c>
      <c r="G85" s="5">
        <f>IF(5*$A85&lt;=$B85,"不可",5*$A85-$B85)</f>
        <v/>
      </c>
      <c r="H85" s="5">
        <f>IF(1*$A85&lt;=$B85,"不可",1*$A85-$B85)</f>
        <v/>
      </c>
    </row>
    <row r="86">
      <c r="A86" s="14" t="n">
        <v>82</v>
      </c>
      <c r="B86" s="5">
        <f>IF($A86=0,0,IF($A86&lt;=25,110,IF($A86&lt;=50,220,330)))</f>
        <v/>
      </c>
      <c r="C86" s="5">
        <f>IF(500*$A86&lt;=$B86,"不可",500*$A86-$B86)</f>
        <v/>
      </c>
      <c r="D86" s="5">
        <f>IF(100*$A86&lt;=$B86,"不可",100*$A86-$B86)</f>
        <v/>
      </c>
      <c r="E86" s="5">
        <f>IF(50*$A86&lt;=$B86,"不可",50*$A86-$B86)</f>
        <v/>
      </c>
      <c r="F86" s="5">
        <f>IF(10*$A86&lt;=$B86,"不可",10*$A86-$B86)</f>
        <v/>
      </c>
      <c r="G86" s="5">
        <f>IF(5*$A86&lt;=$B86,"不可",5*$A86-$B86)</f>
        <v/>
      </c>
      <c r="H86" s="5">
        <f>IF(1*$A86&lt;=$B86,"不可",1*$A86-$B86)</f>
        <v/>
      </c>
    </row>
    <row r="87">
      <c r="A87" s="14" t="n">
        <v>83</v>
      </c>
      <c r="B87" s="5">
        <f>IF($A87=0,0,IF($A87&lt;=25,110,IF($A87&lt;=50,220,330)))</f>
        <v/>
      </c>
      <c r="C87" s="5">
        <f>IF(500*$A87&lt;=$B87,"不可",500*$A87-$B87)</f>
        <v/>
      </c>
      <c r="D87" s="5">
        <f>IF(100*$A87&lt;=$B87,"不可",100*$A87-$B87)</f>
        <v/>
      </c>
      <c r="E87" s="5">
        <f>IF(50*$A87&lt;=$B87,"不可",50*$A87-$B87)</f>
        <v/>
      </c>
      <c r="F87" s="5">
        <f>IF(10*$A87&lt;=$B87,"不可",10*$A87-$B87)</f>
        <v/>
      </c>
      <c r="G87" s="5">
        <f>IF(5*$A87&lt;=$B87,"不可",5*$A87-$B87)</f>
        <v/>
      </c>
      <c r="H87" s="5">
        <f>IF(1*$A87&lt;=$B87,"不可",1*$A87-$B87)</f>
        <v/>
      </c>
    </row>
    <row r="88">
      <c r="A88" s="14" t="n">
        <v>84</v>
      </c>
      <c r="B88" s="5">
        <f>IF($A88=0,0,IF($A88&lt;=25,110,IF($A88&lt;=50,220,330)))</f>
        <v/>
      </c>
      <c r="C88" s="5">
        <f>IF(500*$A88&lt;=$B88,"不可",500*$A88-$B88)</f>
        <v/>
      </c>
      <c r="D88" s="5">
        <f>IF(100*$A88&lt;=$B88,"不可",100*$A88-$B88)</f>
        <v/>
      </c>
      <c r="E88" s="5">
        <f>IF(50*$A88&lt;=$B88,"不可",50*$A88-$B88)</f>
        <v/>
      </c>
      <c r="F88" s="5">
        <f>IF(10*$A88&lt;=$B88,"不可",10*$A88-$B88)</f>
        <v/>
      </c>
      <c r="G88" s="5">
        <f>IF(5*$A88&lt;=$B88,"不可",5*$A88-$B88)</f>
        <v/>
      </c>
      <c r="H88" s="5">
        <f>IF(1*$A88&lt;=$B88,"不可",1*$A88-$B88)</f>
        <v/>
      </c>
    </row>
    <row r="89">
      <c r="A89" s="14" t="n">
        <v>85</v>
      </c>
      <c r="B89" s="5">
        <f>IF($A89=0,0,IF($A89&lt;=25,110,IF($A89&lt;=50,220,330)))</f>
        <v/>
      </c>
      <c r="C89" s="5">
        <f>IF(500*$A89&lt;=$B89,"不可",500*$A89-$B89)</f>
        <v/>
      </c>
      <c r="D89" s="5">
        <f>IF(100*$A89&lt;=$B89,"不可",100*$A89-$B89)</f>
        <v/>
      </c>
      <c r="E89" s="5">
        <f>IF(50*$A89&lt;=$B89,"不可",50*$A89-$B89)</f>
        <v/>
      </c>
      <c r="F89" s="5">
        <f>IF(10*$A89&lt;=$B89,"不可",10*$A89-$B89)</f>
        <v/>
      </c>
      <c r="G89" s="5">
        <f>IF(5*$A89&lt;=$B89,"不可",5*$A89-$B89)</f>
        <v/>
      </c>
      <c r="H89" s="5">
        <f>IF(1*$A89&lt;=$B89,"不可",1*$A89-$B89)</f>
        <v/>
      </c>
    </row>
    <row r="90">
      <c r="A90" s="14" t="n">
        <v>86</v>
      </c>
      <c r="B90" s="5">
        <f>IF($A90=0,0,IF($A90&lt;=25,110,IF($A90&lt;=50,220,330)))</f>
        <v/>
      </c>
      <c r="C90" s="5">
        <f>IF(500*$A90&lt;=$B90,"不可",500*$A90-$B90)</f>
        <v/>
      </c>
      <c r="D90" s="5">
        <f>IF(100*$A90&lt;=$B90,"不可",100*$A90-$B90)</f>
        <v/>
      </c>
      <c r="E90" s="5">
        <f>IF(50*$A90&lt;=$B90,"不可",50*$A90-$B90)</f>
        <v/>
      </c>
      <c r="F90" s="5">
        <f>IF(10*$A90&lt;=$B90,"不可",10*$A90-$B90)</f>
        <v/>
      </c>
      <c r="G90" s="5">
        <f>IF(5*$A90&lt;=$B90,"不可",5*$A90-$B90)</f>
        <v/>
      </c>
      <c r="H90" s="5">
        <f>IF(1*$A90&lt;=$B90,"不可",1*$A90-$B90)</f>
        <v/>
      </c>
    </row>
    <row r="91">
      <c r="A91" s="14" t="n">
        <v>87</v>
      </c>
      <c r="B91" s="5">
        <f>IF($A91=0,0,IF($A91&lt;=25,110,IF($A91&lt;=50,220,330)))</f>
        <v/>
      </c>
      <c r="C91" s="5">
        <f>IF(500*$A91&lt;=$B91,"不可",500*$A91-$B91)</f>
        <v/>
      </c>
      <c r="D91" s="5">
        <f>IF(100*$A91&lt;=$B91,"不可",100*$A91-$B91)</f>
        <v/>
      </c>
      <c r="E91" s="5">
        <f>IF(50*$A91&lt;=$B91,"不可",50*$A91-$B91)</f>
        <v/>
      </c>
      <c r="F91" s="5">
        <f>IF(10*$A91&lt;=$B91,"不可",10*$A91-$B91)</f>
        <v/>
      </c>
      <c r="G91" s="5">
        <f>IF(5*$A91&lt;=$B91,"不可",5*$A91-$B91)</f>
        <v/>
      </c>
      <c r="H91" s="5">
        <f>IF(1*$A91&lt;=$B91,"不可",1*$A91-$B91)</f>
        <v/>
      </c>
    </row>
    <row r="92">
      <c r="A92" s="14" t="n">
        <v>88</v>
      </c>
      <c r="B92" s="5">
        <f>IF($A92=0,0,IF($A92&lt;=25,110,IF($A92&lt;=50,220,330)))</f>
        <v/>
      </c>
      <c r="C92" s="5">
        <f>IF(500*$A92&lt;=$B92,"不可",500*$A92-$B92)</f>
        <v/>
      </c>
      <c r="D92" s="5">
        <f>IF(100*$A92&lt;=$B92,"不可",100*$A92-$B92)</f>
        <v/>
      </c>
      <c r="E92" s="5">
        <f>IF(50*$A92&lt;=$B92,"不可",50*$A92-$B92)</f>
        <v/>
      </c>
      <c r="F92" s="5">
        <f>IF(10*$A92&lt;=$B92,"不可",10*$A92-$B92)</f>
        <v/>
      </c>
      <c r="G92" s="5">
        <f>IF(5*$A92&lt;=$B92,"不可",5*$A92-$B92)</f>
        <v/>
      </c>
      <c r="H92" s="5">
        <f>IF(1*$A92&lt;=$B92,"不可",1*$A92-$B92)</f>
        <v/>
      </c>
    </row>
    <row r="93">
      <c r="A93" s="14" t="n">
        <v>89</v>
      </c>
      <c r="B93" s="5">
        <f>IF($A93=0,0,IF($A93&lt;=25,110,IF($A93&lt;=50,220,330)))</f>
        <v/>
      </c>
      <c r="C93" s="5">
        <f>IF(500*$A93&lt;=$B93,"不可",500*$A93-$B93)</f>
        <v/>
      </c>
      <c r="D93" s="5">
        <f>IF(100*$A93&lt;=$B93,"不可",100*$A93-$B93)</f>
        <v/>
      </c>
      <c r="E93" s="5">
        <f>IF(50*$A93&lt;=$B93,"不可",50*$A93-$B93)</f>
        <v/>
      </c>
      <c r="F93" s="5">
        <f>IF(10*$A93&lt;=$B93,"不可",10*$A93-$B93)</f>
        <v/>
      </c>
      <c r="G93" s="5">
        <f>IF(5*$A93&lt;=$B93,"不可",5*$A93-$B93)</f>
        <v/>
      </c>
      <c r="H93" s="5">
        <f>IF(1*$A93&lt;=$B93,"不可",1*$A93-$B93)</f>
        <v/>
      </c>
    </row>
    <row r="94">
      <c r="A94" s="14" t="n">
        <v>90</v>
      </c>
      <c r="B94" s="5">
        <f>IF($A94=0,0,IF($A94&lt;=25,110,IF($A94&lt;=50,220,330)))</f>
        <v/>
      </c>
      <c r="C94" s="5">
        <f>IF(500*$A94&lt;=$B94,"不可",500*$A94-$B94)</f>
        <v/>
      </c>
      <c r="D94" s="5">
        <f>IF(100*$A94&lt;=$B94,"不可",100*$A94-$B94)</f>
        <v/>
      </c>
      <c r="E94" s="5">
        <f>IF(50*$A94&lt;=$B94,"不可",50*$A94-$B94)</f>
        <v/>
      </c>
      <c r="F94" s="5">
        <f>IF(10*$A94&lt;=$B94,"不可",10*$A94-$B94)</f>
        <v/>
      </c>
      <c r="G94" s="5">
        <f>IF(5*$A94&lt;=$B94,"不可",5*$A94-$B94)</f>
        <v/>
      </c>
      <c r="H94" s="5">
        <f>IF(1*$A94&lt;=$B94,"不可",1*$A94-$B94)</f>
        <v/>
      </c>
    </row>
    <row r="95">
      <c r="A95" s="14" t="n">
        <v>91</v>
      </c>
      <c r="B95" s="5">
        <f>IF($A95=0,0,IF($A95&lt;=25,110,IF($A95&lt;=50,220,330)))</f>
        <v/>
      </c>
      <c r="C95" s="5">
        <f>IF(500*$A95&lt;=$B95,"不可",500*$A95-$B95)</f>
        <v/>
      </c>
      <c r="D95" s="5">
        <f>IF(100*$A95&lt;=$B95,"不可",100*$A95-$B95)</f>
        <v/>
      </c>
      <c r="E95" s="5">
        <f>IF(50*$A95&lt;=$B95,"不可",50*$A95-$B95)</f>
        <v/>
      </c>
      <c r="F95" s="5">
        <f>IF(10*$A95&lt;=$B95,"不可",10*$A95-$B95)</f>
        <v/>
      </c>
      <c r="G95" s="5">
        <f>IF(5*$A95&lt;=$B95,"不可",5*$A95-$B95)</f>
        <v/>
      </c>
      <c r="H95" s="5">
        <f>IF(1*$A95&lt;=$B95,"不可",1*$A95-$B95)</f>
        <v/>
      </c>
    </row>
    <row r="96">
      <c r="A96" s="14" t="n">
        <v>92</v>
      </c>
      <c r="B96" s="5">
        <f>IF($A96=0,0,IF($A96&lt;=25,110,IF($A96&lt;=50,220,330)))</f>
        <v/>
      </c>
      <c r="C96" s="5">
        <f>IF(500*$A96&lt;=$B96,"不可",500*$A96-$B96)</f>
        <v/>
      </c>
      <c r="D96" s="5">
        <f>IF(100*$A96&lt;=$B96,"不可",100*$A96-$B96)</f>
        <v/>
      </c>
      <c r="E96" s="5">
        <f>IF(50*$A96&lt;=$B96,"不可",50*$A96-$B96)</f>
        <v/>
      </c>
      <c r="F96" s="5">
        <f>IF(10*$A96&lt;=$B96,"不可",10*$A96-$B96)</f>
        <v/>
      </c>
      <c r="G96" s="5">
        <f>IF(5*$A96&lt;=$B96,"不可",5*$A96-$B96)</f>
        <v/>
      </c>
      <c r="H96" s="5">
        <f>IF(1*$A96&lt;=$B96,"不可",1*$A96-$B96)</f>
        <v/>
      </c>
    </row>
    <row r="97">
      <c r="A97" s="14" t="n">
        <v>93</v>
      </c>
      <c r="B97" s="5">
        <f>IF($A97=0,0,IF($A97&lt;=25,110,IF($A97&lt;=50,220,330)))</f>
        <v/>
      </c>
      <c r="C97" s="5">
        <f>IF(500*$A97&lt;=$B97,"不可",500*$A97-$B97)</f>
        <v/>
      </c>
      <c r="D97" s="5">
        <f>IF(100*$A97&lt;=$B97,"不可",100*$A97-$B97)</f>
        <v/>
      </c>
      <c r="E97" s="5">
        <f>IF(50*$A97&lt;=$B97,"不可",50*$A97-$B97)</f>
        <v/>
      </c>
      <c r="F97" s="5">
        <f>IF(10*$A97&lt;=$B97,"不可",10*$A97-$B97)</f>
        <v/>
      </c>
      <c r="G97" s="5">
        <f>IF(5*$A97&lt;=$B97,"不可",5*$A97-$B97)</f>
        <v/>
      </c>
      <c r="H97" s="5">
        <f>IF(1*$A97&lt;=$B97,"不可",1*$A97-$B97)</f>
        <v/>
      </c>
    </row>
    <row r="98">
      <c r="A98" s="14" t="n">
        <v>94</v>
      </c>
      <c r="B98" s="5">
        <f>IF($A98=0,0,IF($A98&lt;=25,110,IF($A98&lt;=50,220,330)))</f>
        <v/>
      </c>
      <c r="C98" s="5">
        <f>IF(500*$A98&lt;=$B98,"不可",500*$A98-$B98)</f>
        <v/>
      </c>
      <c r="D98" s="5">
        <f>IF(100*$A98&lt;=$B98,"不可",100*$A98-$B98)</f>
        <v/>
      </c>
      <c r="E98" s="5">
        <f>IF(50*$A98&lt;=$B98,"不可",50*$A98-$B98)</f>
        <v/>
      </c>
      <c r="F98" s="5">
        <f>IF(10*$A98&lt;=$B98,"不可",10*$A98-$B98)</f>
        <v/>
      </c>
      <c r="G98" s="5">
        <f>IF(5*$A98&lt;=$B98,"不可",5*$A98-$B98)</f>
        <v/>
      </c>
      <c r="H98" s="5">
        <f>IF(1*$A98&lt;=$B98,"不可",1*$A98-$B98)</f>
        <v/>
      </c>
    </row>
    <row r="99">
      <c r="A99" s="14" t="n">
        <v>95</v>
      </c>
      <c r="B99" s="5">
        <f>IF($A99=0,0,IF($A99&lt;=25,110,IF($A99&lt;=50,220,330)))</f>
        <v/>
      </c>
      <c r="C99" s="5">
        <f>IF(500*$A99&lt;=$B99,"不可",500*$A99-$B99)</f>
        <v/>
      </c>
      <c r="D99" s="5">
        <f>IF(100*$A99&lt;=$B99,"不可",100*$A99-$B99)</f>
        <v/>
      </c>
      <c r="E99" s="5">
        <f>IF(50*$A99&lt;=$B99,"不可",50*$A99-$B99)</f>
        <v/>
      </c>
      <c r="F99" s="5">
        <f>IF(10*$A99&lt;=$B99,"不可",10*$A99-$B99)</f>
        <v/>
      </c>
      <c r="G99" s="5">
        <f>IF(5*$A99&lt;=$B99,"不可",5*$A99-$B99)</f>
        <v/>
      </c>
      <c r="H99" s="5">
        <f>IF(1*$A99&lt;=$B99,"不可",1*$A99-$B99)</f>
        <v/>
      </c>
    </row>
    <row r="100">
      <c r="A100" s="14" t="n">
        <v>96</v>
      </c>
      <c r="B100" s="5">
        <f>IF($A100=0,0,IF($A100&lt;=25,110,IF($A100&lt;=50,220,330)))</f>
        <v/>
      </c>
      <c r="C100" s="5">
        <f>IF(500*$A100&lt;=$B100,"不可",500*$A100-$B100)</f>
        <v/>
      </c>
      <c r="D100" s="5">
        <f>IF(100*$A100&lt;=$B100,"不可",100*$A100-$B100)</f>
        <v/>
      </c>
      <c r="E100" s="5">
        <f>IF(50*$A100&lt;=$B100,"不可",50*$A100-$B100)</f>
        <v/>
      </c>
      <c r="F100" s="5">
        <f>IF(10*$A100&lt;=$B100,"不可",10*$A100-$B100)</f>
        <v/>
      </c>
      <c r="G100" s="5">
        <f>IF(5*$A100&lt;=$B100,"不可",5*$A100-$B100)</f>
        <v/>
      </c>
      <c r="H100" s="5">
        <f>IF(1*$A100&lt;=$B100,"不可",1*$A100-$B100)</f>
        <v/>
      </c>
    </row>
    <row r="101">
      <c r="A101" s="14" t="n">
        <v>97</v>
      </c>
      <c r="B101" s="5">
        <f>IF($A101=0,0,IF($A101&lt;=25,110,IF($A101&lt;=50,220,330)))</f>
        <v/>
      </c>
      <c r="C101" s="5">
        <f>IF(500*$A101&lt;=$B101,"不可",500*$A101-$B101)</f>
        <v/>
      </c>
      <c r="D101" s="5">
        <f>IF(100*$A101&lt;=$B101,"不可",100*$A101-$B101)</f>
        <v/>
      </c>
      <c r="E101" s="5">
        <f>IF(50*$A101&lt;=$B101,"不可",50*$A101-$B101)</f>
        <v/>
      </c>
      <c r="F101" s="5">
        <f>IF(10*$A101&lt;=$B101,"不可",10*$A101-$B101)</f>
        <v/>
      </c>
      <c r="G101" s="5">
        <f>IF(5*$A101&lt;=$B101,"不可",5*$A101-$B101)</f>
        <v/>
      </c>
      <c r="H101" s="5">
        <f>IF(1*$A101&lt;=$B101,"不可",1*$A101-$B101)</f>
        <v/>
      </c>
    </row>
    <row r="102">
      <c r="A102" s="14" t="n">
        <v>98</v>
      </c>
      <c r="B102" s="5">
        <f>IF($A102=0,0,IF($A102&lt;=25,110,IF($A102&lt;=50,220,330)))</f>
        <v/>
      </c>
      <c r="C102" s="5">
        <f>IF(500*$A102&lt;=$B102,"不可",500*$A102-$B102)</f>
        <v/>
      </c>
      <c r="D102" s="5">
        <f>IF(100*$A102&lt;=$B102,"不可",100*$A102-$B102)</f>
        <v/>
      </c>
      <c r="E102" s="5">
        <f>IF(50*$A102&lt;=$B102,"不可",50*$A102-$B102)</f>
        <v/>
      </c>
      <c r="F102" s="5">
        <f>IF(10*$A102&lt;=$B102,"不可",10*$A102-$B102)</f>
        <v/>
      </c>
      <c r="G102" s="5">
        <f>IF(5*$A102&lt;=$B102,"不可",5*$A102-$B102)</f>
        <v/>
      </c>
      <c r="H102" s="5">
        <f>IF(1*$A102&lt;=$B102,"不可",1*$A102-$B102)</f>
        <v/>
      </c>
    </row>
    <row r="103">
      <c r="A103" s="14" t="n">
        <v>99</v>
      </c>
      <c r="B103" s="5">
        <f>IF($A103=0,0,IF($A103&lt;=25,110,IF($A103&lt;=50,220,330)))</f>
        <v/>
      </c>
      <c r="C103" s="5">
        <f>IF(500*$A103&lt;=$B103,"不可",500*$A103-$B103)</f>
        <v/>
      </c>
      <c r="D103" s="5">
        <f>IF(100*$A103&lt;=$B103,"不可",100*$A103-$B103)</f>
        <v/>
      </c>
      <c r="E103" s="5">
        <f>IF(50*$A103&lt;=$B103,"不可",50*$A103-$B103)</f>
        <v/>
      </c>
      <c r="F103" s="5">
        <f>IF(10*$A103&lt;=$B103,"不可",10*$A103-$B103)</f>
        <v/>
      </c>
      <c r="G103" s="5">
        <f>IF(5*$A103&lt;=$B103,"不可",5*$A103-$B103)</f>
        <v/>
      </c>
      <c r="H103" s="5">
        <f>IF(1*$A103&lt;=$B103,"不可",1*$A103-$B103)</f>
        <v/>
      </c>
    </row>
    <row r="104">
      <c r="A104" s="14" t="n">
        <v>100</v>
      </c>
      <c r="B104" s="5">
        <f>IF($A104=0,0,IF($A104&lt;=25,110,IF($A104&lt;=50,220,330)))</f>
        <v/>
      </c>
      <c r="C104" s="5">
        <f>IF(500*$A104&lt;=$B104,"不可",500*$A104-$B104)</f>
        <v/>
      </c>
      <c r="D104" s="5">
        <f>IF(100*$A104&lt;=$B104,"不可",100*$A104-$B104)</f>
        <v/>
      </c>
      <c r="E104" s="5">
        <f>IF(50*$A104&lt;=$B104,"不可",50*$A104-$B104)</f>
        <v/>
      </c>
      <c r="F104" s="5">
        <f>IF(10*$A104&lt;=$B104,"不可",10*$A104-$B104)</f>
        <v/>
      </c>
      <c r="G104" s="5">
        <f>IF(5*$A104&lt;=$B104,"不可",5*$A104-$B104)</f>
        <v/>
      </c>
      <c r="H104" s="5">
        <f>IF(1*$A104&lt;=$B104,"不可",1*$A104-$B104)</f>
        <v/>
      </c>
    </row>
    <row r="106">
      <c r="A106" s="10" t="inlineStr">
        <is>
          <t>「不可」の数（100通りのうち）</t>
        </is>
      </c>
      <c r="C106" s="8">
        <f>COUNTIF(C5:C104,"不可")</f>
        <v/>
      </c>
      <c r="D106" s="8">
        <f>COUNTIF(D5:D104,"不可")</f>
        <v/>
      </c>
      <c r="E106" s="8">
        <f>COUNTIF(E5:E104,"不可")</f>
        <v/>
      </c>
      <c r="F106" s="8">
        <f>COUNTIF(F5:F104,"不可")</f>
        <v/>
      </c>
      <c r="G106" s="8">
        <f>COUNTIF(G5:G104,"不可")</f>
        <v/>
      </c>
      <c r="H106" s="8">
        <f>COUNTIF(H5:H104,"不可")</f>
        <v/>
      </c>
    </row>
    <row r="107">
      <c r="A107" s="10" t="inlineStr">
        <is>
          <t>入れられる最少の枚数</t>
        </is>
      </c>
      <c r="C107" s="5">
        <f>IFERROR(INDEX($A$5:$A$104,MATCH(TRUE,INDEX(ISNUMBER(C5:C104),0),0)),"なし")</f>
        <v/>
      </c>
      <c r="D107" s="5">
        <f>IFERROR(INDEX($A$5:$A$104,MATCH(TRUE,INDEX(ISNUMBER(D5:D104),0),0)),"なし")</f>
        <v/>
      </c>
      <c r="E107" s="5">
        <f>IFERROR(INDEX($A$5:$A$104,MATCH(TRUE,INDEX(ISNUMBER(E5:E104),0),0)),"なし")</f>
        <v/>
      </c>
      <c r="F107" s="5">
        <f>IFERROR(INDEX($A$5:$A$104,MATCH(TRUE,INDEX(ISNUMBER(F5:F104),0),0)),"なし")</f>
        <v/>
      </c>
      <c r="G107" s="5">
        <f>IFERROR(INDEX($A$5:$A$104,MATCH(TRUE,INDEX(ISNUMBER(G5:G104),0),0)),"なし")</f>
        <v/>
      </c>
      <c r="H107" s="5">
        <f>IFERROR(INDEX($A$5:$A$104,MATCH(TRUE,INDEX(ISNUMBER(H5:H104),0),0)),"なし")</f>
        <v/>
      </c>
    </row>
    <row r="108">
      <c r="A108" s="10" t="inlineStr">
        <is>
          <t>100枚で増える額</t>
        </is>
      </c>
      <c r="C108" s="5">
        <f>C104</f>
        <v/>
      </c>
      <c r="D108" s="5">
        <f>D104</f>
        <v/>
      </c>
      <c r="E108" s="5">
        <f>E104</f>
        <v/>
      </c>
      <c r="F108" s="5">
        <f>F104</f>
        <v/>
      </c>
      <c r="G108" s="5">
        <f>G104</f>
        <v/>
      </c>
      <c r="H108" s="5">
        <f>H104</f>
        <v/>
      </c>
    </row>
    <row r="109">
      <c r="A109" s="10" t="inlineStr">
        <is>
          <t>残る割合の最大</t>
        </is>
      </c>
      <c r="C109" s="17">
        <f>IFERROR(_xlfn.AGGREGATE(14,6,C5:C104/(500*$A$5:$A$104),1),"なし")</f>
        <v/>
      </c>
      <c r="D109" s="17">
        <f>IFERROR(_xlfn.AGGREGATE(14,6,D5:D104/(100*$A$5:$A$104),1),"なし")</f>
        <v/>
      </c>
      <c r="E109" s="17">
        <f>IFERROR(_xlfn.AGGREGATE(14,6,E5:E104/(50*$A$5:$A$104),1),"なし")</f>
        <v/>
      </c>
      <c r="F109" s="17">
        <f>IFERROR(_xlfn.AGGREGATE(14,6,F5:F104/(10*$A$5:$A$104),1),"なし")</f>
        <v/>
      </c>
      <c r="G109" s="17">
        <f>IFERROR(_xlfn.AGGREGATE(14,6,G5:G104/(5*$A$5:$A$104),1),"なし")</f>
        <v/>
      </c>
      <c r="H109" s="17">
        <f>IFERROR(_xlfn.AGGREGATE(14,6,H5:H104/(1*$A$5:$A$104),1),"なし")</f>
        <v/>
      </c>
    </row>
  </sheetData>
  <mergeCells count="4">
    <mergeCell ref="A106:B106"/>
    <mergeCell ref="A108:B108"/>
    <mergeCell ref="A107:B107"/>
    <mergeCell ref="A109:B109"/>
  </mergeCells>
  <conditionalFormatting sqref="C5:H104">
    <cfRule type="expression" priority="1" dxfId="0">
      <formula>C5="不可"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26" customWidth="1" min="5" max="5"/>
    <col width="16" customWidth="1" min="6" max="6"/>
  </cols>
  <sheetData>
    <row r="1">
      <c r="A1" s="1" t="inlineStr">
        <is>
          <t>三菱UFJ銀行の窓口で両替したときの手数料（持参と持ち帰りの多いほうの枚数で決まる）</t>
        </is>
      </c>
    </row>
    <row r="2">
      <c r="A2" t="inlineStr">
        <is>
          <t>黄色の欄に持ち帰りたい硬貨の枚数と、持っていく紙幣の枚数を入れる</t>
        </is>
      </c>
    </row>
    <row r="4">
      <c r="A4" s="2" t="inlineStr">
        <is>
          <t>持ち帰り</t>
        </is>
      </c>
      <c r="B4" s="2" t="inlineStr">
        <is>
          <t>枚数</t>
        </is>
      </c>
      <c r="C4" s="2" t="inlineStr">
        <is>
          <t>金額</t>
        </is>
      </c>
    </row>
    <row r="5">
      <c r="A5" s="18" t="inlineStr">
        <is>
          <t>500円玉</t>
        </is>
      </c>
      <c r="B5" s="4" t="n">
        <v>4</v>
      </c>
      <c r="C5" s="5">
        <f>500*B5</f>
        <v/>
      </c>
      <c r="E5" s="11" t="inlineStr">
        <is>
          <t>持っていく紙幣の枚数</t>
        </is>
      </c>
      <c r="F5" s="19" t="n">
        <v>1</v>
      </c>
    </row>
    <row r="6">
      <c r="A6" s="18" t="inlineStr">
        <is>
          <t>100円玉</t>
        </is>
      </c>
      <c r="B6" s="4" t="n">
        <v>50</v>
      </c>
      <c r="C6" s="5">
        <f>100*B6</f>
        <v/>
      </c>
      <c r="E6" s="11" t="inlineStr">
        <is>
          <t>口座を持っているか</t>
        </is>
      </c>
      <c r="F6" s="4" t="inlineStr">
        <is>
          <t>はい</t>
        </is>
      </c>
    </row>
    <row r="7">
      <c r="A7" s="18" t="inlineStr">
        <is>
          <t>50円玉</t>
        </is>
      </c>
      <c r="B7" s="4" t="n">
        <v>40</v>
      </c>
      <c r="C7" s="5">
        <f>50*B7</f>
        <v/>
      </c>
      <c r="E7" s="11" t="inlineStr">
        <is>
          <t>数える枚数（多いほう）</t>
        </is>
      </c>
      <c r="F7" s="12">
        <f>MAX(B11,F5)</f>
        <v/>
      </c>
    </row>
    <row r="8">
      <c r="A8" s="18" t="inlineStr">
        <is>
          <t>10円玉</t>
        </is>
      </c>
      <c r="B8" s="4" t="n">
        <v>80</v>
      </c>
      <c r="C8" s="5">
        <f>10*B8</f>
        <v/>
      </c>
      <c r="E8" s="11" t="inlineStr">
        <is>
          <t>両替手数料</t>
        </is>
      </c>
      <c r="F8" s="8">
        <f>IF(F7=0,0,IF(F7&lt;=10,IF(F6="はい",0,550),770*CEILING(F7/500,1)))</f>
        <v/>
      </c>
    </row>
    <row r="9">
      <c r="A9" s="18" t="inlineStr">
        <is>
          <t>5円玉</t>
        </is>
      </c>
      <c r="B9" s="4" t="n">
        <v>20</v>
      </c>
      <c r="C9" s="5">
        <f>5*B9</f>
        <v/>
      </c>
      <c r="E9" s="11" t="inlineStr">
        <is>
          <t>両替する額に対する割合</t>
        </is>
      </c>
      <c r="F9" s="13">
        <f>IF(C11=0,"",F8/C11)</f>
        <v/>
      </c>
    </row>
    <row r="10">
      <c r="A10" s="18" t="inlineStr">
        <is>
          <t>1円玉</t>
        </is>
      </c>
      <c r="B10" s="4" t="n">
        <v>100</v>
      </c>
      <c r="C10" s="5">
        <f>1*B10</f>
        <v/>
      </c>
      <c r="E10" s="11" t="inlineStr">
        <is>
          <t>1枚減らして10枚にしたら</t>
        </is>
      </c>
      <c r="F10" s="5">
        <f>IF(F7=11,IF(F6="はい",0,550),"")</f>
        <v/>
      </c>
    </row>
    <row r="11">
      <c r="A11" s="7" t="inlineStr">
        <is>
          <t>計</t>
        </is>
      </c>
      <c r="B11" s="9">
        <f>SUM(B5:B10)</f>
        <v/>
      </c>
      <c r="C11" s="8">
        <f>SUM(C5:C10)</f>
        <v/>
      </c>
    </row>
    <row r="14">
      <c r="A14" s="10" t="inlineStr">
        <is>
          <t>枚数ごとの手数料</t>
        </is>
      </c>
    </row>
    <row r="15">
      <c r="A15" s="2" t="inlineStr">
        <is>
          <t>枚数</t>
        </is>
      </c>
      <c r="B15" s="2" t="inlineStr">
        <is>
          <t>口座あり</t>
        </is>
      </c>
      <c r="C15" s="2" t="inlineStr">
        <is>
          <t>口座なし</t>
        </is>
      </c>
    </row>
    <row r="16">
      <c r="A16" s="14" t="n">
        <v>1</v>
      </c>
      <c r="B16" s="5">
        <f>IF(A16&lt;=10,0,770*CEILING(A16/500,1))</f>
        <v/>
      </c>
      <c r="C16" s="5">
        <f>IF(A16&lt;=10,550,770*CEILING(A16/500,1))</f>
        <v/>
      </c>
    </row>
    <row r="17">
      <c r="A17" s="14" t="n">
        <v>10</v>
      </c>
      <c r="B17" s="5">
        <f>IF(A17&lt;=10,0,770*CEILING(A17/500,1))</f>
        <v/>
      </c>
      <c r="C17" s="5">
        <f>IF(A17&lt;=10,550,770*CEILING(A17/500,1))</f>
        <v/>
      </c>
    </row>
    <row r="18">
      <c r="A18" s="14" t="n">
        <v>11</v>
      </c>
      <c r="B18" s="5">
        <f>IF(A18&lt;=10,0,770*CEILING(A18/500,1))</f>
        <v/>
      </c>
      <c r="C18" s="5">
        <f>IF(A18&lt;=10,550,770*CEILING(A18/500,1))</f>
        <v/>
      </c>
    </row>
    <row r="19">
      <c r="A19" s="14" t="n">
        <v>50</v>
      </c>
      <c r="B19" s="5">
        <f>IF(A19&lt;=10,0,770*CEILING(A19/500,1))</f>
        <v/>
      </c>
      <c r="C19" s="5">
        <f>IF(A19&lt;=10,550,770*CEILING(A19/500,1))</f>
        <v/>
      </c>
    </row>
    <row r="20">
      <c r="A20" s="14" t="n">
        <v>150</v>
      </c>
      <c r="B20" s="5">
        <f>IF(A20&lt;=10,0,770*CEILING(A20/500,1))</f>
        <v/>
      </c>
      <c r="C20" s="5">
        <f>IF(A20&lt;=10,550,770*CEILING(A20/500,1))</f>
        <v/>
      </c>
    </row>
    <row r="21">
      <c r="A21" s="14" t="n">
        <v>500</v>
      </c>
      <c r="B21" s="5">
        <f>IF(A21&lt;=10,0,770*CEILING(A21/500,1))</f>
        <v/>
      </c>
      <c r="C21" s="5">
        <f>IF(A21&lt;=10,550,770*CEILING(A21/500,1))</f>
        <v/>
      </c>
    </row>
    <row r="22">
      <c r="A22" s="14" t="n">
        <v>501</v>
      </c>
      <c r="B22" s="5">
        <f>IF(A22&lt;=10,0,770*CEILING(A22/500,1))</f>
        <v/>
      </c>
      <c r="C22" s="5">
        <f>IF(A22&lt;=10,550,770*CEILING(A22/500,1))</f>
        <v/>
      </c>
    </row>
    <row r="23">
      <c r="A23" s="14" t="n">
        <v>1000</v>
      </c>
      <c r="B23" s="5">
        <f>IF(A23&lt;=10,0,770*CEILING(A23/500,1))</f>
        <v/>
      </c>
      <c r="C23" s="5">
        <f>IF(A23&lt;=10,550,770*CEILING(A23/500,1))</f>
        <v/>
      </c>
    </row>
    <row r="24">
      <c r="A24" s="14" t="n">
        <v>1001</v>
      </c>
      <c r="B24" s="5">
        <f>IF(A24&lt;=10,0,770*CEILING(A24/500,1))</f>
        <v/>
      </c>
      <c r="C24" s="5">
        <f>IF(A24&lt;=10,550,770*CEILING(A24/500,1))</f>
        <v/>
      </c>
    </row>
    <row r="26">
      <c r="A26" t="inlineStr">
        <is>
          <t>口座ありで無料になるのは、1人1日1回10枚まで（窓口でキャッシュカードか通帳を見せる）。</t>
        </is>
      </c>
    </row>
    <row r="27">
      <c r="A27" t="inlineStr">
        <is>
          <t>持参が1万円札1枚でも、持ち帰りが150枚なら150枚で数える。逆に1円玉を200枚持ち込んで紙幣2枚にしても200枚で数える。</t>
        </is>
      </c>
    </row>
  </sheetData>
  <dataValidations count="1">
    <dataValidation sqref="F6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1_支払い: 支払いに使う硬貨の枚数を種類ごとに入れる。20枚を超えた種類が赤くなり、断られうる分の金額が出る。</t>
        </is>
      </c>
    </row>
    <row r="4">
      <c r="A4" t="inlineStr">
        <is>
          <t>2_ATM入金: ゆうちょ銀行のATMに入れる硬貨の枚数と紙幣の額を入れる。料金、入れられるか、口座に増える額が出る。</t>
        </is>
      </c>
    </row>
    <row r="5">
      <c r="A5" t="inlineStr">
        <is>
          <t>3_ATM早見: 1種類の硬貨だけを1〜100枚入れたときの表。入力は要らない。</t>
        </is>
      </c>
    </row>
    <row r="6">
      <c r="A6" t="inlineStr">
        <is>
          <t>4_両替: 三菱UFJ銀行の窓口で、紙幣を硬貨に替えるときの手数料。持ち帰る硬貨の枚数と持っていく紙幣の枚数を入れる。</t>
        </is>
      </c>
    </row>
    <row r="7">
      <c r="A7" t="inlineStr"/>
    </row>
    <row r="8">
      <c r="A8" t="inlineStr">
        <is>
          <t>料金と手数料は消費税込み。銀行が料金を変えたら、2_ATM入金と3_ATM早見のB列、4_両替のF8とB・C列の式の数字を直す。</t>
        </is>
      </c>
    </row>
    <row r="9">
      <c r="A9" t="inlineStr">
        <is>
          <t>20枚の数え方は「種類ごとに20枚」で式を組んだ。財務省のFAQは種類ごとかどうかを書いていない。</t>
        </is>
      </c>
    </row>
    <row r="10">
      <c r="A10" t="inlineStr"/>
    </row>
    <row r="11">
      <c r="A11" t="inlineStr">
        <is>
          <t>出典</t>
        </is>
      </c>
    </row>
    <row r="12">
      <c r="A12" t="inlineStr">
        <is>
          <t>通貨の単位及び貨幣の発行等に関する法律 第5条・第7条 https://laws.e-gov.go.jp/law/362AC0000000042 （2026年10月6日確認）</t>
        </is>
      </c>
    </row>
    <row r="13">
      <c r="A13" t="inlineStr">
        <is>
          <t>日本銀行法 第46条 https://laws.e-gov.go.jp/law/409AC0000000089 （2026年10月6日確認）</t>
        </is>
      </c>
    </row>
    <row r="14">
      <c r="A14" t="inlineStr">
        <is>
          <t>財務省 お金には使用できる枚数の制限があるのですか https://www.mof.go.jp/faq/currency/07ab.htm （2026年10月6日確認）</t>
        </is>
      </c>
    </row>
    <row r="15">
      <c r="A15" t="inlineStr">
        <is>
          <t>ゆうちょ銀行 ATMご利用時間・料金 https://www.jp-bank.japanpost.jp/kojin/access/atm/kj_acs_atm_goriyo.html （2026年10月6日確認）</t>
        </is>
      </c>
    </row>
    <row r="16">
      <c r="A16" t="inlineStr">
        <is>
          <t>ゆうちょ銀行 手数料・料金一覧【貯金関係】（2026年10月1日現在） https://www.jp-bank.japanpost.jp/setumeisho/pdf/fee.pdf （2026年10月6日確認）</t>
        </is>
      </c>
    </row>
    <row r="17">
      <c r="A17" t="inlineStr">
        <is>
          <t>ゆうちょ銀行 その他の料金 https://www.jp-bank.japanpost.jp/ryokin/rkn_others.html （2026年10月6日確認）</t>
        </is>
      </c>
    </row>
    <row r="18">
      <c r="A18" t="inlineStr">
        <is>
          <t>三菱UFJ銀行 その他手数料 https://www.bk.mufg.jp/tesuuryou/sonota.html （2026年10月6日確認）</t>
        </is>
      </c>
    </row>
    <row r="19">
      <c r="A19" t="inlineStr"/>
    </row>
    <row r="20">
      <c r="A20" t="inlineStr">
        <is>
          <t>Microsoft 365のExcel（バージョン16）で確認、2026年10月6日。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2026-10-06T00:11:14Z</dcterms:created>
  <dcterms:modified xmlns:dcterms="http://purl.org/dc/terms/" xmlns:xsi="http://www.w3.org/2001/XMLSchema-instance" xsi:type="dcterms:W3CDTF">2026-10-06T00:11:14Z</dcterms:modified>
</cp:coreProperties>
</file>