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1_休日" sheetId="1" state="visible" r:id="rId1"/>
    <sheet xmlns:r="http://schemas.openxmlformats.org/officeDocument/2006/relationships" name="2_年末年始" sheetId="2" state="visible" r:id="rId2"/>
    <sheet xmlns:r="http://schemas.openxmlformats.org/officeDocument/2006/relationships" name="3_期限" sheetId="3" state="visible" r:id="rId3"/>
    <sheet xmlns:r="http://schemas.openxmlformats.org/officeDocument/2006/relationships" name="4_年ごと" sheetId="4" state="visible" r:id="rId4"/>
    <sheet xmlns:r="http://schemas.openxmlformats.org/officeDocument/2006/relationships" name="5_使い方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yyyy/m/d"/>
    <numFmt numFmtId="166" formatCode="m/d"/>
    <numFmt numFmtId="167" formatCode="m/d（aaa）"/>
    <numFmt numFmtId="168" formatCode="0.0"/>
  </numFmts>
  <fonts count="3">
    <font>
      <name val="Calibri"/>
      <family val="2"/>
      <color theme="1"/>
      <sz val="11"/>
      <scheme val="minor"/>
    </font>
    <font>
      <b val="1"/>
      <sz val="12"/>
    </font>
    <font>
      <b val="1"/>
    </font>
  </fonts>
  <fills count="5">
    <fill>
      <patternFill/>
    </fill>
    <fill>
      <patternFill patternType="gray125"/>
    </fill>
    <fill>
      <patternFill patternType="solid">
        <fgColor rgb="00E8EDF2"/>
      </patternFill>
    </fill>
    <fill>
      <patternFill patternType="solid">
        <fgColor rgb="00FFF7CC"/>
      </patternFill>
    </fill>
    <fill>
      <patternFill patternType="solid">
        <fgColor rgb="00F2F2F2"/>
      </patternFill>
    </fill>
  </fills>
  <borders count="5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  <border>
      <left/>
      <right/>
      <top style="thin">
        <color rgb="00BBBBBB"/>
      </top>
      <bottom/>
      <diagonal/>
    </border>
    <border>
      <left/>
      <right style="thin">
        <color rgb="00BBBBBB"/>
      </right>
      <top style="thin">
        <color rgb="00BBBBBB"/>
      </top>
      <bottom/>
      <diagonal/>
    </border>
    <border>
      <left/>
      <right style="thin">
        <color rgb="00BBBBBB"/>
      </right>
      <top style="thin">
        <color rgb="00BBBBBB"/>
      </top>
      <bottom style="thin">
        <color rgb="00BBBBBB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165" fontId="0" fillId="0" borderId="1" pivotButton="0" quotePrefix="0" xfId="0"/>
    <xf numFmtId="0" fontId="0" fillId="0" borderId="1" pivotButton="0" quotePrefix="0" xfId="0"/>
    <xf numFmtId="0" fontId="0" fillId="0" borderId="1" applyAlignment="1" pivotButton="0" quotePrefix="0" xfId="0">
      <alignment horizontal="center" vertical="center"/>
    </xf>
    <xf numFmtId="165" fontId="0" fillId="3" borderId="1" pivotButton="0" quotePrefix="0" xfId="0"/>
    <xf numFmtId="0" fontId="0" fillId="3" borderId="1" pivotButton="0" quotePrefix="0" xfId="0"/>
    <xf numFmtId="0" fontId="0" fillId="3" borderId="1" applyAlignment="1" pivotButton="0" quotePrefix="0" xfId="0">
      <alignment horizontal="center" vertical="center"/>
    </xf>
    <xf numFmtId="0" fontId="0" fillId="0" borderId="4" pivotButton="0" quotePrefix="0" xfId="0"/>
    <xf numFmtId="165" fontId="0" fillId="0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166" fontId="0" fillId="4" borderId="1" applyAlignment="1" pivotButton="0" quotePrefix="0" xfId="0">
      <alignment horizontal="center" vertical="center"/>
    </xf>
    <xf numFmtId="167" fontId="2" fillId="4" borderId="1" applyAlignment="1" pivotButton="0" quotePrefix="0" xfId="0">
      <alignment horizontal="center" vertical="center"/>
    </xf>
    <xf numFmtId="167" fontId="0" fillId="4" borderId="1" applyAlignment="1" pivotButton="0" quotePrefix="0" xfId="0">
      <alignment horizontal="center" vertical="center"/>
    </xf>
    <xf numFmtId="1" fontId="0" fillId="4" borderId="1" applyAlignment="1" pivotButton="0" quotePrefix="0" xfId="0">
      <alignment horizontal="center" vertical="center"/>
    </xf>
    <xf numFmtId="1" fontId="2" fillId="4" borderId="1" applyAlignment="1" pivotButton="0" quotePrefix="0" xfId="0">
      <alignment horizontal="center" vertical="center"/>
    </xf>
    <xf numFmtId="0" fontId="0" fillId="3" borderId="1" applyAlignment="1" pivotButton="0" quotePrefix="0" xfId="0">
      <alignment vertical="center"/>
    </xf>
    <xf numFmtId="0" fontId="0" fillId="3" borderId="1" applyAlignment="1" pivotButton="0" quotePrefix="0" xfId="0">
      <alignment vertical="center" wrapText="1"/>
    </xf>
    <xf numFmtId="165" fontId="0" fillId="3" borderId="1" applyAlignment="1" pivotButton="0" quotePrefix="0" xfId="0">
      <alignment horizontal="center" vertical="center"/>
    </xf>
    <xf numFmtId="165" fontId="2" fillId="4" borderId="1" applyAlignment="1" pivotButton="0" quotePrefix="0" xfId="0">
      <alignment horizontal="center" vertical="center"/>
    </xf>
    <xf numFmtId="165" fontId="0" fillId="4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168" fontId="2" fillId="4" borderId="1" applyAlignment="1" pivotButton="0" quotePrefix="0" xfId="0">
      <alignment horizontal="center" vertical="center"/>
    </xf>
  </cellXfs>
  <cellStyles count="1">
    <cellStyle name="Normal" xfId="0" builtinId="0" hidden="0"/>
  </cellStyles>
  <dxfs count="3">
    <dxf>
      <fill>
        <patternFill patternType="solid">
          <fgColor rgb="00FCE4D6"/>
          <bgColor rgb="00FCE4D6"/>
        </patternFill>
      </fill>
    </dxf>
    <dxf>
      <fill>
        <patternFill patternType="solid">
          <fgColor rgb="00FDE8E8"/>
          <bgColor rgb="00FDE8E8"/>
        </patternFill>
      </fill>
    </dxf>
    <dxf>
      <fill>
        <patternFill patternType="solid">
          <fgColor rgb="00DCE8F7"/>
          <bgColor rgb="00DCE8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3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8" customWidth="1" min="2" max="2"/>
    <col width="6" customWidth="1" min="3" max="3"/>
    <col width="3" customWidth="1" min="4" max="4"/>
    <col width="13" customWidth="1" min="5" max="5"/>
    <col width="18" customWidth="1" min="6" max="6"/>
    <col width="6" customWidth="1" min="7" max="7"/>
    <col width="3" customWidth="1" min="8" max="8"/>
    <col width="13" customWidth="1" min="9" max="9"/>
    <col width="18" customWidth="1" min="10" max="10"/>
    <col width="6" customWidth="1" min="11" max="11"/>
  </cols>
  <sheetData>
    <row r="1">
      <c r="A1" s="1" t="inlineStr">
        <is>
          <t>休みの一覧。土日は式が自分で見るので入れていない。祝日は内閣府CSV（2016〜2027年）</t>
        </is>
      </c>
    </row>
    <row r="2">
      <c r="A2" t="inlineStr">
        <is>
          <t>役所と税の期限は12月29日〜1月3日、銀行は12月31日〜1月3日を足している。会社の休みで数えるなら黄色の行に足す</t>
        </is>
      </c>
    </row>
    <row r="3">
      <c r="A3" s="2" t="inlineStr">
        <is>
          <t>役所・税の休日</t>
        </is>
      </c>
      <c r="B3" s="2" t="inlineStr">
        <is>
          <t>名前</t>
        </is>
      </c>
      <c r="C3" s="2" t="inlineStr">
        <is>
          <t>曜日</t>
        </is>
      </c>
      <c r="E3" s="2" t="inlineStr">
        <is>
          <t>銀行の休日</t>
        </is>
      </c>
      <c r="F3" s="2" t="inlineStr">
        <is>
          <t>名前</t>
        </is>
      </c>
      <c r="G3" s="2" t="inlineStr">
        <is>
          <t>曜日</t>
        </is>
      </c>
      <c r="I3" s="2" t="inlineStr">
        <is>
          <t>祝日だけ（失敗例用）</t>
        </is>
      </c>
      <c r="J3" s="2" t="inlineStr">
        <is>
          <t>名前</t>
        </is>
      </c>
      <c r="K3" s="2" t="inlineStr">
        <is>
          <t>曜日</t>
        </is>
      </c>
    </row>
    <row r="4">
      <c r="A4" s="3" t="n">
        <v>42367</v>
      </c>
      <c r="B4" s="4" t="inlineStr">
        <is>
          <t>年末年始</t>
        </is>
      </c>
      <c r="C4" s="5">
        <f>IF(A4="","",TEXT(A4,"aaa"))</f>
        <v/>
      </c>
      <c r="E4" s="3" t="n">
        <v>42369</v>
      </c>
      <c r="F4" s="4" t="inlineStr">
        <is>
          <t>年末年始</t>
        </is>
      </c>
      <c r="G4" s="5">
        <f>IF(E4="","",TEXT(E4,"aaa"))</f>
        <v/>
      </c>
      <c r="I4" s="3" t="n">
        <v>42370</v>
      </c>
      <c r="J4" s="4" t="inlineStr">
        <is>
          <t>元日</t>
        </is>
      </c>
      <c r="K4" s="5">
        <f>IF(I4="","",TEXT(I4,"aaa"))</f>
        <v/>
      </c>
    </row>
    <row r="5">
      <c r="A5" s="3" t="n">
        <v>42368</v>
      </c>
      <c r="B5" s="4" t="inlineStr">
        <is>
          <t>年末年始</t>
        </is>
      </c>
      <c r="C5" s="5">
        <f>IF(A5="","",TEXT(A5,"aaa"))</f>
        <v/>
      </c>
      <c r="E5" s="3" t="n">
        <v>42370</v>
      </c>
      <c r="F5" s="4" t="inlineStr">
        <is>
          <t>元日</t>
        </is>
      </c>
      <c r="G5" s="5">
        <f>IF(E5="","",TEXT(E5,"aaa"))</f>
        <v/>
      </c>
      <c r="I5" s="3" t="n">
        <v>42380</v>
      </c>
      <c r="J5" s="4" t="inlineStr">
        <is>
          <t>成人の日</t>
        </is>
      </c>
      <c r="K5" s="5">
        <f>IF(I5="","",TEXT(I5,"aaa"))</f>
        <v/>
      </c>
    </row>
    <row r="6">
      <c r="A6" s="3" t="n">
        <v>42369</v>
      </c>
      <c r="B6" s="4" t="inlineStr">
        <is>
          <t>年末年始</t>
        </is>
      </c>
      <c r="C6" s="5">
        <f>IF(A6="","",TEXT(A6,"aaa"))</f>
        <v/>
      </c>
      <c r="E6" s="3" t="n">
        <v>42371</v>
      </c>
      <c r="F6" s="4" t="inlineStr">
        <is>
          <t>年末年始</t>
        </is>
      </c>
      <c r="G6" s="5">
        <f>IF(E6="","",TEXT(E6,"aaa"))</f>
        <v/>
      </c>
      <c r="I6" s="3" t="n">
        <v>42411</v>
      </c>
      <c r="J6" s="4" t="inlineStr">
        <is>
          <t>建国記念の日</t>
        </is>
      </c>
      <c r="K6" s="5">
        <f>IF(I6="","",TEXT(I6,"aaa"))</f>
        <v/>
      </c>
    </row>
    <row r="7">
      <c r="A7" s="3" t="n">
        <v>42370</v>
      </c>
      <c r="B7" s="4" t="inlineStr">
        <is>
          <t>元日</t>
        </is>
      </c>
      <c r="C7" s="5">
        <f>IF(A7="","",TEXT(A7,"aaa"))</f>
        <v/>
      </c>
      <c r="E7" s="3" t="n">
        <v>42372</v>
      </c>
      <c r="F7" s="4" t="inlineStr">
        <is>
          <t>年末年始</t>
        </is>
      </c>
      <c r="G7" s="5">
        <f>IF(E7="","",TEXT(E7,"aaa"))</f>
        <v/>
      </c>
      <c r="I7" s="3" t="n">
        <v>42449</v>
      </c>
      <c r="J7" s="4" t="inlineStr">
        <is>
          <t>春分の日</t>
        </is>
      </c>
      <c r="K7" s="5">
        <f>IF(I7="","",TEXT(I7,"aaa"))</f>
        <v/>
      </c>
    </row>
    <row r="8">
      <c r="A8" s="3" t="n">
        <v>42371</v>
      </c>
      <c r="B8" s="4" t="inlineStr">
        <is>
          <t>年末年始</t>
        </is>
      </c>
      <c r="C8" s="5">
        <f>IF(A8="","",TEXT(A8,"aaa"))</f>
        <v/>
      </c>
      <c r="E8" s="3" t="n">
        <v>42380</v>
      </c>
      <c r="F8" s="4" t="inlineStr">
        <is>
          <t>成人の日</t>
        </is>
      </c>
      <c r="G8" s="5">
        <f>IF(E8="","",TEXT(E8,"aaa"))</f>
        <v/>
      </c>
      <c r="I8" s="3" t="n">
        <v>42450</v>
      </c>
      <c r="J8" s="4" t="inlineStr">
        <is>
          <t>休日</t>
        </is>
      </c>
      <c r="K8" s="5">
        <f>IF(I8="","",TEXT(I8,"aaa"))</f>
        <v/>
      </c>
    </row>
    <row r="9">
      <c r="A9" s="3" t="n">
        <v>42372</v>
      </c>
      <c r="B9" s="4" t="inlineStr">
        <is>
          <t>年末年始</t>
        </is>
      </c>
      <c r="C9" s="5">
        <f>IF(A9="","",TEXT(A9,"aaa"))</f>
        <v/>
      </c>
      <c r="E9" s="3" t="n">
        <v>42411</v>
      </c>
      <c r="F9" s="4" t="inlineStr">
        <is>
          <t>建国記念の日</t>
        </is>
      </c>
      <c r="G9" s="5">
        <f>IF(E9="","",TEXT(E9,"aaa"))</f>
        <v/>
      </c>
      <c r="I9" s="3" t="n">
        <v>42489</v>
      </c>
      <c r="J9" s="4" t="inlineStr">
        <is>
          <t>昭和の日</t>
        </is>
      </c>
      <c r="K9" s="5">
        <f>IF(I9="","",TEXT(I9,"aaa"))</f>
        <v/>
      </c>
    </row>
    <row r="10">
      <c r="A10" s="3" t="n">
        <v>42380</v>
      </c>
      <c r="B10" s="4" t="inlineStr">
        <is>
          <t>成人の日</t>
        </is>
      </c>
      <c r="C10" s="5">
        <f>IF(A10="","",TEXT(A10,"aaa"))</f>
        <v/>
      </c>
      <c r="E10" s="3" t="n">
        <v>42449</v>
      </c>
      <c r="F10" s="4" t="inlineStr">
        <is>
          <t>春分の日</t>
        </is>
      </c>
      <c r="G10" s="5">
        <f>IF(E10="","",TEXT(E10,"aaa"))</f>
        <v/>
      </c>
      <c r="I10" s="3" t="n">
        <v>42493</v>
      </c>
      <c r="J10" s="4" t="inlineStr">
        <is>
          <t>憲法記念日</t>
        </is>
      </c>
      <c r="K10" s="5">
        <f>IF(I10="","",TEXT(I10,"aaa"))</f>
        <v/>
      </c>
    </row>
    <row r="11">
      <c r="A11" s="3" t="n">
        <v>42411</v>
      </c>
      <c r="B11" s="4" t="inlineStr">
        <is>
          <t>建国記念の日</t>
        </is>
      </c>
      <c r="C11" s="5">
        <f>IF(A11="","",TEXT(A11,"aaa"))</f>
        <v/>
      </c>
      <c r="E11" s="3" t="n">
        <v>42450</v>
      </c>
      <c r="F11" s="4" t="inlineStr">
        <is>
          <t>休日</t>
        </is>
      </c>
      <c r="G11" s="5">
        <f>IF(E11="","",TEXT(E11,"aaa"))</f>
        <v/>
      </c>
      <c r="I11" s="3" t="n">
        <v>42494</v>
      </c>
      <c r="J11" s="4" t="inlineStr">
        <is>
          <t>みどりの日</t>
        </is>
      </c>
      <c r="K11" s="5">
        <f>IF(I11="","",TEXT(I11,"aaa"))</f>
        <v/>
      </c>
    </row>
    <row r="12">
      <c r="A12" s="3" t="n">
        <v>42449</v>
      </c>
      <c r="B12" s="4" t="inlineStr">
        <is>
          <t>春分の日</t>
        </is>
      </c>
      <c r="C12" s="5">
        <f>IF(A12="","",TEXT(A12,"aaa"))</f>
        <v/>
      </c>
      <c r="E12" s="3" t="n">
        <v>42489</v>
      </c>
      <c r="F12" s="4" t="inlineStr">
        <is>
          <t>昭和の日</t>
        </is>
      </c>
      <c r="G12" s="5">
        <f>IF(E12="","",TEXT(E12,"aaa"))</f>
        <v/>
      </c>
      <c r="I12" s="3" t="n">
        <v>42495</v>
      </c>
      <c r="J12" s="4" t="inlineStr">
        <is>
          <t>こどもの日</t>
        </is>
      </c>
      <c r="K12" s="5">
        <f>IF(I12="","",TEXT(I12,"aaa"))</f>
        <v/>
      </c>
    </row>
    <row r="13">
      <c r="A13" s="3" t="n">
        <v>42450</v>
      </c>
      <c r="B13" s="4" t="inlineStr">
        <is>
          <t>休日</t>
        </is>
      </c>
      <c r="C13" s="5">
        <f>IF(A13="","",TEXT(A13,"aaa"))</f>
        <v/>
      </c>
      <c r="E13" s="3" t="n">
        <v>42493</v>
      </c>
      <c r="F13" s="4" t="inlineStr">
        <is>
          <t>憲法記念日</t>
        </is>
      </c>
      <c r="G13" s="5">
        <f>IF(E13="","",TEXT(E13,"aaa"))</f>
        <v/>
      </c>
      <c r="I13" s="3" t="n">
        <v>42569</v>
      </c>
      <c r="J13" s="4" t="inlineStr">
        <is>
          <t>海の日</t>
        </is>
      </c>
      <c r="K13" s="5">
        <f>IF(I13="","",TEXT(I13,"aaa"))</f>
        <v/>
      </c>
    </row>
    <row r="14">
      <c r="A14" s="3" t="n">
        <v>42489</v>
      </c>
      <c r="B14" s="4" t="inlineStr">
        <is>
          <t>昭和の日</t>
        </is>
      </c>
      <c r="C14" s="5">
        <f>IF(A14="","",TEXT(A14,"aaa"))</f>
        <v/>
      </c>
      <c r="E14" s="3" t="n">
        <v>42494</v>
      </c>
      <c r="F14" s="4" t="inlineStr">
        <is>
          <t>みどりの日</t>
        </is>
      </c>
      <c r="G14" s="5">
        <f>IF(E14="","",TEXT(E14,"aaa"))</f>
        <v/>
      </c>
      <c r="I14" s="3" t="n">
        <v>42593</v>
      </c>
      <c r="J14" s="4" t="inlineStr">
        <is>
          <t>山の日</t>
        </is>
      </c>
      <c r="K14" s="5">
        <f>IF(I14="","",TEXT(I14,"aaa"))</f>
        <v/>
      </c>
    </row>
    <row r="15">
      <c r="A15" s="3" t="n">
        <v>42493</v>
      </c>
      <c r="B15" s="4" t="inlineStr">
        <is>
          <t>憲法記念日</t>
        </is>
      </c>
      <c r="C15" s="5">
        <f>IF(A15="","",TEXT(A15,"aaa"))</f>
        <v/>
      </c>
      <c r="E15" s="3" t="n">
        <v>42495</v>
      </c>
      <c r="F15" s="4" t="inlineStr">
        <is>
          <t>こどもの日</t>
        </is>
      </c>
      <c r="G15" s="5">
        <f>IF(E15="","",TEXT(E15,"aaa"))</f>
        <v/>
      </c>
      <c r="I15" s="3" t="n">
        <v>42632</v>
      </c>
      <c r="J15" s="4" t="inlineStr">
        <is>
          <t>敬老の日</t>
        </is>
      </c>
      <c r="K15" s="5">
        <f>IF(I15="","",TEXT(I15,"aaa"))</f>
        <v/>
      </c>
    </row>
    <row r="16">
      <c r="A16" s="3" t="n">
        <v>42494</v>
      </c>
      <c r="B16" s="4" t="inlineStr">
        <is>
          <t>みどりの日</t>
        </is>
      </c>
      <c r="C16" s="5">
        <f>IF(A16="","",TEXT(A16,"aaa"))</f>
        <v/>
      </c>
      <c r="E16" s="3" t="n">
        <v>42569</v>
      </c>
      <c r="F16" s="4" t="inlineStr">
        <is>
          <t>海の日</t>
        </is>
      </c>
      <c r="G16" s="5">
        <f>IF(E16="","",TEXT(E16,"aaa"))</f>
        <v/>
      </c>
      <c r="I16" s="3" t="n">
        <v>42635</v>
      </c>
      <c r="J16" s="4" t="inlineStr">
        <is>
          <t>秋分の日</t>
        </is>
      </c>
      <c r="K16" s="5">
        <f>IF(I16="","",TEXT(I16,"aaa"))</f>
        <v/>
      </c>
    </row>
    <row r="17">
      <c r="A17" s="3" t="n">
        <v>42495</v>
      </c>
      <c r="B17" s="4" t="inlineStr">
        <is>
          <t>こどもの日</t>
        </is>
      </c>
      <c r="C17" s="5">
        <f>IF(A17="","",TEXT(A17,"aaa"))</f>
        <v/>
      </c>
      <c r="E17" s="3" t="n">
        <v>42593</v>
      </c>
      <c r="F17" s="4" t="inlineStr">
        <is>
          <t>山の日</t>
        </is>
      </c>
      <c r="G17" s="5">
        <f>IF(E17="","",TEXT(E17,"aaa"))</f>
        <v/>
      </c>
      <c r="I17" s="3" t="n">
        <v>42653</v>
      </c>
      <c r="J17" s="4" t="inlineStr">
        <is>
          <t>体育の日</t>
        </is>
      </c>
      <c r="K17" s="5">
        <f>IF(I17="","",TEXT(I17,"aaa"))</f>
        <v/>
      </c>
    </row>
    <row r="18">
      <c r="A18" s="3" t="n">
        <v>42569</v>
      </c>
      <c r="B18" s="4" t="inlineStr">
        <is>
          <t>海の日</t>
        </is>
      </c>
      <c r="C18" s="5">
        <f>IF(A18="","",TEXT(A18,"aaa"))</f>
        <v/>
      </c>
      <c r="E18" s="3" t="n">
        <v>42632</v>
      </c>
      <c r="F18" s="4" t="inlineStr">
        <is>
          <t>敬老の日</t>
        </is>
      </c>
      <c r="G18" s="5">
        <f>IF(E18="","",TEXT(E18,"aaa"))</f>
        <v/>
      </c>
      <c r="I18" s="3" t="n">
        <v>42677</v>
      </c>
      <c r="J18" s="4" t="inlineStr">
        <is>
          <t>文化の日</t>
        </is>
      </c>
      <c r="K18" s="5">
        <f>IF(I18="","",TEXT(I18,"aaa"))</f>
        <v/>
      </c>
    </row>
    <row r="19">
      <c r="A19" s="3" t="n">
        <v>42593</v>
      </c>
      <c r="B19" s="4" t="inlineStr">
        <is>
          <t>山の日</t>
        </is>
      </c>
      <c r="C19" s="5">
        <f>IF(A19="","",TEXT(A19,"aaa"))</f>
        <v/>
      </c>
      <c r="E19" s="3" t="n">
        <v>42635</v>
      </c>
      <c r="F19" s="4" t="inlineStr">
        <is>
          <t>秋分の日</t>
        </is>
      </c>
      <c r="G19" s="5">
        <f>IF(E19="","",TEXT(E19,"aaa"))</f>
        <v/>
      </c>
      <c r="I19" s="3" t="n">
        <v>42697</v>
      </c>
      <c r="J19" s="4" t="inlineStr">
        <is>
          <t>勤労感謝の日</t>
        </is>
      </c>
      <c r="K19" s="5">
        <f>IF(I19="","",TEXT(I19,"aaa"))</f>
        <v/>
      </c>
    </row>
    <row r="20">
      <c r="A20" s="3" t="n">
        <v>42632</v>
      </c>
      <c r="B20" s="4" t="inlineStr">
        <is>
          <t>敬老の日</t>
        </is>
      </c>
      <c r="C20" s="5">
        <f>IF(A20="","",TEXT(A20,"aaa"))</f>
        <v/>
      </c>
      <c r="E20" s="3" t="n">
        <v>42653</v>
      </c>
      <c r="F20" s="4" t="inlineStr">
        <is>
          <t>体育の日</t>
        </is>
      </c>
      <c r="G20" s="5">
        <f>IF(E20="","",TEXT(E20,"aaa"))</f>
        <v/>
      </c>
      <c r="I20" s="3" t="n">
        <v>42727</v>
      </c>
      <c r="J20" s="4" t="inlineStr">
        <is>
          <t>天皇誕生日</t>
        </is>
      </c>
      <c r="K20" s="5">
        <f>IF(I20="","",TEXT(I20,"aaa"))</f>
        <v/>
      </c>
    </row>
    <row r="21">
      <c r="A21" s="3" t="n">
        <v>42635</v>
      </c>
      <c r="B21" s="4" t="inlineStr">
        <is>
          <t>秋分の日</t>
        </is>
      </c>
      <c r="C21" s="5">
        <f>IF(A21="","",TEXT(A21,"aaa"))</f>
        <v/>
      </c>
      <c r="E21" s="3" t="n">
        <v>42677</v>
      </c>
      <c r="F21" s="4" t="inlineStr">
        <is>
          <t>文化の日</t>
        </is>
      </c>
      <c r="G21" s="5">
        <f>IF(E21="","",TEXT(E21,"aaa"))</f>
        <v/>
      </c>
      <c r="I21" s="3" t="n">
        <v>42736</v>
      </c>
      <c r="J21" s="4" t="inlineStr">
        <is>
          <t>元日</t>
        </is>
      </c>
      <c r="K21" s="5">
        <f>IF(I21="","",TEXT(I21,"aaa"))</f>
        <v/>
      </c>
    </row>
    <row r="22">
      <c r="A22" s="3" t="n">
        <v>42653</v>
      </c>
      <c r="B22" s="4" t="inlineStr">
        <is>
          <t>体育の日</t>
        </is>
      </c>
      <c r="C22" s="5">
        <f>IF(A22="","",TEXT(A22,"aaa"))</f>
        <v/>
      </c>
      <c r="E22" s="3" t="n">
        <v>42697</v>
      </c>
      <c r="F22" s="4" t="inlineStr">
        <is>
          <t>勤労感謝の日</t>
        </is>
      </c>
      <c r="G22" s="5">
        <f>IF(E22="","",TEXT(E22,"aaa"))</f>
        <v/>
      </c>
      <c r="I22" s="3" t="n">
        <v>42737</v>
      </c>
      <c r="J22" s="4" t="inlineStr">
        <is>
          <t>休日</t>
        </is>
      </c>
      <c r="K22" s="5">
        <f>IF(I22="","",TEXT(I22,"aaa"))</f>
        <v/>
      </c>
    </row>
    <row r="23">
      <c r="A23" s="3" t="n">
        <v>42677</v>
      </c>
      <c r="B23" s="4" t="inlineStr">
        <is>
          <t>文化の日</t>
        </is>
      </c>
      <c r="C23" s="5">
        <f>IF(A23="","",TEXT(A23,"aaa"))</f>
        <v/>
      </c>
      <c r="E23" s="3" t="n">
        <v>42727</v>
      </c>
      <c r="F23" s="4" t="inlineStr">
        <is>
          <t>天皇誕生日</t>
        </is>
      </c>
      <c r="G23" s="5">
        <f>IF(E23="","",TEXT(E23,"aaa"))</f>
        <v/>
      </c>
      <c r="I23" s="3" t="n">
        <v>42744</v>
      </c>
      <c r="J23" s="4" t="inlineStr">
        <is>
          <t>成人の日</t>
        </is>
      </c>
      <c r="K23" s="5">
        <f>IF(I23="","",TEXT(I23,"aaa"))</f>
        <v/>
      </c>
    </row>
    <row r="24">
      <c r="A24" s="3" t="n">
        <v>42697</v>
      </c>
      <c r="B24" s="4" t="inlineStr">
        <is>
          <t>勤労感謝の日</t>
        </is>
      </c>
      <c r="C24" s="5">
        <f>IF(A24="","",TEXT(A24,"aaa"))</f>
        <v/>
      </c>
      <c r="E24" s="3" t="n">
        <v>42735</v>
      </c>
      <c r="F24" s="4" t="inlineStr">
        <is>
          <t>年末年始</t>
        </is>
      </c>
      <c r="G24" s="5">
        <f>IF(E24="","",TEXT(E24,"aaa"))</f>
        <v/>
      </c>
      <c r="I24" s="3" t="n">
        <v>42777</v>
      </c>
      <c r="J24" s="4" t="inlineStr">
        <is>
          <t>建国記念の日</t>
        </is>
      </c>
      <c r="K24" s="5">
        <f>IF(I24="","",TEXT(I24,"aaa"))</f>
        <v/>
      </c>
    </row>
    <row r="25">
      <c r="A25" s="3" t="n">
        <v>42727</v>
      </c>
      <c r="B25" s="4" t="inlineStr">
        <is>
          <t>天皇誕生日</t>
        </is>
      </c>
      <c r="C25" s="5">
        <f>IF(A25="","",TEXT(A25,"aaa"))</f>
        <v/>
      </c>
      <c r="E25" s="3" t="n">
        <v>42736</v>
      </c>
      <c r="F25" s="4" t="inlineStr">
        <is>
          <t>元日</t>
        </is>
      </c>
      <c r="G25" s="5">
        <f>IF(E25="","",TEXT(E25,"aaa"))</f>
        <v/>
      </c>
      <c r="I25" s="3" t="n">
        <v>42814</v>
      </c>
      <c r="J25" s="4" t="inlineStr">
        <is>
          <t>春分の日</t>
        </is>
      </c>
      <c r="K25" s="5">
        <f>IF(I25="","",TEXT(I25,"aaa"))</f>
        <v/>
      </c>
    </row>
    <row r="26">
      <c r="A26" s="3" t="n">
        <v>42733</v>
      </c>
      <c r="B26" s="4" t="inlineStr">
        <is>
          <t>年末年始</t>
        </is>
      </c>
      <c r="C26" s="5">
        <f>IF(A26="","",TEXT(A26,"aaa"))</f>
        <v/>
      </c>
      <c r="E26" s="3" t="n">
        <v>42737</v>
      </c>
      <c r="F26" s="4" t="inlineStr">
        <is>
          <t>休日</t>
        </is>
      </c>
      <c r="G26" s="5">
        <f>IF(E26="","",TEXT(E26,"aaa"))</f>
        <v/>
      </c>
      <c r="I26" s="3" t="n">
        <v>42854</v>
      </c>
      <c r="J26" s="4" t="inlineStr">
        <is>
          <t>昭和の日</t>
        </is>
      </c>
      <c r="K26" s="5">
        <f>IF(I26="","",TEXT(I26,"aaa"))</f>
        <v/>
      </c>
    </row>
    <row r="27">
      <c r="A27" s="3" t="n">
        <v>42734</v>
      </c>
      <c r="B27" s="4" t="inlineStr">
        <is>
          <t>年末年始</t>
        </is>
      </c>
      <c r="C27" s="5">
        <f>IF(A27="","",TEXT(A27,"aaa"))</f>
        <v/>
      </c>
      <c r="E27" s="3" t="n">
        <v>42738</v>
      </c>
      <c r="F27" s="4" t="inlineStr">
        <is>
          <t>年末年始</t>
        </is>
      </c>
      <c r="G27" s="5">
        <f>IF(E27="","",TEXT(E27,"aaa"))</f>
        <v/>
      </c>
      <c r="I27" s="3" t="n">
        <v>42858</v>
      </c>
      <c r="J27" s="4" t="inlineStr">
        <is>
          <t>憲法記念日</t>
        </is>
      </c>
      <c r="K27" s="5">
        <f>IF(I27="","",TEXT(I27,"aaa"))</f>
        <v/>
      </c>
    </row>
    <row r="28">
      <c r="A28" s="3" t="n">
        <v>42735</v>
      </c>
      <c r="B28" s="4" t="inlineStr">
        <is>
          <t>年末年始</t>
        </is>
      </c>
      <c r="C28" s="5">
        <f>IF(A28="","",TEXT(A28,"aaa"))</f>
        <v/>
      </c>
      <c r="E28" s="3" t="n">
        <v>42744</v>
      </c>
      <c r="F28" s="4" t="inlineStr">
        <is>
          <t>成人の日</t>
        </is>
      </c>
      <c r="G28" s="5">
        <f>IF(E28="","",TEXT(E28,"aaa"))</f>
        <v/>
      </c>
      <c r="I28" s="3" t="n">
        <v>42859</v>
      </c>
      <c r="J28" s="4" t="inlineStr">
        <is>
          <t>みどりの日</t>
        </is>
      </c>
      <c r="K28" s="5">
        <f>IF(I28="","",TEXT(I28,"aaa"))</f>
        <v/>
      </c>
    </row>
    <row r="29">
      <c r="A29" s="3" t="n">
        <v>42736</v>
      </c>
      <c r="B29" s="4" t="inlineStr">
        <is>
          <t>元日</t>
        </is>
      </c>
      <c r="C29" s="5">
        <f>IF(A29="","",TEXT(A29,"aaa"))</f>
        <v/>
      </c>
      <c r="E29" s="3" t="n">
        <v>42777</v>
      </c>
      <c r="F29" s="4" t="inlineStr">
        <is>
          <t>建国記念の日</t>
        </is>
      </c>
      <c r="G29" s="5">
        <f>IF(E29="","",TEXT(E29,"aaa"))</f>
        <v/>
      </c>
      <c r="I29" s="3" t="n">
        <v>42860</v>
      </c>
      <c r="J29" s="4" t="inlineStr">
        <is>
          <t>こどもの日</t>
        </is>
      </c>
      <c r="K29" s="5">
        <f>IF(I29="","",TEXT(I29,"aaa"))</f>
        <v/>
      </c>
    </row>
    <row r="30">
      <c r="A30" s="3" t="n">
        <v>42737</v>
      </c>
      <c r="B30" s="4" t="inlineStr">
        <is>
          <t>休日</t>
        </is>
      </c>
      <c r="C30" s="5">
        <f>IF(A30="","",TEXT(A30,"aaa"))</f>
        <v/>
      </c>
      <c r="E30" s="3" t="n">
        <v>42814</v>
      </c>
      <c r="F30" s="4" t="inlineStr">
        <is>
          <t>春分の日</t>
        </is>
      </c>
      <c r="G30" s="5">
        <f>IF(E30="","",TEXT(E30,"aaa"))</f>
        <v/>
      </c>
      <c r="I30" s="3" t="n">
        <v>42933</v>
      </c>
      <c r="J30" s="4" t="inlineStr">
        <is>
          <t>海の日</t>
        </is>
      </c>
      <c r="K30" s="5">
        <f>IF(I30="","",TEXT(I30,"aaa"))</f>
        <v/>
      </c>
    </row>
    <row r="31">
      <c r="A31" s="3" t="n">
        <v>42738</v>
      </c>
      <c r="B31" s="4" t="inlineStr">
        <is>
          <t>年末年始</t>
        </is>
      </c>
      <c r="C31" s="5">
        <f>IF(A31="","",TEXT(A31,"aaa"))</f>
        <v/>
      </c>
      <c r="E31" s="3" t="n">
        <v>42854</v>
      </c>
      <c r="F31" s="4" t="inlineStr">
        <is>
          <t>昭和の日</t>
        </is>
      </c>
      <c r="G31" s="5">
        <f>IF(E31="","",TEXT(E31,"aaa"))</f>
        <v/>
      </c>
      <c r="I31" s="3" t="n">
        <v>42958</v>
      </c>
      <c r="J31" s="4" t="inlineStr">
        <is>
          <t>山の日</t>
        </is>
      </c>
      <c r="K31" s="5">
        <f>IF(I31="","",TEXT(I31,"aaa"))</f>
        <v/>
      </c>
    </row>
    <row r="32">
      <c r="A32" s="3" t="n">
        <v>42744</v>
      </c>
      <c r="B32" s="4" t="inlineStr">
        <is>
          <t>成人の日</t>
        </is>
      </c>
      <c r="C32" s="5">
        <f>IF(A32="","",TEXT(A32,"aaa"))</f>
        <v/>
      </c>
      <c r="E32" s="3" t="n">
        <v>42858</v>
      </c>
      <c r="F32" s="4" t="inlineStr">
        <is>
          <t>憲法記念日</t>
        </is>
      </c>
      <c r="G32" s="5">
        <f>IF(E32="","",TEXT(E32,"aaa"))</f>
        <v/>
      </c>
      <c r="I32" s="3" t="n">
        <v>42996</v>
      </c>
      <c r="J32" s="4" t="inlineStr">
        <is>
          <t>敬老の日</t>
        </is>
      </c>
      <c r="K32" s="5">
        <f>IF(I32="","",TEXT(I32,"aaa"))</f>
        <v/>
      </c>
    </row>
    <row r="33">
      <c r="A33" s="3" t="n">
        <v>42777</v>
      </c>
      <c r="B33" s="4" t="inlineStr">
        <is>
          <t>建国記念の日</t>
        </is>
      </c>
      <c r="C33" s="5">
        <f>IF(A33="","",TEXT(A33,"aaa"))</f>
        <v/>
      </c>
      <c r="E33" s="3" t="n">
        <v>42859</v>
      </c>
      <c r="F33" s="4" t="inlineStr">
        <is>
          <t>みどりの日</t>
        </is>
      </c>
      <c r="G33" s="5">
        <f>IF(E33="","",TEXT(E33,"aaa"))</f>
        <v/>
      </c>
      <c r="I33" s="3" t="n">
        <v>43001</v>
      </c>
      <c r="J33" s="4" t="inlineStr">
        <is>
          <t>秋分の日</t>
        </is>
      </c>
      <c r="K33" s="5">
        <f>IF(I33="","",TEXT(I33,"aaa"))</f>
        <v/>
      </c>
    </row>
    <row r="34">
      <c r="A34" s="3" t="n">
        <v>42814</v>
      </c>
      <c r="B34" s="4" t="inlineStr">
        <is>
          <t>春分の日</t>
        </is>
      </c>
      <c r="C34" s="5">
        <f>IF(A34="","",TEXT(A34,"aaa"))</f>
        <v/>
      </c>
      <c r="E34" s="3" t="n">
        <v>42860</v>
      </c>
      <c r="F34" s="4" t="inlineStr">
        <is>
          <t>こどもの日</t>
        </is>
      </c>
      <c r="G34" s="5">
        <f>IF(E34="","",TEXT(E34,"aaa"))</f>
        <v/>
      </c>
      <c r="I34" s="3" t="n">
        <v>43017</v>
      </c>
      <c r="J34" s="4" t="inlineStr">
        <is>
          <t>体育の日</t>
        </is>
      </c>
      <c r="K34" s="5">
        <f>IF(I34="","",TEXT(I34,"aaa"))</f>
        <v/>
      </c>
    </row>
    <row r="35">
      <c r="A35" s="3" t="n">
        <v>42854</v>
      </c>
      <c r="B35" s="4" t="inlineStr">
        <is>
          <t>昭和の日</t>
        </is>
      </c>
      <c r="C35" s="5">
        <f>IF(A35="","",TEXT(A35,"aaa"))</f>
        <v/>
      </c>
      <c r="E35" s="3" t="n">
        <v>42933</v>
      </c>
      <c r="F35" s="4" t="inlineStr">
        <is>
          <t>海の日</t>
        </is>
      </c>
      <c r="G35" s="5">
        <f>IF(E35="","",TEXT(E35,"aaa"))</f>
        <v/>
      </c>
      <c r="I35" s="3" t="n">
        <v>43042</v>
      </c>
      <c r="J35" s="4" t="inlineStr">
        <is>
          <t>文化の日</t>
        </is>
      </c>
      <c r="K35" s="5">
        <f>IF(I35="","",TEXT(I35,"aaa"))</f>
        <v/>
      </c>
    </row>
    <row r="36">
      <c r="A36" s="3" t="n">
        <v>42858</v>
      </c>
      <c r="B36" s="4" t="inlineStr">
        <is>
          <t>憲法記念日</t>
        </is>
      </c>
      <c r="C36" s="5">
        <f>IF(A36="","",TEXT(A36,"aaa"))</f>
        <v/>
      </c>
      <c r="E36" s="3" t="n">
        <v>42958</v>
      </c>
      <c r="F36" s="4" t="inlineStr">
        <is>
          <t>山の日</t>
        </is>
      </c>
      <c r="G36" s="5">
        <f>IF(E36="","",TEXT(E36,"aaa"))</f>
        <v/>
      </c>
      <c r="I36" s="3" t="n">
        <v>43062</v>
      </c>
      <c r="J36" s="4" t="inlineStr">
        <is>
          <t>勤労感謝の日</t>
        </is>
      </c>
      <c r="K36" s="5">
        <f>IF(I36="","",TEXT(I36,"aaa"))</f>
        <v/>
      </c>
    </row>
    <row r="37">
      <c r="A37" s="3" t="n">
        <v>42859</v>
      </c>
      <c r="B37" s="4" t="inlineStr">
        <is>
          <t>みどりの日</t>
        </is>
      </c>
      <c r="C37" s="5">
        <f>IF(A37="","",TEXT(A37,"aaa"))</f>
        <v/>
      </c>
      <c r="E37" s="3" t="n">
        <v>42996</v>
      </c>
      <c r="F37" s="4" t="inlineStr">
        <is>
          <t>敬老の日</t>
        </is>
      </c>
      <c r="G37" s="5">
        <f>IF(E37="","",TEXT(E37,"aaa"))</f>
        <v/>
      </c>
      <c r="I37" s="3" t="n">
        <v>43092</v>
      </c>
      <c r="J37" s="4" t="inlineStr">
        <is>
          <t>天皇誕生日</t>
        </is>
      </c>
      <c r="K37" s="5">
        <f>IF(I37="","",TEXT(I37,"aaa"))</f>
        <v/>
      </c>
    </row>
    <row r="38">
      <c r="A38" s="3" t="n">
        <v>42860</v>
      </c>
      <c r="B38" s="4" t="inlineStr">
        <is>
          <t>こどもの日</t>
        </is>
      </c>
      <c r="C38" s="5">
        <f>IF(A38="","",TEXT(A38,"aaa"))</f>
        <v/>
      </c>
      <c r="E38" s="3" t="n">
        <v>43001</v>
      </c>
      <c r="F38" s="4" t="inlineStr">
        <is>
          <t>秋分の日</t>
        </is>
      </c>
      <c r="G38" s="5">
        <f>IF(E38="","",TEXT(E38,"aaa"))</f>
        <v/>
      </c>
      <c r="I38" s="3" t="n">
        <v>43101</v>
      </c>
      <c r="J38" s="4" t="inlineStr">
        <is>
          <t>元日</t>
        </is>
      </c>
      <c r="K38" s="5">
        <f>IF(I38="","",TEXT(I38,"aaa"))</f>
        <v/>
      </c>
    </row>
    <row r="39">
      <c r="A39" s="3" t="n">
        <v>42933</v>
      </c>
      <c r="B39" s="4" t="inlineStr">
        <is>
          <t>海の日</t>
        </is>
      </c>
      <c r="C39" s="5">
        <f>IF(A39="","",TEXT(A39,"aaa"))</f>
        <v/>
      </c>
      <c r="E39" s="3" t="n">
        <v>43017</v>
      </c>
      <c r="F39" s="4" t="inlineStr">
        <is>
          <t>体育の日</t>
        </is>
      </c>
      <c r="G39" s="5">
        <f>IF(E39="","",TEXT(E39,"aaa"))</f>
        <v/>
      </c>
      <c r="I39" s="3" t="n">
        <v>43108</v>
      </c>
      <c r="J39" s="4" t="inlineStr">
        <is>
          <t>成人の日</t>
        </is>
      </c>
      <c r="K39" s="5">
        <f>IF(I39="","",TEXT(I39,"aaa"))</f>
        <v/>
      </c>
    </row>
    <row r="40">
      <c r="A40" s="3" t="n">
        <v>42958</v>
      </c>
      <c r="B40" s="4" t="inlineStr">
        <is>
          <t>山の日</t>
        </is>
      </c>
      <c r="C40" s="5">
        <f>IF(A40="","",TEXT(A40,"aaa"))</f>
        <v/>
      </c>
      <c r="E40" s="3" t="n">
        <v>43042</v>
      </c>
      <c r="F40" s="4" t="inlineStr">
        <is>
          <t>文化の日</t>
        </is>
      </c>
      <c r="G40" s="5">
        <f>IF(E40="","",TEXT(E40,"aaa"))</f>
        <v/>
      </c>
      <c r="I40" s="3" t="n">
        <v>43142</v>
      </c>
      <c r="J40" s="4" t="inlineStr">
        <is>
          <t>建国記念の日</t>
        </is>
      </c>
      <c r="K40" s="5">
        <f>IF(I40="","",TEXT(I40,"aaa"))</f>
        <v/>
      </c>
    </row>
    <row r="41">
      <c r="A41" s="3" t="n">
        <v>42996</v>
      </c>
      <c r="B41" s="4" t="inlineStr">
        <is>
          <t>敬老の日</t>
        </is>
      </c>
      <c r="C41" s="5">
        <f>IF(A41="","",TEXT(A41,"aaa"))</f>
        <v/>
      </c>
      <c r="E41" s="3" t="n">
        <v>43062</v>
      </c>
      <c r="F41" s="4" t="inlineStr">
        <is>
          <t>勤労感謝の日</t>
        </is>
      </c>
      <c r="G41" s="5">
        <f>IF(E41="","",TEXT(E41,"aaa"))</f>
        <v/>
      </c>
      <c r="I41" s="3" t="n">
        <v>43143</v>
      </c>
      <c r="J41" s="4" t="inlineStr">
        <is>
          <t>休日</t>
        </is>
      </c>
      <c r="K41" s="5">
        <f>IF(I41="","",TEXT(I41,"aaa"))</f>
        <v/>
      </c>
    </row>
    <row r="42">
      <c r="A42" s="3" t="n">
        <v>43001</v>
      </c>
      <c r="B42" s="4" t="inlineStr">
        <is>
          <t>秋分の日</t>
        </is>
      </c>
      <c r="C42" s="5">
        <f>IF(A42="","",TEXT(A42,"aaa"))</f>
        <v/>
      </c>
      <c r="E42" s="3" t="n">
        <v>43092</v>
      </c>
      <c r="F42" s="4" t="inlineStr">
        <is>
          <t>天皇誕生日</t>
        </is>
      </c>
      <c r="G42" s="5">
        <f>IF(E42="","",TEXT(E42,"aaa"))</f>
        <v/>
      </c>
      <c r="I42" s="3" t="n">
        <v>43180</v>
      </c>
      <c r="J42" s="4" t="inlineStr">
        <is>
          <t>春分の日</t>
        </is>
      </c>
      <c r="K42" s="5">
        <f>IF(I42="","",TEXT(I42,"aaa"))</f>
        <v/>
      </c>
    </row>
    <row r="43">
      <c r="A43" s="3" t="n">
        <v>43017</v>
      </c>
      <c r="B43" s="4" t="inlineStr">
        <is>
          <t>体育の日</t>
        </is>
      </c>
      <c r="C43" s="5">
        <f>IF(A43="","",TEXT(A43,"aaa"))</f>
        <v/>
      </c>
      <c r="E43" s="3" t="n">
        <v>43100</v>
      </c>
      <c r="F43" s="4" t="inlineStr">
        <is>
          <t>年末年始</t>
        </is>
      </c>
      <c r="G43" s="5">
        <f>IF(E43="","",TEXT(E43,"aaa"))</f>
        <v/>
      </c>
      <c r="I43" s="3" t="n">
        <v>43219</v>
      </c>
      <c r="J43" s="4" t="inlineStr">
        <is>
          <t>昭和の日</t>
        </is>
      </c>
      <c r="K43" s="5">
        <f>IF(I43="","",TEXT(I43,"aaa"))</f>
        <v/>
      </c>
    </row>
    <row r="44">
      <c r="A44" s="3" t="n">
        <v>43042</v>
      </c>
      <c r="B44" s="4" t="inlineStr">
        <is>
          <t>文化の日</t>
        </is>
      </c>
      <c r="C44" s="5">
        <f>IF(A44="","",TEXT(A44,"aaa"))</f>
        <v/>
      </c>
      <c r="E44" s="3" t="n">
        <v>43101</v>
      </c>
      <c r="F44" s="4" t="inlineStr">
        <is>
          <t>元日</t>
        </is>
      </c>
      <c r="G44" s="5">
        <f>IF(E44="","",TEXT(E44,"aaa"))</f>
        <v/>
      </c>
      <c r="I44" s="3" t="n">
        <v>43220</v>
      </c>
      <c r="J44" s="4" t="inlineStr">
        <is>
          <t>休日</t>
        </is>
      </c>
      <c r="K44" s="5">
        <f>IF(I44="","",TEXT(I44,"aaa"))</f>
        <v/>
      </c>
    </row>
    <row r="45">
      <c r="A45" s="3" t="n">
        <v>43062</v>
      </c>
      <c r="B45" s="4" t="inlineStr">
        <is>
          <t>勤労感謝の日</t>
        </is>
      </c>
      <c r="C45" s="5">
        <f>IF(A45="","",TEXT(A45,"aaa"))</f>
        <v/>
      </c>
      <c r="E45" s="3" t="n">
        <v>43102</v>
      </c>
      <c r="F45" s="4" t="inlineStr">
        <is>
          <t>年末年始</t>
        </is>
      </c>
      <c r="G45" s="5">
        <f>IF(E45="","",TEXT(E45,"aaa"))</f>
        <v/>
      </c>
      <c r="I45" s="3" t="n">
        <v>43223</v>
      </c>
      <c r="J45" s="4" t="inlineStr">
        <is>
          <t>憲法記念日</t>
        </is>
      </c>
      <c r="K45" s="5">
        <f>IF(I45="","",TEXT(I45,"aaa"))</f>
        <v/>
      </c>
    </row>
    <row r="46">
      <c r="A46" s="3" t="n">
        <v>43092</v>
      </c>
      <c r="B46" s="4" t="inlineStr">
        <is>
          <t>天皇誕生日</t>
        </is>
      </c>
      <c r="C46" s="5">
        <f>IF(A46="","",TEXT(A46,"aaa"))</f>
        <v/>
      </c>
      <c r="E46" s="3" t="n">
        <v>43103</v>
      </c>
      <c r="F46" s="4" t="inlineStr">
        <is>
          <t>年末年始</t>
        </is>
      </c>
      <c r="G46" s="5">
        <f>IF(E46="","",TEXT(E46,"aaa"))</f>
        <v/>
      </c>
      <c r="I46" s="3" t="n">
        <v>43224</v>
      </c>
      <c r="J46" s="4" t="inlineStr">
        <is>
          <t>みどりの日</t>
        </is>
      </c>
      <c r="K46" s="5">
        <f>IF(I46="","",TEXT(I46,"aaa"))</f>
        <v/>
      </c>
    </row>
    <row r="47">
      <c r="A47" s="3" t="n">
        <v>43098</v>
      </c>
      <c r="B47" s="4" t="inlineStr">
        <is>
          <t>年末年始</t>
        </is>
      </c>
      <c r="C47" s="5">
        <f>IF(A47="","",TEXT(A47,"aaa"))</f>
        <v/>
      </c>
      <c r="E47" s="3" t="n">
        <v>43108</v>
      </c>
      <c r="F47" s="4" t="inlineStr">
        <is>
          <t>成人の日</t>
        </is>
      </c>
      <c r="G47" s="5">
        <f>IF(E47="","",TEXT(E47,"aaa"))</f>
        <v/>
      </c>
      <c r="I47" s="3" t="n">
        <v>43225</v>
      </c>
      <c r="J47" s="4" t="inlineStr">
        <is>
          <t>こどもの日</t>
        </is>
      </c>
      <c r="K47" s="5">
        <f>IF(I47="","",TEXT(I47,"aaa"))</f>
        <v/>
      </c>
    </row>
    <row r="48">
      <c r="A48" s="3" t="n">
        <v>43099</v>
      </c>
      <c r="B48" s="4" t="inlineStr">
        <is>
          <t>年末年始</t>
        </is>
      </c>
      <c r="C48" s="5">
        <f>IF(A48="","",TEXT(A48,"aaa"))</f>
        <v/>
      </c>
      <c r="E48" s="3" t="n">
        <v>43142</v>
      </c>
      <c r="F48" s="4" t="inlineStr">
        <is>
          <t>建国記念の日</t>
        </is>
      </c>
      <c r="G48" s="5">
        <f>IF(E48="","",TEXT(E48,"aaa"))</f>
        <v/>
      </c>
      <c r="I48" s="3" t="n">
        <v>43297</v>
      </c>
      <c r="J48" s="4" t="inlineStr">
        <is>
          <t>海の日</t>
        </is>
      </c>
      <c r="K48" s="5">
        <f>IF(I48="","",TEXT(I48,"aaa"))</f>
        <v/>
      </c>
    </row>
    <row r="49">
      <c r="A49" s="3" t="n">
        <v>43100</v>
      </c>
      <c r="B49" s="4" t="inlineStr">
        <is>
          <t>年末年始</t>
        </is>
      </c>
      <c r="C49" s="5">
        <f>IF(A49="","",TEXT(A49,"aaa"))</f>
        <v/>
      </c>
      <c r="E49" s="3" t="n">
        <v>43143</v>
      </c>
      <c r="F49" s="4" t="inlineStr">
        <is>
          <t>休日</t>
        </is>
      </c>
      <c r="G49" s="5">
        <f>IF(E49="","",TEXT(E49,"aaa"))</f>
        <v/>
      </c>
      <c r="I49" s="3" t="n">
        <v>43323</v>
      </c>
      <c r="J49" s="4" t="inlineStr">
        <is>
          <t>山の日</t>
        </is>
      </c>
      <c r="K49" s="5">
        <f>IF(I49="","",TEXT(I49,"aaa"))</f>
        <v/>
      </c>
    </row>
    <row r="50">
      <c r="A50" s="3" t="n">
        <v>43101</v>
      </c>
      <c r="B50" s="4" t="inlineStr">
        <is>
          <t>元日</t>
        </is>
      </c>
      <c r="C50" s="5">
        <f>IF(A50="","",TEXT(A50,"aaa"))</f>
        <v/>
      </c>
      <c r="E50" s="3" t="n">
        <v>43180</v>
      </c>
      <c r="F50" s="4" t="inlineStr">
        <is>
          <t>春分の日</t>
        </is>
      </c>
      <c r="G50" s="5">
        <f>IF(E50="","",TEXT(E50,"aaa"))</f>
        <v/>
      </c>
      <c r="I50" s="3" t="n">
        <v>43360</v>
      </c>
      <c r="J50" s="4" t="inlineStr">
        <is>
          <t>敬老の日</t>
        </is>
      </c>
      <c r="K50" s="5">
        <f>IF(I50="","",TEXT(I50,"aaa"))</f>
        <v/>
      </c>
    </row>
    <row r="51">
      <c r="A51" s="3" t="n">
        <v>43102</v>
      </c>
      <c r="B51" s="4" t="inlineStr">
        <is>
          <t>年末年始</t>
        </is>
      </c>
      <c r="C51" s="5">
        <f>IF(A51="","",TEXT(A51,"aaa"))</f>
        <v/>
      </c>
      <c r="E51" s="3" t="n">
        <v>43219</v>
      </c>
      <c r="F51" s="4" t="inlineStr">
        <is>
          <t>昭和の日</t>
        </is>
      </c>
      <c r="G51" s="5">
        <f>IF(E51="","",TEXT(E51,"aaa"))</f>
        <v/>
      </c>
      <c r="I51" s="3" t="n">
        <v>43366</v>
      </c>
      <c r="J51" s="4" t="inlineStr">
        <is>
          <t>秋分の日</t>
        </is>
      </c>
      <c r="K51" s="5">
        <f>IF(I51="","",TEXT(I51,"aaa"))</f>
        <v/>
      </c>
    </row>
    <row r="52">
      <c r="A52" s="3" t="n">
        <v>43103</v>
      </c>
      <c r="B52" s="4" t="inlineStr">
        <is>
          <t>年末年始</t>
        </is>
      </c>
      <c r="C52" s="5">
        <f>IF(A52="","",TEXT(A52,"aaa"))</f>
        <v/>
      </c>
      <c r="E52" s="3" t="n">
        <v>43220</v>
      </c>
      <c r="F52" s="4" t="inlineStr">
        <is>
          <t>休日</t>
        </is>
      </c>
      <c r="G52" s="5">
        <f>IF(E52="","",TEXT(E52,"aaa"))</f>
        <v/>
      </c>
      <c r="I52" s="3" t="n">
        <v>43367</v>
      </c>
      <c r="J52" s="4" t="inlineStr">
        <is>
          <t>休日</t>
        </is>
      </c>
      <c r="K52" s="5">
        <f>IF(I52="","",TEXT(I52,"aaa"))</f>
        <v/>
      </c>
    </row>
    <row r="53">
      <c r="A53" s="3" t="n">
        <v>43108</v>
      </c>
      <c r="B53" s="4" t="inlineStr">
        <is>
          <t>成人の日</t>
        </is>
      </c>
      <c r="C53" s="5">
        <f>IF(A53="","",TEXT(A53,"aaa"))</f>
        <v/>
      </c>
      <c r="E53" s="3" t="n">
        <v>43223</v>
      </c>
      <c r="F53" s="4" t="inlineStr">
        <is>
          <t>憲法記念日</t>
        </is>
      </c>
      <c r="G53" s="5">
        <f>IF(E53="","",TEXT(E53,"aaa"))</f>
        <v/>
      </c>
      <c r="I53" s="3" t="n">
        <v>43381</v>
      </c>
      <c r="J53" s="4" t="inlineStr">
        <is>
          <t>体育の日</t>
        </is>
      </c>
      <c r="K53" s="5">
        <f>IF(I53="","",TEXT(I53,"aaa"))</f>
        <v/>
      </c>
    </row>
    <row r="54">
      <c r="A54" s="3" t="n">
        <v>43142</v>
      </c>
      <c r="B54" s="4" t="inlineStr">
        <is>
          <t>建国記念の日</t>
        </is>
      </c>
      <c r="C54" s="5">
        <f>IF(A54="","",TEXT(A54,"aaa"))</f>
        <v/>
      </c>
      <c r="E54" s="3" t="n">
        <v>43224</v>
      </c>
      <c r="F54" s="4" t="inlineStr">
        <is>
          <t>みどりの日</t>
        </is>
      </c>
      <c r="G54" s="5">
        <f>IF(E54="","",TEXT(E54,"aaa"))</f>
        <v/>
      </c>
      <c r="I54" s="3" t="n">
        <v>43407</v>
      </c>
      <c r="J54" s="4" t="inlineStr">
        <is>
          <t>文化の日</t>
        </is>
      </c>
      <c r="K54" s="5">
        <f>IF(I54="","",TEXT(I54,"aaa"))</f>
        <v/>
      </c>
    </row>
    <row r="55">
      <c r="A55" s="3" t="n">
        <v>43143</v>
      </c>
      <c r="B55" s="4" t="inlineStr">
        <is>
          <t>休日</t>
        </is>
      </c>
      <c r="C55" s="5">
        <f>IF(A55="","",TEXT(A55,"aaa"))</f>
        <v/>
      </c>
      <c r="E55" s="3" t="n">
        <v>43225</v>
      </c>
      <c r="F55" s="4" t="inlineStr">
        <is>
          <t>こどもの日</t>
        </is>
      </c>
      <c r="G55" s="5">
        <f>IF(E55="","",TEXT(E55,"aaa"))</f>
        <v/>
      </c>
      <c r="I55" s="3" t="n">
        <v>43427</v>
      </c>
      <c r="J55" s="4" t="inlineStr">
        <is>
          <t>勤労感謝の日</t>
        </is>
      </c>
      <c r="K55" s="5">
        <f>IF(I55="","",TEXT(I55,"aaa"))</f>
        <v/>
      </c>
    </row>
    <row r="56">
      <c r="A56" s="3" t="n">
        <v>43180</v>
      </c>
      <c r="B56" s="4" t="inlineStr">
        <is>
          <t>春分の日</t>
        </is>
      </c>
      <c r="C56" s="5">
        <f>IF(A56="","",TEXT(A56,"aaa"))</f>
        <v/>
      </c>
      <c r="E56" s="3" t="n">
        <v>43297</v>
      </c>
      <c r="F56" s="4" t="inlineStr">
        <is>
          <t>海の日</t>
        </is>
      </c>
      <c r="G56" s="5">
        <f>IF(E56="","",TEXT(E56,"aaa"))</f>
        <v/>
      </c>
      <c r="I56" s="3" t="n">
        <v>43457</v>
      </c>
      <c r="J56" s="4" t="inlineStr">
        <is>
          <t>天皇誕生日</t>
        </is>
      </c>
      <c r="K56" s="5">
        <f>IF(I56="","",TEXT(I56,"aaa"))</f>
        <v/>
      </c>
    </row>
    <row r="57">
      <c r="A57" s="3" t="n">
        <v>43219</v>
      </c>
      <c r="B57" s="4" t="inlineStr">
        <is>
          <t>昭和の日</t>
        </is>
      </c>
      <c r="C57" s="5">
        <f>IF(A57="","",TEXT(A57,"aaa"))</f>
        <v/>
      </c>
      <c r="E57" s="3" t="n">
        <v>43323</v>
      </c>
      <c r="F57" s="4" t="inlineStr">
        <is>
          <t>山の日</t>
        </is>
      </c>
      <c r="G57" s="5">
        <f>IF(E57="","",TEXT(E57,"aaa"))</f>
        <v/>
      </c>
      <c r="I57" s="3" t="n">
        <v>43458</v>
      </c>
      <c r="J57" s="4" t="inlineStr">
        <is>
          <t>休日</t>
        </is>
      </c>
      <c r="K57" s="5">
        <f>IF(I57="","",TEXT(I57,"aaa"))</f>
        <v/>
      </c>
    </row>
    <row r="58">
      <c r="A58" s="3" t="n">
        <v>43220</v>
      </c>
      <c r="B58" s="4" t="inlineStr">
        <is>
          <t>休日</t>
        </is>
      </c>
      <c r="C58" s="5">
        <f>IF(A58="","",TEXT(A58,"aaa"))</f>
        <v/>
      </c>
      <c r="E58" s="3" t="n">
        <v>43360</v>
      </c>
      <c r="F58" s="4" t="inlineStr">
        <is>
          <t>敬老の日</t>
        </is>
      </c>
      <c r="G58" s="5">
        <f>IF(E58="","",TEXT(E58,"aaa"))</f>
        <v/>
      </c>
      <c r="I58" s="3" t="n">
        <v>43466</v>
      </c>
      <c r="J58" s="4" t="inlineStr">
        <is>
          <t>元日</t>
        </is>
      </c>
      <c r="K58" s="5">
        <f>IF(I58="","",TEXT(I58,"aaa"))</f>
        <v/>
      </c>
    </row>
    <row r="59">
      <c r="A59" s="3" t="n">
        <v>43223</v>
      </c>
      <c r="B59" s="4" t="inlineStr">
        <is>
          <t>憲法記念日</t>
        </is>
      </c>
      <c r="C59" s="5">
        <f>IF(A59="","",TEXT(A59,"aaa"))</f>
        <v/>
      </c>
      <c r="E59" s="3" t="n">
        <v>43366</v>
      </c>
      <c r="F59" s="4" t="inlineStr">
        <is>
          <t>秋分の日</t>
        </is>
      </c>
      <c r="G59" s="5">
        <f>IF(E59="","",TEXT(E59,"aaa"))</f>
        <v/>
      </c>
      <c r="I59" s="3" t="n">
        <v>43479</v>
      </c>
      <c r="J59" s="4" t="inlineStr">
        <is>
          <t>成人の日</t>
        </is>
      </c>
      <c r="K59" s="5">
        <f>IF(I59="","",TEXT(I59,"aaa"))</f>
        <v/>
      </c>
    </row>
    <row r="60">
      <c r="A60" s="3" t="n">
        <v>43224</v>
      </c>
      <c r="B60" s="4" t="inlineStr">
        <is>
          <t>みどりの日</t>
        </is>
      </c>
      <c r="C60" s="5">
        <f>IF(A60="","",TEXT(A60,"aaa"))</f>
        <v/>
      </c>
      <c r="E60" s="3" t="n">
        <v>43367</v>
      </c>
      <c r="F60" s="4" t="inlineStr">
        <is>
          <t>休日</t>
        </is>
      </c>
      <c r="G60" s="5">
        <f>IF(E60="","",TEXT(E60,"aaa"))</f>
        <v/>
      </c>
      <c r="I60" s="3" t="n">
        <v>43507</v>
      </c>
      <c r="J60" s="4" t="inlineStr">
        <is>
          <t>建国記念の日</t>
        </is>
      </c>
      <c r="K60" s="5">
        <f>IF(I60="","",TEXT(I60,"aaa"))</f>
        <v/>
      </c>
    </row>
    <row r="61">
      <c r="A61" s="3" t="n">
        <v>43225</v>
      </c>
      <c r="B61" s="4" t="inlineStr">
        <is>
          <t>こどもの日</t>
        </is>
      </c>
      <c r="C61" s="5">
        <f>IF(A61="","",TEXT(A61,"aaa"))</f>
        <v/>
      </c>
      <c r="E61" s="3" t="n">
        <v>43381</v>
      </c>
      <c r="F61" s="4" t="inlineStr">
        <is>
          <t>体育の日</t>
        </is>
      </c>
      <c r="G61" s="5">
        <f>IF(E61="","",TEXT(E61,"aaa"))</f>
        <v/>
      </c>
      <c r="I61" s="3" t="n">
        <v>43545</v>
      </c>
      <c r="J61" s="4" t="inlineStr">
        <is>
          <t>春分の日</t>
        </is>
      </c>
      <c r="K61" s="5">
        <f>IF(I61="","",TEXT(I61,"aaa"))</f>
        <v/>
      </c>
    </row>
    <row r="62">
      <c r="A62" s="3" t="n">
        <v>43297</v>
      </c>
      <c r="B62" s="4" t="inlineStr">
        <is>
          <t>海の日</t>
        </is>
      </c>
      <c r="C62" s="5">
        <f>IF(A62="","",TEXT(A62,"aaa"))</f>
        <v/>
      </c>
      <c r="E62" s="3" t="n">
        <v>43407</v>
      </c>
      <c r="F62" s="4" t="inlineStr">
        <is>
          <t>文化の日</t>
        </is>
      </c>
      <c r="G62" s="5">
        <f>IF(E62="","",TEXT(E62,"aaa"))</f>
        <v/>
      </c>
      <c r="I62" s="3" t="n">
        <v>43584</v>
      </c>
      <c r="J62" s="4" t="inlineStr">
        <is>
          <t>昭和の日</t>
        </is>
      </c>
      <c r="K62" s="5">
        <f>IF(I62="","",TEXT(I62,"aaa"))</f>
        <v/>
      </c>
    </row>
    <row r="63">
      <c r="A63" s="3" t="n">
        <v>43323</v>
      </c>
      <c r="B63" s="4" t="inlineStr">
        <is>
          <t>山の日</t>
        </is>
      </c>
      <c r="C63" s="5">
        <f>IF(A63="","",TEXT(A63,"aaa"))</f>
        <v/>
      </c>
      <c r="E63" s="3" t="n">
        <v>43427</v>
      </c>
      <c r="F63" s="4" t="inlineStr">
        <is>
          <t>勤労感謝の日</t>
        </is>
      </c>
      <c r="G63" s="5">
        <f>IF(E63="","",TEXT(E63,"aaa"))</f>
        <v/>
      </c>
      <c r="I63" s="3" t="n">
        <v>43585</v>
      </c>
      <c r="J63" s="4" t="inlineStr">
        <is>
          <t>休日</t>
        </is>
      </c>
      <c r="K63" s="5">
        <f>IF(I63="","",TEXT(I63,"aaa"))</f>
        <v/>
      </c>
    </row>
    <row r="64">
      <c r="A64" s="3" t="n">
        <v>43360</v>
      </c>
      <c r="B64" s="4" t="inlineStr">
        <is>
          <t>敬老の日</t>
        </is>
      </c>
      <c r="C64" s="5">
        <f>IF(A64="","",TEXT(A64,"aaa"))</f>
        <v/>
      </c>
      <c r="E64" s="3" t="n">
        <v>43457</v>
      </c>
      <c r="F64" s="4" t="inlineStr">
        <is>
          <t>天皇誕生日</t>
        </is>
      </c>
      <c r="G64" s="5">
        <f>IF(E64="","",TEXT(E64,"aaa"))</f>
        <v/>
      </c>
      <c r="I64" s="3" t="n">
        <v>43586</v>
      </c>
      <c r="J64" s="4" t="inlineStr">
        <is>
          <t>休日（祝日扱い）</t>
        </is>
      </c>
      <c r="K64" s="5">
        <f>IF(I64="","",TEXT(I64,"aaa"))</f>
        <v/>
      </c>
    </row>
    <row r="65">
      <c r="A65" s="3" t="n">
        <v>43366</v>
      </c>
      <c r="B65" s="4" t="inlineStr">
        <is>
          <t>秋分の日</t>
        </is>
      </c>
      <c r="C65" s="5">
        <f>IF(A65="","",TEXT(A65,"aaa"))</f>
        <v/>
      </c>
      <c r="E65" s="3" t="n">
        <v>43458</v>
      </c>
      <c r="F65" s="4" t="inlineStr">
        <is>
          <t>休日</t>
        </is>
      </c>
      <c r="G65" s="5">
        <f>IF(E65="","",TEXT(E65,"aaa"))</f>
        <v/>
      </c>
      <c r="I65" s="3" t="n">
        <v>43587</v>
      </c>
      <c r="J65" s="4" t="inlineStr">
        <is>
          <t>休日</t>
        </is>
      </c>
      <c r="K65" s="5">
        <f>IF(I65="","",TEXT(I65,"aaa"))</f>
        <v/>
      </c>
    </row>
    <row r="66">
      <c r="A66" s="3" t="n">
        <v>43367</v>
      </c>
      <c r="B66" s="4" t="inlineStr">
        <is>
          <t>休日</t>
        </is>
      </c>
      <c r="C66" s="5">
        <f>IF(A66="","",TEXT(A66,"aaa"))</f>
        <v/>
      </c>
      <c r="E66" s="3" t="n">
        <v>43465</v>
      </c>
      <c r="F66" s="4" t="inlineStr">
        <is>
          <t>年末年始</t>
        </is>
      </c>
      <c r="G66" s="5">
        <f>IF(E66="","",TEXT(E66,"aaa"))</f>
        <v/>
      </c>
      <c r="I66" s="3" t="n">
        <v>43588</v>
      </c>
      <c r="J66" s="4" t="inlineStr">
        <is>
          <t>憲法記念日</t>
        </is>
      </c>
      <c r="K66" s="5">
        <f>IF(I66="","",TEXT(I66,"aaa"))</f>
        <v/>
      </c>
    </row>
    <row r="67">
      <c r="A67" s="3" t="n">
        <v>43381</v>
      </c>
      <c r="B67" s="4" t="inlineStr">
        <is>
          <t>体育の日</t>
        </is>
      </c>
      <c r="C67" s="5">
        <f>IF(A67="","",TEXT(A67,"aaa"))</f>
        <v/>
      </c>
      <c r="E67" s="3" t="n">
        <v>43466</v>
      </c>
      <c r="F67" s="4" t="inlineStr">
        <is>
          <t>元日</t>
        </is>
      </c>
      <c r="G67" s="5">
        <f>IF(E67="","",TEXT(E67,"aaa"))</f>
        <v/>
      </c>
      <c r="I67" s="3" t="n">
        <v>43589</v>
      </c>
      <c r="J67" s="4" t="inlineStr">
        <is>
          <t>みどりの日</t>
        </is>
      </c>
      <c r="K67" s="5">
        <f>IF(I67="","",TEXT(I67,"aaa"))</f>
        <v/>
      </c>
    </row>
    <row r="68">
      <c r="A68" s="3" t="n">
        <v>43407</v>
      </c>
      <c r="B68" s="4" t="inlineStr">
        <is>
          <t>文化の日</t>
        </is>
      </c>
      <c r="C68" s="5">
        <f>IF(A68="","",TEXT(A68,"aaa"))</f>
        <v/>
      </c>
      <c r="E68" s="3" t="n">
        <v>43467</v>
      </c>
      <c r="F68" s="4" t="inlineStr">
        <is>
          <t>年末年始</t>
        </is>
      </c>
      <c r="G68" s="5">
        <f>IF(E68="","",TEXT(E68,"aaa"))</f>
        <v/>
      </c>
      <c r="I68" s="3" t="n">
        <v>43590</v>
      </c>
      <c r="J68" s="4" t="inlineStr">
        <is>
          <t>こどもの日</t>
        </is>
      </c>
      <c r="K68" s="5">
        <f>IF(I68="","",TEXT(I68,"aaa"))</f>
        <v/>
      </c>
    </row>
    <row r="69">
      <c r="A69" s="3" t="n">
        <v>43427</v>
      </c>
      <c r="B69" s="4" t="inlineStr">
        <is>
          <t>勤労感謝の日</t>
        </is>
      </c>
      <c r="C69" s="5">
        <f>IF(A69="","",TEXT(A69,"aaa"))</f>
        <v/>
      </c>
      <c r="E69" s="3" t="n">
        <v>43468</v>
      </c>
      <c r="F69" s="4" t="inlineStr">
        <is>
          <t>年末年始</t>
        </is>
      </c>
      <c r="G69" s="5">
        <f>IF(E69="","",TEXT(E69,"aaa"))</f>
        <v/>
      </c>
      <c r="I69" s="3" t="n">
        <v>43591</v>
      </c>
      <c r="J69" s="4" t="inlineStr">
        <is>
          <t>休日</t>
        </is>
      </c>
      <c r="K69" s="5">
        <f>IF(I69="","",TEXT(I69,"aaa"))</f>
        <v/>
      </c>
    </row>
    <row r="70">
      <c r="A70" s="3" t="n">
        <v>43457</v>
      </c>
      <c r="B70" s="4" t="inlineStr">
        <is>
          <t>天皇誕生日</t>
        </is>
      </c>
      <c r="C70" s="5">
        <f>IF(A70="","",TEXT(A70,"aaa"))</f>
        <v/>
      </c>
      <c r="E70" s="3" t="n">
        <v>43479</v>
      </c>
      <c r="F70" s="4" t="inlineStr">
        <is>
          <t>成人の日</t>
        </is>
      </c>
      <c r="G70" s="5">
        <f>IF(E70="","",TEXT(E70,"aaa"))</f>
        <v/>
      </c>
      <c r="I70" s="3" t="n">
        <v>43661</v>
      </c>
      <c r="J70" s="4" t="inlineStr">
        <is>
          <t>海の日</t>
        </is>
      </c>
      <c r="K70" s="5">
        <f>IF(I70="","",TEXT(I70,"aaa"))</f>
        <v/>
      </c>
    </row>
    <row r="71">
      <c r="A71" s="3" t="n">
        <v>43458</v>
      </c>
      <c r="B71" s="4" t="inlineStr">
        <is>
          <t>休日</t>
        </is>
      </c>
      <c r="C71" s="5">
        <f>IF(A71="","",TEXT(A71,"aaa"))</f>
        <v/>
      </c>
      <c r="E71" s="3" t="n">
        <v>43507</v>
      </c>
      <c r="F71" s="4" t="inlineStr">
        <is>
          <t>建国記念の日</t>
        </is>
      </c>
      <c r="G71" s="5">
        <f>IF(E71="","",TEXT(E71,"aaa"))</f>
        <v/>
      </c>
      <c r="I71" s="3" t="n">
        <v>43688</v>
      </c>
      <c r="J71" s="4" t="inlineStr">
        <is>
          <t>山の日</t>
        </is>
      </c>
      <c r="K71" s="5">
        <f>IF(I71="","",TEXT(I71,"aaa"))</f>
        <v/>
      </c>
    </row>
    <row r="72">
      <c r="A72" s="3" t="n">
        <v>43463</v>
      </c>
      <c r="B72" s="4" t="inlineStr">
        <is>
          <t>年末年始</t>
        </is>
      </c>
      <c r="C72" s="5">
        <f>IF(A72="","",TEXT(A72,"aaa"))</f>
        <v/>
      </c>
      <c r="E72" s="3" t="n">
        <v>43545</v>
      </c>
      <c r="F72" s="4" t="inlineStr">
        <is>
          <t>春分の日</t>
        </is>
      </c>
      <c r="G72" s="5">
        <f>IF(E72="","",TEXT(E72,"aaa"))</f>
        <v/>
      </c>
      <c r="I72" s="3" t="n">
        <v>43689</v>
      </c>
      <c r="J72" s="4" t="inlineStr">
        <is>
          <t>休日</t>
        </is>
      </c>
      <c r="K72" s="5">
        <f>IF(I72="","",TEXT(I72,"aaa"))</f>
        <v/>
      </c>
    </row>
    <row r="73">
      <c r="A73" s="3" t="n">
        <v>43464</v>
      </c>
      <c r="B73" s="4" t="inlineStr">
        <is>
          <t>年末年始</t>
        </is>
      </c>
      <c r="C73" s="5">
        <f>IF(A73="","",TEXT(A73,"aaa"))</f>
        <v/>
      </c>
      <c r="E73" s="3" t="n">
        <v>43584</v>
      </c>
      <c r="F73" s="4" t="inlineStr">
        <is>
          <t>昭和の日</t>
        </is>
      </c>
      <c r="G73" s="5">
        <f>IF(E73="","",TEXT(E73,"aaa"))</f>
        <v/>
      </c>
      <c r="I73" s="3" t="n">
        <v>43724</v>
      </c>
      <c r="J73" s="4" t="inlineStr">
        <is>
          <t>敬老の日</t>
        </is>
      </c>
      <c r="K73" s="5">
        <f>IF(I73="","",TEXT(I73,"aaa"))</f>
        <v/>
      </c>
    </row>
    <row r="74">
      <c r="A74" s="3" t="n">
        <v>43465</v>
      </c>
      <c r="B74" s="4" t="inlineStr">
        <is>
          <t>年末年始</t>
        </is>
      </c>
      <c r="C74" s="5">
        <f>IF(A74="","",TEXT(A74,"aaa"))</f>
        <v/>
      </c>
      <c r="E74" s="3" t="n">
        <v>43585</v>
      </c>
      <c r="F74" s="4" t="inlineStr">
        <is>
          <t>休日</t>
        </is>
      </c>
      <c r="G74" s="5">
        <f>IF(E74="","",TEXT(E74,"aaa"))</f>
        <v/>
      </c>
      <c r="I74" s="3" t="n">
        <v>43731</v>
      </c>
      <c r="J74" s="4" t="inlineStr">
        <is>
          <t>秋分の日</t>
        </is>
      </c>
      <c r="K74" s="5">
        <f>IF(I74="","",TEXT(I74,"aaa"))</f>
        <v/>
      </c>
    </row>
    <row r="75">
      <c r="A75" s="3" t="n">
        <v>43466</v>
      </c>
      <c r="B75" s="4" t="inlineStr">
        <is>
          <t>元日</t>
        </is>
      </c>
      <c r="C75" s="5">
        <f>IF(A75="","",TEXT(A75,"aaa"))</f>
        <v/>
      </c>
      <c r="E75" s="3" t="n">
        <v>43586</v>
      </c>
      <c r="F75" s="4" t="inlineStr">
        <is>
          <t>休日（祝日扱い）</t>
        </is>
      </c>
      <c r="G75" s="5">
        <f>IF(E75="","",TEXT(E75,"aaa"))</f>
        <v/>
      </c>
      <c r="I75" s="3" t="n">
        <v>43752</v>
      </c>
      <c r="J75" s="4" t="inlineStr">
        <is>
          <t>体育の日（スポーツの日）</t>
        </is>
      </c>
      <c r="K75" s="5">
        <f>IF(I75="","",TEXT(I75,"aaa"))</f>
        <v/>
      </c>
    </row>
    <row r="76">
      <c r="A76" s="3" t="n">
        <v>43467</v>
      </c>
      <c r="B76" s="4" t="inlineStr">
        <is>
          <t>年末年始</t>
        </is>
      </c>
      <c r="C76" s="5">
        <f>IF(A76="","",TEXT(A76,"aaa"))</f>
        <v/>
      </c>
      <c r="E76" s="3" t="n">
        <v>43587</v>
      </c>
      <c r="F76" s="4" t="inlineStr">
        <is>
          <t>休日</t>
        </is>
      </c>
      <c r="G76" s="5">
        <f>IF(E76="","",TEXT(E76,"aaa"))</f>
        <v/>
      </c>
      <c r="I76" s="3" t="n">
        <v>43760</v>
      </c>
      <c r="J76" s="4" t="inlineStr">
        <is>
          <t>休日（祝日扱い）</t>
        </is>
      </c>
      <c r="K76" s="5">
        <f>IF(I76="","",TEXT(I76,"aaa"))</f>
        <v/>
      </c>
    </row>
    <row r="77">
      <c r="A77" s="3" t="n">
        <v>43468</v>
      </c>
      <c r="B77" s="4" t="inlineStr">
        <is>
          <t>年末年始</t>
        </is>
      </c>
      <c r="C77" s="5">
        <f>IF(A77="","",TEXT(A77,"aaa"))</f>
        <v/>
      </c>
      <c r="E77" s="3" t="n">
        <v>43588</v>
      </c>
      <c r="F77" s="4" t="inlineStr">
        <is>
          <t>憲法記念日</t>
        </is>
      </c>
      <c r="G77" s="5">
        <f>IF(E77="","",TEXT(E77,"aaa"))</f>
        <v/>
      </c>
      <c r="I77" s="3" t="n">
        <v>43772</v>
      </c>
      <c r="J77" s="4" t="inlineStr">
        <is>
          <t>文化の日</t>
        </is>
      </c>
      <c r="K77" s="5">
        <f>IF(I77="","",TEXT(I77,"aaa"))</f>
        <v/>
      </c>
    </row>
    <row r="78">
      <c r="A78" s="3" t="n">
        <v>43479</v>
      </c>
      <c r="B78" s="4" t="inlineStr">
        <is>
          <t>成人の日</t>
        </is>
      </c>
      <c r="C78" s="5">
        <f>IF(A78="","",TEXT(A78,"aaa"))</f>
        <v/>
      </c>
      <c r="E78" s="3" t="n">
        <v>43589</v>
      </c>
      <c r="F78" s="4" t="inlineStr">
        <is>
          <t>みどりの日</t>
        </is>
      </c>
      <c r="G78" s="5">
        <f>IF(E78="","",TEXT(E78,"aaa"))</f>
        <v/>
      </c>
      <c r="I78" s="3" t="n">
        <v>43773</v>
      </c>
      <c r="J78" s="4" t="inlineStr">
        <is>
          <t>休日</t>
        </is>
      </c>
      <c r="K78" s="5">
        <f>IF(I78="","",TEXT(I78,"aaa"))</f>
        <v/>
      </c>
    </row>
    <row r="79">
      <c r="A79" s="3" t="n">
        <v>43507</v>
      </c>
      <c r="B79" s="4" t="inlineStr">
        <is>
          <t>建国記念の日</t>
        </is>
      </c>
      <c r="C79" s="5">
        <f>IF(A79="","",TEXT(A79,"aaa"))</f>
        <v/>
      </c>
      <c r="E79" s="3" t="n">
        <v>43590</v>
      </c>
      <c r="F79" s="4" t="inlineStr">
        <is>
          <t>こどもの日</t>
        </is>
      </c>
      <c r="G79" s="5">
        <f>IF(E79="","",TEXT(E79,"aaa"))</f>
        <v/>
      </c>
      <c r="I79" s="3" t="n">
        <v>43792</v>
      </c>
      <c r="J79" s="4" t="inlineStr">
        <is>
          <t>勤労感謝の日</t>
        </is>
      </c>
      <c r="K79" s="5">
        <f>IF(I79="","",TEXT(I79,"aaa"))</f>
        <v/>
      </c>
    </row>
    <row r="80">
      <c r="A80" s="3" t="n">
        <v>43545</v>
      </c>
      <c r="B80" s="4" t="inlineStr">
        <is>
          <t>春分の日</t>
        </is>
      </c>
      <c r="C80" s="5">
        <f>IF(A80="","",TEXT(A80,"aaa"))</f>
        <v/>
      </c>
      <c r="E80" s="3" t="n">
        <v>43591</v>
      </c>
      <c r="F80" s="4" t="inlineStr">
        <is>
          <t>休日</t>
        </is>
      </c>
      <c r="G80" s="5">
        <f>IF(E80="","",TEXT(E80,"aaa"))</f>
        <v/>
      </c>
      <c r="I80" s="3" t="n">
        <v>43831</v>
      </c>
      <c r="J80" s="4" t="inlineStr">
        <is>
          <t>元日</t>
        </is>
      </c>
      <c r="K80" s="5">
        <f>IF(I80="","",TEXT(I80,"aaa"))</f>
        <v/>
      </c>
    </row>
    <row r="81">
      <c r="A81" s="3" t="n">
        <v>43584</v>
      </c>
      <c r="B81" s="4" t="inlineStr">
        <is>
          <t>昭和の日</t>
        </is>
      </c>
      <c r="C81" s="5">
        <f>IF(A81="","",TEXT(A81,"aaa"))</f>
        <v/>
      </c>
      <c r="E81" s="3" t="n">
        <v>43661</v>
      </c>
      <c r="F81" s="4" t="inlineStr">
        <is>
          <t>海の日</t>
        </is>
      </c>
      <c r="G81" s="5">
        <f>IF(E81="","",TEXT(E81,"aaa"))</f>
        <v/>
      </c>
      <c r="I81" s="3" t="n">
        <v>43843</v>
      </c>
      <c r="J81" s="4" t="inlineStr">
        <is>
          <t>成人の日</t>
        </is>
      </c>
      <c r="K81" s="5">
        <f>IF(I81="","",TEXT(I81,"aaa"))</f>
        <v/>
      </c>
    </row>
    <row r="82">
      <c r="A82" s="3" t="n">
        <v>43585</v>
      </c>
      <c r="B82" s="4" t="inlineStr">
        <is>
          <t>休日</t>
        </is>
      </c>
      <c r="C82" s="5">
        <f>IF(A82="","",TEXT(A82,"aaa"))</f>
        <v/>
      </c>
      <c r="E82" s="3" t="n">
        <v>43688</v>
      </c>
      <c r="F82" s="4" t="inlineStr">
        <is>
          <t>山の日</t>
        </is>
      </c>
      <c r="G82" s="5">
        <f>IF(E82="","",TEXT(E82,"aaa"))</f>
        <v/>
      </c>
      <c r="I82" s="3" t="n">
        <v>43872</v>
      </c>
      <c r="J82" s="4" t="inlineStr">
        <is>
          <t>建国記念の日</t>
        </is>
      </c>
      <c r="K82" s="5">
        <f>IF(I82="","",TEXT(I82,"aaa"))</f>
        <v/>
      </c>
    </row>
    <row r="83">
      <c r="A83" s="3" t="n">
        <v>43586</v>
      </c>
      <c r="B83" s="4" t="inlineStr">
        <is>
          <t>休日（祝日扱い）</t>
        </is>
      </c>
      <c r="C83" s="5">
        <f>IF(A83="","",TEXT(A83,"aaa"))</f>
        <v/>
      </c>
      <c r="E83" s="3" t="n">
        <v>43689</v>
      </c>
      <c r="F83" s="4" t="inlineStr">
        <is>
          <t>休日</t>
        </is>
      </c>
      <c r="G83" s="5">
        <f>IF(E83="","",TEXT(E83,"aaa"))</f>
        <v/>
      </c>
      <c r="I83" s="3" t="n">
        <v>43884</v>
      </c>
      <c r="J83" s="4" t="inlineStr">
        <is>
          <t>天皇誕生日</t>
        </is>
      </c>
      <c r="K83" s="5">
        <f>IF(I83="","",TEXT(I83,"aaa"))</f>
        <v/>
      </c>
    </row>
    <row r="84">
      <c r="A84" s="3" t="n">
        <v>43587</v>
      </c>
      <c r="B84" s="4" t="inlineStr">
        <is>
          <t>休日</t>
        </is>
      </c>
      <c r="C84" s="5">
        <f>IF(A84="","",TEXT(A84,"aaa"))</f>
        <v/>
      </c>
      <c r="E84" s="3" t="n">
        <v>43724</v>
      </c>
      <c r="F84" s="4" t="inlineStr">
        <is>
          <t>敬老の日</t>
        </is>
      </c>
      <c r="G84" s="5">
        <f>IF(E84="","",TEXT(E84,"aaa"))</f>
        <v/>
      </c>
      <c r="I84" s="3" t="n">
        <v>43885</v>
      </c>
      <c r="J84" s="4" t="inlineStr">
        <is>
          <t>休日</t>
        </is>
      </c>
      <c r="K84" s="5">
        <f>IF(I84="","",TEXT(I84,"aaa"))</f>
        <v/>
      </c>
    </row>
    <row r="85">
      <c r="A85" s="3" t="n">
        <v>43588</v>
      </c>
      <c r="B85" s="4" t="inlineStr">
        <is>
          <t>憲法記念日</t>
        </is>
      </c>
      <c r="C85" s="5">
        <f>IF(A85="","",TEXT(A85,"aaa"))</f>
        <v/>
      </c>
      <c r="E85" s="3" t="n">
        <v>43731</v>
      </c>
      <c r="F85" s="4" t="inlineStr">
        <is>
          <t>秋分の日</t>
        </is>
      </c>
      <c r="G85" s="5">
        <f>IF(E85="","",TEXT(E85,"aaa"))</f>
        <v/>
      </c>
      <c r="I85" s="3" t="n">
        <v>43910</v>
      </c>
      <c r="J85" s="4" t="inlineStr">
        <is>
          <t>春分の日</t>
        </is>
      </c>
      <c r="K85" s="5">
        <f>IF(I85="","",TEXT(I85,"aaa"))</f>
        <v/>
      </c>
    </row>
    <row r="86">
      <c r="A86" s="3" t="n">
        <v>43589</v>
      </c>
      <c r="B86" s="4" t="inlineStr">
        <is>
          <t>みどりの日</t>
        </is>
      </c>
      <c r="C86" s="5">
        <f>IF(A86="","",TEXT(A86,"aaa"))</f>
        <v/>
      </c>
      <c r="E86" s="3" t="n">
        <v>43752</v>
      </c>
      <c r="F86" s="4" t="inlineStr">
        <is>
          <t>体育の日（スポーツの日）</t>
        </is>
      </c>
      <c r="G86" s="5">
        <f>IF(E86="","",TEXT(E86,"aaa"))</f>
        <v/>
      </c>
      <c r="I86" s="3" t="n">
        <v>43950</v>
      </c>
      <c r="J86" s="4" t="inlineStr">
        <is>
          <t>昭和の日</t>
        </is>
      </c>
      <c r="K86" s="5">
        <f>IF(I86="","",TEXT(I86,"aaa"))</f>
        <v/>
      </c>
    </row>
    <row r="87">
      <c r="A87" s="3" t="n">
        <v>43590</v>
      </c>
      <c r="B87" s="4" t="inlineStr">
        <is>
          <t>こどもの日</t>
        </is>
      </c>
      <c r="C87" s="5">
        <f>IF(A87="","",TEXT(A87,"aaa"))</f>
        <v/>
      </c>
      <c r="E87" s="3" t="n">
        <v>43760</v>
      </c>
      <c r="F87" s="4" t="inlineStr">
        <is>
          <t>休日（祝日扱い）</t>
        </is>
      </c>
      <c r="G87" s="5">
        <f>IF(E87="","",TEXT(E87,"aaa"))</f>
        <v/>
      </c>
      <c r="I87" s="3" t="n">
        <v>43954</v>
      </c>
      <c r="J87" s="4" t="inlineStr">
        <is>
          <t>憲法記念日</t>
        </is>
      </c>
      <c r="K87" s="5">
        <f>IF(I87="","",TEXT(I87,"aaa"))</f>
        <v/>
      </c>
    </row>
    <row r="88">
      <c r="A88" s="3" t="n">
        <v>43591</v>
      </c>
      <c r="B88" s="4" t="inlineStr">
        <is>
          <t>休日</t>
        </is>
      </c>
      <c r="C88" s="5">
        <f>IF(A88="","",TEXT(A88,"aaa"))</f>
        <v/>
      </c>
      <c r="E88" s="3" t="n">
        <v>43772</v>
      </c>
      <c r="F88" s="4" t="inlineStr">
        <is>
          <t>文化の日</t>
        </is>
      </c>
      <c r="G88" s="5">
        <f>IF(E88="","",TEXT(E88,"aaa"))</f>
        <v/>
      </c>
      <c r="I88" s="3" t="n">
        <v>43955</v>
      </c>
      <c r="J88" s="4" t="inlineStr">
        <is>
          <t>みどりの日</t>
        </is>
      </c>
      <c r="K88" s="5">
        <f>IF(I88="","",TEXT(I88,"aaa"))</f>
        <v/>
      </c>
    </row>
    <row r="89">
      <c r="A89" s="3" t="n">
        <v>43661</v>
      </c>
      <c r="B89" s="4" t="inlineStr">
        <is>
          <t>海の日</t>
        </is>
      </c>
      <c r="C89" s="5">
        <f>IF(A89="","",TEXT(A89,"aaa"))</f>
        <v/>
      </c>
      <c r="E89" s="3" t="n">
        <v>43773</v>
      </c>
      <c r="F89" s="4" t="inlineStr">
        <is>
          <t>休日</t>
        </is>
      </c>
      <c r="G89" s="5">
        <f>IF(E89="","",TEXT(E89,"aaa"))</f>
        <v/>
      </c>
      <c r="I89" s="3" t="n">
        <v>43956</v>
      </c>
      <c r="J89" s="4" t="inlineStr">
        <is>
          <t>こどもの日</t>
        </is>
      </c>
      <c r="K89" s="5">
        <f>IF(I89="","",TEXT(I89,"aaa"))</f>
        <v/>
      </c>
    </row>
    <row r="90">
      <c r="A90" s="3" t="n">
        <v>43688</v>
      </c>
      <c r="B90" s="4" t="inlineStr">
        <is>
          <t>山の日</t>
        </is>
      </c>
      <c r="C90" s="5">
        <f>IF(A90="","",TEXT(A90,"aaa"))</f>
        <v/>
      </c>
      <c r="E90" s="3" t="n">
        <v>43792</v>
      </c>
      <c r="F90" s="4" t="inlineStr">
        <is>
          <t>勤労感謝の日</t>
        </is>
      </c>
      <c r="G90" s="5">
        <f>IF(E90="","",TEXT(E90,"aaa"))</f>
        <v/>
      </c>
      <c r="I90" s="3" t="n">
        <v>43957</v>
      </c>
      <c r="J90" s="4" t="inlineStr">
        <is>
          <t>休日</t>
        </is>
      </c>
      <c r="K90" s="5">
        <f>IF(I90="","",TEXT(I90,"aaa"))</f>
        <v/>
      </c>
    </row>
    <row r="91">
      <c r="A91" s="3" t="n">
        <v>43689</v>
      </c>
      <c r="B91" s="4" t="inlineStr">
        <is>
          <t>休日</t>
        </is>
      </c>
      <c r="C91" s="5">
        <f>IF(A91="","",TEXT(A91,"aaa"))</f>
        <v/>
      </c>
      <c r="E91" s="3" t="n">
        <v>43830</v>
      </c>
      <c r="F91" s="4" t="inlineStr">
        <is>
          <t>年末年始</t>
        </is>
      </c>
      <c r="G91" s="5">
        <f>IF(E91="","",TEXT(E91,"aaa"))</f>
        <v/>
      </c>
      <c r="I91" s="3" t="n">
        <v>44035</v>
      </c>
      <c r="J91" s="4" t="inlineStr">
        <is>
          <t>海の日</t>
        </is>
      </c>
      <c r="K91" s="5">
        <f>IF(I91="","",TEXT(I91,"aaa"))</f>
        <v/>
      </c>
    </row>
    <row r="92">
      <c r="A92" s="3" t="n">
        <v>43724</v>
      </c>
      <c r="B92" s="4" t="inlineStr">
        <is>
          <t>敬老の日</t>
        </is>
      </c>
      <c r="C92" s="5">
        <f>IF(A92="","",TEXT(A92,"aaa"))</f>
        <v/>
      </c>
      <c r="E92" s="3" t="n">
        <v>43831</v>
      </c>
      <c r="F92" s="4" t="inlineStr">
        <is>
          <t>元日</t>
        </is>
      </c>
      <c r="G92" s="5">
        <f>IF(E92="","",TEXT(E92,"aaa"))</f>
        <v/>
      </c>
      <c r="I92" s="3" t="n">
        <v>44036</v>
      </c>
      <c r="J92" s="4" t="inlineStr">
        <is>
          <t>スポーツの日</t>
        </is>
      </c>
      <c r="K92" s="5">
        <f>IF(I92="","",TEXT(I92,"aaa"))</f>
        <v/>
      </c>
    </row>
    <row r="93">
      <c r="A93" s="3" t="n">
        <v>43731</v>
      </c>
      <c r="B93" s="4" t="inlineStr">
        <is>
          <t>秋分の日</t>
        </is>
      </c>
      <c r="C93" s="5">
        <f>IF(A93="","",TEXT(A93,"aaa"))</f>
        <v/>
      </c>
      <c r="E93" s="3" t="n">
        <v>43832</v>
      </c>
      <c r="F93" s="4" t="inlineStr">
        <is>
          <t>年末年始</t>
        </is>
      </c>
      <c r="G93" s="5">
        <f>IF(E93="","",TEXT(E93,"aaa"))</f>
        <v/>
      </c>
      <c r="I93" s="3" t="n">
        <v>44053</v>
      </c>
      <c r="J93" s="4" t="inlineStr">
        <is>
          <t>山の日</t>
        </is>
      </c>
      <c r="K93" s="5">
        <f>IF(I93="","",TEXT(I93,"aaa"))</f>
        <v/>
      </c>
    </row>
    <row r="94">
      <c r="A94" s="3" t="n">
        <v>43752</v>
      </c>
      <c r="B94" s="4" t="inlineStr">
        <is>
          <t>体育の日（スポーツの日）</t>
        </is>
      </c>
      <c r="C94" s="5">
        <f>IF(A94="","",TEXT(A94,"aaa"))</f>
        <v/>
      </c>
      <c r="E94" s="3" t="n">
        <v>43833</v>
      </c>
      <c r="F94" s="4" t="inlineStr">
        <is>
          <t>年末年始</t>
        </is>
      </c>
      <c r="G94" s="5">
        <f>IF(E94="","",TEXT(E94,"aaa"))</f>
        <v/>
      </c>
      <c r="I94" s="3" t="n">
        <v>44095</v>
      </c>
      <c r="J94" s="4" t="inlineStr">
        <is>
          <t>敬老の日</t>
        </is>
      </c>
      <c r="K94" s="5">
        <f>IF(I94="","",TEXT(I94,"aaa"))</f>
        <v/>
      </c>
    </row>
    <row r="95">
      <c r="A95" s="3" t="n">
        <v>43760</v>
      </c>
      <c r="B95" s="4" t="inlineStr">
        <is>
          <t>休日（祝日扱い）</t>
        </is>
      </c>
      <c r="C95" s="5">
        <f>IF(A95="","",TEXT(A95,"aaa"))</f>
        <v/>
      </c>
      <c r="E95" s="3" t="n">
        <v>43843</v>
      </c>
      <c r="F95" s="4" t="inlineStr">
        <is>
          <t>成人の日</t>
        </is>
      </c>
      <c r="G95" s="5">
        <f>IF(E95="","",TEXT(E95,"aaa"))</f>
        <v/>
      </c>
      <c r="I95" s="3" t="n">
        <v>44096</v>
      </c>
      <c r="J95" s="4" t="inlineStr">
        <is>
          <t>秋分の日</t>
        </is>
      </c>
      <c r="K95" s="5">
        <f>IF(I95="","",TEXT(I95,"aaa"))</f>
        <v/>
      </c>
    </row>
    <row r="96">
      <c r="A96" s="3" t="n">
        <v>43772</v>
      </c>
      <c r="B96" s="4" t="inlineStr">
        <is>
          <t>文化の日</t>
        </is>
      </c>
      <c r="C96" s="5">
        <f>IF(A96="","",TEXT(A96,"aaa"))</f>
        <v/>
      </c>
      <c r="E96" s="3" t="n">
        <v>43872</v>
      </c>
      <c r="F96" s="4" t="inlineStr">
        <is>
          <t>建国記念の日</t>
        </is>
      </c>
      <c r="G96" s="5">
        <f>IF(E96="","",TEXT(E96,"aaa"))</f>
        <v/>
      </c>
      <c r="I96" s="3" t="n">
        <v>44138</v>
      </c>
      <c r="J96" s="4" t="inlineStr">
        <is>
          <t>文化の日</t>
        </is>
      </c>
      <c r="K96" s="5">
        <f>IF(I96="","",TEXT(I96,"aaa"))</f>
        <v/>
      </c>
    </row>
    <row r="97">
      <c r="A97" s="3" t="n">
        <v>43773</v>
      </c>
      <c r="B97" s="4" t="inlineStr">
        <is>
          <t>休日</t>
        </is>
      </c>
      <c r="C97" s="5">
        <f>IF(A97="","",TEXT(A97,"aaa"))</f>
        <v/>
      </c>
      <c r="E97" s="3" t="n">
        <v>43884</v>
      </c>
      <c r="F97" s="4" t="inlineStr">
        <is>
          <t>天皇誕生日</t>
        </is>
      </c>
      <c r="G97" s="5">
        <f>IF(E97="","",TEXT(E97,"aaa"))</f>
        <v/>
      </c>
      <c r="I97" s="3" t="n">
        <v>44158</v>
      </c>
      <c r="J97" s="4" t="inlineStr">
        <is>
          <t>勤労感謝の日</t>
        </is>
      </c>
      <c r="K97" s="5">
        <f>IF(I97="","",TEXT(I97,"aaa"))</f>
        <v/>
      </c>
    </row>
    <row r="98">
      <c r="A98" s="3" t="n">
        <v>43792</v>
      </c>
      <c r="B98" s="4" t="inlineStr">
        <is>
          <t>勤労感謝の日</t>
        </is>
      </c>
      <c r="C98" s="5">
        <f>IF(A98="","",TEXT(A98,"aaa"))</f>
        <v/>
      </c>
      <c r="E98" s="3" t="n">
        <v>43885</v>
      </c>
      <c r="F98" s="4" t="inlineStr">
        <is>
          <t>休日</t>
        </is>
      </c>
      <c r="G98" s="5">
        <f>IF(E98="","",TEXT(E98,"aaa"))</f>
        <v/>
      </c>
      <c r="I98" s="3" t="n">
        <v>44197</v>
      </c>
      <c r="J98" s="4" t="inlineStr">
        <is>
          <t>元日</t>
        </is>
      </c>
      <c r="K98" s="5">
        <f>IF(I98="","",TEXT(I98,"aaa"))</f>
        <v/>
      </c>
    </row>
    <row r="99">
      <c r="A99" s="3" t="n">
        <v>43828</v>
      </c>
      <c r="B99" s="4" t="inlineStr">
        <is>
          <t>年末年始</t>
        </is>
      </c>
      <c r="C99" s="5">
        <f>IF(A99="","",TEXT(A99,"aaa"))</f>
        <v/>
      </c>
      <c r="E99" s="3" t="n">
        <v>43910</v>
      </c>
      <c r="F99" s="4" t="inlineStr">
        <is>
          <t>春分の日</t>
        </is>
      </c>
      <c r="G99" s="5">
        <f>IF(E99="","",TEXT(E99,"aaa"))</f>
        <v/>
      </c>
      <c r="I99" s="3" t="n">
        <v>44207</v>
      </c>
      <c r="J99" s="4" t="inlineStr">
        <is>
          <t>成人の日</t>
        </is>
      </c>
      <c r="K99" s="5">
        <f>IF(I99="","",TEXT(I99,"aaa"))</f>
        <v/>
      </c>
    </row>
    <row r="100">
      <c r="A100" s="3" t="n">
        <v>43829</v>
      </c>
      <c r="B100" s="4" t="inlineStr">
        <is>
          <t>年末年始</t>
        </is>
      </c>
      <c r="C100" s="5">
        <f>IF(A100="","",TEXT(A100,"aaa"))</f>
        <v/>
      </c>
      <c r="E100" s="3" t="n">
        <v>43950</v>
      </c>
      <c r="F100" s="4" t="inlineStr">
        <is>
          <t>昭和の日</t>
        </is>
      </c>
      <c r="G100" s="5">
        <f>IF(E100="","",TEXT(E100,"aaa"))</f>
        <v/>
      </c>
      <c r="I100" s="3" t="n">
        <v>44238</v>
      </c>
      <c r="J100" s="4" t="inlineStr">
        <is>
          <t>建国記念の日</t>
        </is>
      </c>
      <c r="K100" s="5">
        <f>IF(I100="","",TEXT(I100,"aaa"))</f>
        <v/>
      </c>
    </row>
    <row r="101">
      <c r="A101" s="3" t="n">
        <v>43830</v>
      </c>
      <c r="B101" s="4" t="inlineStr">
        <is>
          <t>年末年始</t>
        </is>
      </c>
      <c r="C101" s="5">
        <f>IF(A101="","",TEXT(A101,"aaa"))</f>
        <v/>
      </c>
      <c r="E101" s="3" t="n">
        <v>43954</v>
      </c>
      <c r="F101" s="4" t="inlineStr">
        <is>
          <t>憲法記念日</t>
        </is>
      </c>
      <c r="G101" s="5">
        <f>IF(E101="","",TEXT(E101,"aaa"))</f>
        <v/>
      </c>
      <c r="I101" s="3" t="n">
        <v>44250</v>
      </c>
      <c r="J101" s="4" t="inlineStr">
        <is>
          <t>天皇誕生日</t>
        </is>
      </c>
      <c r="K101" s="5">
        <f>IF(I101="","",TEXT(I101,"aaa"))</f>
        <v/>
      </c>
    </row>
    <row r="102">
      <c r="A102" s="3" t="n">
        <v>43831</v>
      </c>
      <c r="B102" s="4" t="inlineStr">
        <is>
          <t>元日</t>
        </is>
      </c>
      <c r="C102" s="5">
        <f>IF(A102="","",TEXT(A102,"aaa"))</f>
        <v/>
      </c>
      <c r="E102" s="3" t="n">
        <v>43955</v>
      </c>
      <c r="F102" s="4" t="inlineStr">
        <is>
          <t>みどりの日</t>
        </is>
      </c>
      <c r="G102" s="5">
        <f>IF(E102="","",TEXT(E102,"aaa"))</f>
        <v/>
      </c>
      <c r="I102" s="3" t="n">
        <v>44275</v>
      </c>
      <c r="J102" s="4" t="inlineStr">
        <is>
          <t>春分の日</t>
        </is>
      </c>
      <c r="K102" s="5">
        <f>IF(I102="","",TEXT(I102,"aaa"))</f>
        <v/>
      </c>
    </row>
    <row r="103">
      <c r="A103" s="3" t="n">
        <v>43832</v>
      </c>
      <c r="B103" s="4" t="inlineStr">
        <is>
          <t>年末年始</t>
        </is>
      </c>
      <c r="C103" s="5">
        <f>IF(A103="","",TEXT(A103,"aaa"))</f>
        <v/>
      </c>
      <c r="E103" s="3" t="n">
        <v>43956</v>
      </c>
      <c r="F103" s="4" t="inlineStr">
        <is>
          <t>こどもの日</t>
        </is>
      </c>
      <c r="G103" s="5">
        <f>IF(E103="","",TEXT(E103,"aaa"))</f>
        <v/>
      </c>
      <c r="I103" s="3" t="n">
        <v>44315</v>
      </c>
      <c r="J103" s="4" t="inlineStr">
        <is>
          <t>昭和の日</t>
        </is>
      </c>
      <c r="K103" s="5">
        <f>IF(I103="","",TEXT(I103,"aaa"))</f>
        <v/>
      </c>
    </row>
    <row r="104">
      <c r="A104" s="3" t="n">
        <v>43833</v>
      </c>
      <c r="B104" s="4" t="inlineStr">
        <is>
          <t>年末年始</t>
        </is>
      </c>
      <c r="C104" s="5">
        <f>IF(A104="","",TEXT(A104,"aaa"))</f>
        <v/>
      </c>
      <c r="E104" s="3" t="n">
        <v>43957</v>
      </c>
      <c r="F104" s="4" t="inlineStr">
        <is>
          <t>休日</t>
        </is>
      </c>
      <c r="G104" s="5">
        <f>IF(E104="","",TEXT(E104,"aaa"))</f>
        <v/>
      </c>
      <c r="I104" s="3" t="n">
        <v>44319</v>
      </c>
      <c r="J104" s="4" t="inlineStr">
        <is>
          <t>憲法記念日</t>
        </is>
      </c>
      <c r="K104" s="5">
        <f>IF(I104="","",TEXT(I104,"aaa"))</f>
        <v/>
      </c>
    </row>
    <row r="105">
      <c r="A105" s="3" t="n">
        <v>43843</v>
      </c>
      <c r="B105" s="4" t="inlineStr">
        <is>
          <t>成人の日</t>
        </is>
      </c>
      <c r="C105" s="5">
        <f>IF(A105="","",TEXT(A105,"aaa"))</f>
        <v/>
      </c>
      <c r="E105" s="3" t="n">
        <v>44035</v>
      </c>
      <c r="F105" s="4" t="inlineStr">
        <is>
          <t>海の日</t>
        </is>
      </c>
      <c r="G105" s="5">
        <f>IF(E105="","",TEXT(E105,"aaa"))</f>
        <v/>
      </c>
      <c r="I105" s="3" t="n">
        <v>44320</v>
      </c>
      <c r="J105" s="4" t="inlineStr">
        <is>
          <t>みどりの日</t>
        </is>
      </c>
      <c r="K105" s="5">
        <f>IF(I105="","",TEXT(I105,"aaa"))</f>
        <v/>
      </c>
    </row>
    <row r="106">
      <c r="A106" s="3" t="n">
        <v>43872</v>
      </c>
      <c r="B106" s="4" t="inlineStr">
        <is>
          <t>建国記念の日</t>
        </is>
      </c>
      <c r="C106" s="5">
        <f>IF(A106="","",TEXT(A106,"aaa"))</f>
        <v/>
      </c>
      <c r="E106" s="3" t="n">
        <v>44036</v>
      </c>
      <c r="F106" s="4" t="inlineStr">
        <is>
          <t>スポーツの日</t>
        </is>
      </c>
      <c r="G106" s="5">
        <f>IF(E106="","",TEXT(E106,"aaa"))</f>
        <v/>
      </c>
      <c r="I106" s="3" t="n">
        <v>44321</v>
      </c>
      <c r="J106" s="4" t="inlineStr">
        <is>
          <t>こどもの日</t>
        </is>
      </c>
      <c r="K106" s="5">
        <f>IF(I106="","",TEXT(I106,"aaa"))</f>
        <v/>
      </c>
    </row>
    <row r="107">
      <c r="A107" s="3" t="n">
        <v>43884</v>
      </c>
      <c r="B107" s="4" t="inlineStr">
        <is>
          <t>天皇誕生日</t>
        </is>
      </c>
      <c r="C107" s="5">
        <f>IF(A107="","",TEXT(A107,"aaa"))</f>
        <v/>
      </c>
      <c r="E107" s="3" t="n">
        <v>44053</v>
      </c>
      <c r="F107" s="4" t="inlineStr">
        <is>
          <t>山の日</t>
        </is>
      </c>
      <c r="G107" s="5">
        <f>IF(E107="","",TEXT(E107,"aaa"))</f>
        <v/>
      </c>
      <c r="I107" s="3" t="n">
        <v>44399</v>
      </c>
      <c r="J107" s="4" t="inlineStr">
        <is>
          <t>海の日</t>
        </is>
      </c>
      <c r="K107" s="5">
        <f>IF(I107="","",TEXT(I107,"aaa"))</f>
        <v/>
      </c>
    </row>
    <row r="108">
      <c r="A108" s="3" t="n">
        <v>43885</v>
      </c>
      <c r="B108" s="4" t="inlineStr">
        <is>
          <t>休日</t>
        </is>
      </c>
      <c r="C108" s="5">
        <f>IF(A108="","",TEXT(A108,"aaa"))</f>
        <v/>
      </c>
      <c r="E108" s="3" t="n">
        <v>44095</v>
      </c>
      <c r="F108" s="4" t="inlineStr">
        <is>
          <t>敬老の日</t>
        </is>
      </c>
      <c r="G108" s="5">
        <f>IF(E108="","",TEXT(E108,"aaa"))</f>
        <v/>
      </c>
      <c r="I108" s="3" t="n">
        <v>44400</v>
      </c>
      <c r="J108" s="4" t="inlineStr">
        <is>
          <t>スポーツの日</t>
        </is>
      </c>
      <c r="K108" s="5">
        <f>IF(I108="","",TEXT(I108,"aaa"))</f>
        <v/>
      </c>
    </row>
    <row r="109">
      <c r="A109" s="3" t="n">
        <v>43910</v>
      </c>
      <c r="B109" s="4" t="inlineStr">
        <is>
          <t>春分の日</t>
        </is>
      </c>
      <c r="C109" s="5">
        <f>IF(A109="","",TEXT(A109,"aaa"))</f>
        <v/>
      </c>
      <c r="E109" s="3" t="n">
        <v>44096</v>
      </c>
      <c r="F109" s="4" t="inlineStr">
        <is>
          <t>秋分の日</t>
        </is>
      </c>
      <c r="G109" s="5">
        <f>IF(E109="","",TEXT(E109,"aaa"))</f>
        <v/>
      </c>
      <c r="I109" s="3" t="n">
        <v>44416</v>
      </c>
      <c r="J109" s="4" t="inlineStr">
        <is>
          <t>山の日</t>
        </is>
      </c>
      <c r="K109" s="5">
        <f>IF(I109="","",TEXT(I109,"aaa"))</f>
        <v/>
      </c>
    </row>
    <row r="110">
      <c r="A110" s="3" t="n">
        <v>43950</v>
      </c>
      <c r="B110" s="4" t="inlineStr">
        <is>
          <t>昭和の日</t>
        </is>
      </c>
      <c r="C110" s="5">
        <f>IF(A110="","",TEXT(A110,"aaa"))</f>
        <v/>
      </c>
      <c r="E110" s="3" t="n">
        <v>44138</v>
      </c>
      <c r="F110" s="4" t="inlineStr">
        <is>
          <t>文化の日</t>
        </is>
      </c>
      <c r="G110" s="5">
        <f>IF(E110="","",TEXT(E110,"aaa"))</f>
        <v/>
      </c>
      <c r="I110" s="3" t="n">
        <v>44417</v>
      </c>
      <c r="J110" s="4" t="inlineStr">
        <is>
          <t>休日</t>
        </is>
      </c>
      <c r="K110" s="5">
        <f>IF(I110="","",TEXT(I110,"aaa"))</f>
        <v/>
      </c>
    </row>
    <row r="111">
      <c r="A111" s="3" t="n">
        <v>43954</v>
      </c>
      <c r="B111" s="4" t="inlineStr">
        <is>
          <t>憲法記念日</t>
        </is>
      </c>
      <c r="C111" s="5">
        <f>IF(A111="","",TEXT(A111,"aaa"))</f>
        <v/>
      </c>
      <c r="E111" s="3" t="n">
        <v>44158</v>
      </c>
      <c r="F111" s="4" t="inlineStr">
        <is>
          <t>勤労感謝の日</t>
        </is>
      </c>
      <c r="G111" s="5">
        <f>IF(E111="","",TEXT(E111,"aaa"))</f>
        <v/>
      </c>
      <c r="I111" s="3" t="n">
        <v>44459</v>
      </c>
      <c r="J111" s="4" t="inlineStr">
        <is>
          <t>敬老の日</t>
        </is>
      </c>
      <c r="K111" s="5">
        <f>IF(I111="","",TEXT(I111,"aaa"))</f>
        <v/>
      </c>
    </row>
    <row r="112">
      <c r="A112" s="3" t="n">
        <v>43955</v>
      </c>
      <c r="B112" s="4" t="inlineStr">
        <is>
          <t>みどりの日</t>
        </is>
      </c>
      <c r="C112" s="5">
        <f>IF(A112="","",TEXT(A112,"aaa"))</f>
        <v/>
      </c>
      <c r="E112" s="3" t="n">
        <v>44196</v>
      </c>
      <c r="F112" s="4" t="inlineStr">
        <is>
          <t>年末年始</t>
        </is>
      </c>
      <c r="G112" s="5">
        <f>IF(E112="","",TEXT(E112,"aaa"))</f>
        <v/>
      </c>
      <c r="I112" s="3" t="n">
        <v>44462</v>
      </c>
      <c r="J112" s="4" t="inlineStr">
        <is>
          <t>秋分の日</t>
        </is>
      </c>
      <c r="K112" s="5">
        <f>IF(I112="","",TEXT(I112,"aaa"))</f>
        <v/>
      </c>
    </row>
    <row r="113">
      <c r="A113" s="3" t="n">
        <v>43956</v>
      </c>
      <c r="B113" s="4" t="inlineStr">
        <is>
          <t>こどもの日</t>
        </is>
      </c>
      <c r="C113" s="5">
        <f>IF(A113="","",TEXT(A113,"aaa"))</f>
        <v/>
      </c>
      <c r="E113" s="3" t="n">
        <v>44197</v>
      </c>
      <c r="F113" s="4" t="inlineStr">
        <is>
          <t>元日</t>
        </is>
      </c>
      <c r="G113" s="5">
        <f>IF(E113="","",TEXT(E113,"aaa"))</f>
        <v/>
      </c>
      <c r="I113" s="3" t="n">
        <v>44503</v>
      </c>
      <c r="J113" s="4" t="inlineStr">
        <is>
          <t>文化の日</t>
        </is>
      </c>
      <c r="K113" s="5">
        <f>IF(I113="","",TEXT(I113,"aaa"))</f>
        <v/>
      </c>
    </row>
    <row r="114">
      <c r="A114" s="3" t="n">
        <v>43957</v>
      </c>
      <c r="B114" s="4" t="inlineStr">
        <is>
          <t>休日</t>
        </is>
      </c>
      <c r="C114" s="5">
        <f>IF(A114="","",TEXT(A114,"aaa"))</f>
        <v/>
      </c>
      <c r="E114" s="3" t="n">
        <v>44198</v>
      </c>
      <c r="F114" s="4" t="inlineStr">
        <is>
          <t>年末年始</t>
        </is>
      </c>
      <c r="G114" s="5">
        <f>IF(E114="","",TEXT(E114,"aaa"))</f>
        <v/>
      </c>
      <c r="I114" s="3" t="n">
        <v>44523</v>
      </c>
      <c r="J114" s="4" t="inlineStr">
        <is>
          <t>勤労感謝の日</t>
        </is>
      </c>
      <c r="K114" s="5">
        <f>IF(I114="","",TEXT(I114,"aaa"))</f>
        <v/>
      </c>
    </row>
    <row r="115">
      <c r="A115" s="3" t="n">
        <v>44035</v>
      </c>
      <c r="B115" s="4" t="inlineStr">
        <is>
          <t>海の日</t>
        </is>
      </c>
      <c r="C115" s="5">
        <f>IF(A115="","",TEXT(A115,"aaa"))</f>
        <v/>
      </c>
      <c r="E115" s="3" t="n">
        <v>44199</v>
      </c>
      <c r="F115" s="4" t="inlineStr">
        <is>
          <t>年末年始</t>
        </is>
      </c>
      <c r="G115" s="5">
        <f>IF(E115="","",TEXT(E115,"aaa"))</f>
        <v/>
      </c>
      <c r="I115" s="3" t="n">
        <v>44562</v>
      </c>
      <c r="J115" s="4" t="inlineStr">
        <is>
          <t>元日</t>
        </is>
      </c>
      <c r="K115" s="5">
        <f>IF(I115="","",TEXT(I115,"aaa"))</f>
        <v/>
      </c>
    </row>
    <row r="116">
      <c r="A116" s="3" t="n">
        <v>44036</v>
      </c>
      <c r="B116" s="4" t="inlineStr">
        <is>
          <t>スポーツの日</t>
        </is>
      </c>
      <c r="C116" s="5">
        <f>IF(A116="","",TEXT(A116,"aaa"))</f>
        <v/>
      </c>
      <c r="E116" s="3" t="n">
        <v>44207</v>
      </c>
      <c r="F116" s="4" t="inlineStr">
        <is>
          <t>成人の日</t>
        </is>
      </c>
      <c r="G116" s="5">
        <f>IF(E116="","",TEXT(E116,"aaa"))</f>
        <v/>
      </c>
      <c r="I116" s="3" t="n">
        <v>44571</v>
      </c>
      <c r="J116" s="4" t="inlineStr">
        <is>
          <t>成人の日</t>
        </is>
      </c>
      <c r="K116" s="5">
        <f>IF(I116="","",TEXT(I116,"aaa"))</f>
        <v/>
      </c>
    </row>
    <row r="117">
      <c r="A117" s="3" t="n">
        <v>44053</v>
      </c>
      <c r="B117" s="4" t="inlineStr">
        <is>
          <t>山の日</t>
        </is>
      </c>
      <c r="C117" s="5">
        <f>IF(A117="","",TEXT(A117,"aaa"))</f>
        <v/>
      </c>
      <c r="E117" s="3" t="n">
        <v>44238</v>
      </c>
      <c r="F117" s="4" t="inlineStr">
        <is>
          <t>建国記念の日</t>
        </is>
      </c>
      <c r="G117" s="5">
        <f>IF(E117="","",TEXT(E117,"aaa"))</f>
        <v/>
      </c>
      <c r="I117" s="3" t="n">
        <v>44603</v>
      </c>
      <c r="J117" s="4" t="inlineStr">
        <is>
          <t>建国記念の日</t>
        </is>
      </c>
      <c r="K117" s="5">
        <f>IF(I117="","",TEXT(I117,"aaa"))</f>
        <v/>
      </c>
    </row>
    <row r="118">
      <c r="A118" s="3" t="n">
        <v>44095</v>
      </c>
      <c r="B118" s="4" t="inlineStr">
        <is>
          <t>敬老の日</t>
        </is>
      </c>
      <c r="C118" s="5">
        <f>IF(A118="","",TEXT(A118,"aaa"))</f>
        <v/>
      </c>
      <c r="E118" s="3" t="n">
        <v>44250</v>
      </c>
      <c r="F118" s="4" t="inlineStr">
        <is>
          <t>天皇誕生日</t>
        </is>
      </c>
      <c r="G118" s="5">
        <f>IF(E118="","",TEXT(E118,"aaa"))</f>
        <v/>
      </c>
      <c r="I118" s="3" t="n">
        <v>44615</v>
      </c>
      <c r="J118" s="4" t="inlineStr">
        <is>
          <t>天皇誕生日</t>
        </is>
      </c>
      <c r="K118" s="5">
        <f>IF(I118="","",TEXT(I118,"aaa"))</f>
        <v/>
      </c>
    </row>
    <row r="119">
      <c r="A119" s="3" t="n">
        <v>44096</v>
      </c>
      <c r="B119" s="4" t="inlineStr">
        <is>
          <t>秋分の日</t>
        </is>
      </c>
      <c r="C119" s="5">
        <f>IF(A119="","",TEXT(A119,"aaa"))</f>
        <v/>
      </c>
      <c r="E119" s="3" t="n">
        <v>44275</v>
      </c>
      <c r="F119" s="4" t="inlineStr">
        <is>
          <t>春分の日</t>
        </is>
      </c>
      <c r="G119" s="5">
        <f>IF(E119="","",TEXT(E119,"aaa"))</f>
        <v/>
      </c>
      <c r="I119" s="3" t="n">
        <v>44641</v>
      </c>
      <c r="J119" s="4" t="inlineStr">
        <is>
          <t>春分の日</t>
        </is>
      </c>
      <c r="K119" s="5">
        <f>IF(I119="","",TEXT(I119,"aaa"))</f>
        <v/>
      </c>
    </row>
    <row r="120">
      <c r="A120" s="3" t="n">
        <v>44138</v>
      </c>
      <c r="B120" s="4" t="inlineStr">
        <is>
          <t>文化の日</t>
        </is>
      </c>
      <c r="C120" s="5">
        <f>IF(A120="","",TEXT(A120,"aaa"))</f>
        <v/>
      </c>
      <c r="E120" s="3" t="n">
        <v>44315</v>
      </c>
      <c r="F120" s="4" t="inlineStr">
        <is>
          <t>昭和の日</t>
        </is>
      </c>
      <c r="G120" s="5">
        <f>IF(E120="","",TEXT(E120,"aaa"))</f>
        <v/>
      </c>
      <c r="I120" s="3" t="n">
        <v>44680</v>
      </c>
      <c r="J120" s="4" t="inlineStr">
        <is>
          <t>昭和の日</t>
        </is>
      </c>
      <c r="K120" s="5">
        <f>IF(I120="","",TEXT(I120,"aaa"))</f>
        <v/>
      </c>
    </row>
    <row r="121">
      <c r="A121" s="3" t="n">
        <v>44158</v>
      </c>
      <c r="B121" s="4" t="inlineStr">
        <is>
          <t>勤労感謝の日</t>
        </is>
      </c>
      <c r="C121" s="5">
        <f>IF(A121="","",TEXT(A121,"aaa"))</f>
        <v/>
      </c>
      <c r="E121" s="3" t="n">
        <v>44319</v>
      </c>
      <c r="F121" s="4" t="inlineStr">
        <is>
          <t>憲法記念日</t>
        </is>
      </c>
      <c r="G121" s="5">
        <f>IF(E121="","",TEXT(E121,"aaa"))</f>
        <v/>
      </c>
      <c r="I121" s="3" t="n">
        <v>44684</v>
      </c>
      <c r="J121" s="4" t="inlineStr">
        <is>
          <t>憲法記念日</t>
        </is>
      </c>
      <c r="K121" s="5">
        <f>IF(I121="","",TEXT(I121,"aaa"))</f>
        <v/>
      </c>
    </row>
    <row r="122">
      <c r="A122" s="3" t="n">
        <v>44194</v>
      </c>
      <c r="B122" s="4" t="inlineStr">
        <is>
          <t>年末年始</t>
        </is>
      </c>
      <c r="C122" s="5">
        <f>IF(A122="","",TEXT(A122,"aaa"))</f>
        <v/>
      </c>
      <c r="E122" s="3" t="n">
        <v>44320</v>
      </c>
      <c r="F122" s="4" t="inlineStr">
        <is>
          <t>みどりの日</t>
        </is>
      </c>
      <c r="G122" s="5">
        <f>IF(E122="","",TEXT(E122,"aaa"))</f>
        <v/>
      </c>
      <c r="I122" s="3" t="n">
        <v>44685</v>
      </c>
      <c r="J122" s="4" t="inlineStr">
        <is>
          <t>みどりの日</t>
        </is>
      </c>
      <c r="K122" s="5">
        <f>IF(I122="","",TEXT(I122,"aaa"))</f>
        <v/>
      </c>
    </row>
    <row r="123">
      <c r="A123" s="3" t="n">
        <v>44195</v>
      </c>
      <c r="B123" s="4" t="inlineStr">
        <is>
          <t>年末年始</t>
        </is>
      </c>
      <c r="C123" s="5">
        <f>IF(A123="","",TEXT(A123,"aaa"))</f>
        <v/>
      </c>
      <c r="E123" s="3" t="n">
        <v>44321</v>
      </c>
      <c r="F123" s="4" t="inlineStr">
        <is>
          <t>こどもの日</t>
        </is>
      </c>
      <c r="G123" s="5">
        <f>IF(E123="","",TEXT(E123,"aaa"))</f>
        <v/>
      </c>
      <c r="I123" s="3" t="n">
        <v>44686</v>
      </c>
      <c r="J123" s="4" t="inlineStr">
        <is>
          <t>こどもの日</t>
        </is>
      </c>
      <c r="K123" s="5">
        <f>IF(I123="","",TEXT(I123,"aaa"))</f>
        <v/>
      </c>
    </row>
    <row r="124">
      <c r="A124" s="3" t="n">
        <v>44196</v>
      </c>
      <c r="B124" s="4" t="inlineStr">
        <is>
          <t>年末年始</t>
        </is>
      </c>
      <c r="C124" s="5">
        <f>IF(A124="","",TEXT(A124,"aaa"))</f>
        <v/>
      </c>
      <c r="E124" s="3" t="n">
        <v>44399</v>
      </c>
      <c r="F124" s="4" t="inlineStr">
        <is>
          <t>海の日</t>
        </is>
      </c>
      <c r="G124" s="5">
        <f>IF(E124="","",TEXT(E124,"aaa"))</f>
        <v/>
      </c>
      <c r="I124" s="3" t="n">
        <v>44760</v>
      </c>
      <c r="J124" s="4" t="inlineStr">
        <is>
          <t>海の日</t>
        </is>
      </c>
      <c r="K124" s="5">
        <f>IF(I124="","",TEXT(I124,"aaa"))</f>
        <v/>
      </c>
    </row>
    <row r="125">
      <c r="A125" s="3" t="n">
        <v>44197</v>
      </c>
      <c r="B125" s="4" t="inlineStr">
        <is>
          <t>元日</t>
        </is>
      </c>
      <c r="C125" s="5">
        <f>IF(A125="","",TEXT(A125,"aaa"))</f>
        <v/>
      </c>
      <c r="E125" s="3" t="n">
        <v>44400</v>
      </c>
      <c r="F125" s="4" t="inlineStr">
        <is>
          <t>スポーツの日</t>
        </is>
      </c>
      <c r="G125" s="5">
        <f>IF(E125="","",TEXT(E125,"aaa"))</f>
        <v/>
      </c>
      <c r="I125" s="3" t="n">
        <v>44784</v>
      </c>
      <c r="J125" s="4" t="inlineStr">
        <is>
          <t>山の日</t>
        </is>
      </c>
      <c r="K125" s="5">
        <f>IF(I125="","",TEXT(I125,"aaa"))</f>
        <v/>
      </c>
    </row>
    <row r="126">
      <c r="A126" s="3" t="n">
        <v>44198</v>
      </c>
      <c r="B126" s="4" t="inlineStr">
        <is>
          <t>年末年始</t>
        </is>
      </c>
      <c r="C126" s="5">
        <f>IF(A126="","",TEXT(A126,"aaa"))</f>
        <v/>
      </c>
      <c r="E126" s="3" t="n">
        <v>44416</v>
      </c>
      <c r="F126" s="4" t="inlineStr">
        <is>
          <t>山の日</t>
        </is>
      </c>
      <c r="G126" s="5">
        <f>IF(E126="","",TEXT(E126,"aaa"))</f>
        <v/>
      </c>
      <c r="I126" s="3" t="n">
        <v>44823</v>
      </c>
      <c r="J126" s="4" t="inlineStr">
        <is>
          <t>敬老の日</t>
        </is>
      </c>
      <c r="K126" s="5">
        <f>IF(I126="","",TEXT(I126,"aaa"))</f>
        <v/>
      </c>
    </row>
    <row r="127">
      <c r="A127" s="3" t="n">
        <v>44199</v>
      </c>
      <c r="B127" s="4" t="inlineStr">
        <is>
          <t>年末年始</t>
        </is>
      </c>
      <c r="C127" s="5">
        <f>IF(A127="","",TEXT(A127,"aaa"))</f>
        <v/>
      </c>
      <c r="E127" s="3" t="n">
        <v>44417</v>
      </c>
      <c r="F127" s="4" t="inlineStr">
        <is>
          <t>休日</t>
        </is>
      </c>
      <c r="G127" s="5">
        <f>IF(E127="","",TEXT(E127,"aaa"))</f>
        <v/>
      </c>
      <c r="I127" s="3" t="n">
        <v>44827</v>
      </c>
      <c r="J127" s="4" t="inlineStr">
        <is>
          <t>秋分の日</t>
        </is>
      </c>
      <c r="K127" s="5">
        <f>IF(I127="","",TEXT(I127,"aaa"))</f>
        <v/>
      </c>
    </row>
    <row r="128">
      <c r="A128" s="3" t="n">
        <v>44207</v>
      </c>
      <c r="B128" s="4" t="inlineStr">
        <is>
          <t>成人の日</t>
        </is>
      </c>
      <c r="C128" s="5">
        <f>IF(A128="","",TEXT(A128,"aaa"))</f>
        <v/>
      </c>
      <c r="E128" s="3" t="n">
        <v>44459</v>
      </c>
      <c r="F128" s="4" t="inlineStr">
        <is>
          <t>敬老の日</t>
        </is>
      </c>
      <c r="G128" s="5">
        <f>IF(E128="","",TEXT(E128,"aaa"))</f>
        <v/>
      </c>
      <c r="I128" s="3" t="n">
        <v>44844</v>
      </c>
      <c r="J128" s="4" t="inlineStr">
        <is>
          <t>スポーツの日</t>
        </is>
      </c>
      <c r="K128" s="5">
        <f>IF(I128="","",TEXT(I128,"aaa"))</f>
        <v/>
      </c>
    </row>
    <row r="129">
      <c r="A129" s="3" t="n">
        <v>44238</v>
      </c>
      <c r="B129" s="4" t="inlineStr">
        <is>
          <t>建国記念の日</t>
        </is>
      </c>
      <c r="C129" s="5">
        <f>IF(A129="","",TEXT(A129,"aaa"))</f>
        <v/>
      </c>
      <c r="E129" s="3" t="n">
        <v>44462</v>
      </c>
      <c r="F129" s="4" t="inlineStr">
        <is>
          <t>秋分の日</t>
        </is>
      </c>
      <c r="G129" s="5">
        <f>IF(E129="","",TEXT(E129,"aaa"))</f>
        <v/>
      </c>
      <c r="I129" s="3" t="n">
        <v>44868</v>
      </c>
      <c r="J129" s="4" t="inlineStr">
        <is>
          <t>文化の日</t>
        </is>
      </c>
      <c r="K129" s="5">
        <f>IF(I129="","",TEXT(I129,"aaa"))</f>
        <v/>
      </c>
    </row>
    <row r="130">
      <c r="A130" s="3" t="n">
        <v>44250</v>
      </c>
      <c r="B130" s="4" t="inlineStr">
        <is>
          <t>天皇誕生日</t>
        </is>
      </c>
      <c r="C130" s="5">
        <f>IF(A130="","",TEXT(A130,"aaa"))</f>
        <v/>
      </c>
      <c r="E130" s="3" t="n">
        <v>44503</v>
      </c>
      <c r="F130" s="4" t="inlineStr">
        <is>
          <t>文化の日</t>
        </is>
      </c>
      <c r="G130" s="5">
        <f>IF(E130="","",TEXT(E130,"aaa"))</f>
        <v/>
      </c>
      <c r="I130" s="3" t="n">
        <v>44888</v>
      </c>
      <c r="J130" s="4" t="inlineStr">
        <is>
          <t>勤労感謝の日</t>
        </is>
      </c>
      <c r="K130" s="5">
        <f>IF(I130="","",TEXT(I130,"aaa"))</f>
        <v/>
      </c>
    </row>
    <row r="131">
      <c r="A131" s="3" t="n">
        <v>44275</v>
      </c>
      <c r="B131" s="4" t="inlineStr">
        <is>
          <t>春分の日</t>
        </is>
      </c>
      <c r="C131" s="5">
        <f>IF(A131="","",TEXT(A131,"aaa"))</f>
        <v/>
      </c>
      <c r="E131" s="3" t="n">
        <v>44523</v>
      </c>
      <c r="F131" s="4" t="inlineStr">
        <is>
          <t>勤労感謝の日</t>
        </is>
      </c>
      <c r="G131" s="5">
        <f>IF(E131="","",TEXT(E131,"aaa"))</f>
        <v/>
      </c>
      <c r="I131" s="3" t="n">
        <v>44927</v>
      </c>
      <c r="J131" s="4" t="inlineStr">
        <is>
          <t>元日</t>
        </is>
      </c>
      <c r="K131" s="5">
        <f>IF(I131="","",TEXT(I131,"aaa"))</f>
        <v/>
      </c>
    </row>
    <row r="132">
      <c r="A132" s="3" t="n">
        <v>44315</v>
      </c>
      <c r="B132" s="4" t="inlineStr">
        <is>
          <t>昭和の日</t>
        </is>
      </c>
      <c r="C132" s="5">
        <f>IF(A132="","",TEXT(A132,"aaa"))</f>
        <v/>
      </c>
      <c r="E132" s="3" t="n">
        <v>44561</v>
      </c>
      <c r="F132" s="4" t="inlineStr">
        <is>
          <t>年末年始</t>
        </is>
      </c>
      <c r="G132" s="5">
        <f>IF(E132="","",TEXT(E132,"aaa"))</f>
        <v/>
      </c>
      <c r="I132" s="3" t="n">
        <v>44928</v>
      </c>
      <c r="J132" s="4" t="inlineStr">
        <is>
          <t>休日</t>
        </is>
      </c>
      <c r="K132" s="5">
        <f>IF(I132="","",TEXT(I132,"aaa"))</f>
        <v/>
      </c>
    </row>
    <row r="133">
      <c r="A133" s="3" t="n">
        <v>44319</v>
      </c>
      <c r="B133" s="4" t="inlineStr">
        <is>
          <t>憲法記念日</t>
        </is>
      </c>
      <c r="C133" s="5">
        <f>IF(A133="","",TEXT(A133,"aaa"))</f>
        <v/>
      </c>
      <c r="E133" s="3" t="n">
        <v>44562</v>
      </c>
      <c r="F133" s="4" t="inlineStr">
        <is>
          <t>元日</t>
        </is>
      </c>
      <c r="G133" s="5">
        <f>IF(E133="","",TEXT(E133,"aaa"))</f>
        <v/>
      </c>
      <c r="I133" s="3" t="n">
        <v>44935</v>
      </c>
      <c r="J133" s="4" t="inlineStr">
        <is>
          <t>成人の日</t>
        </is>
      </c>
      <c r="K133" s="5">
        <f>IF(I133="","",TEXT(I133,"aaa"))</f>
        <v/>
      </c>
    </row>
    <row r="134">
      <c r="A134" s="3" t="n">
        <v>44320</v>
      </c>
      <c r="B134" s="4" t="inlineStr">
        <is>
          <t>みどりの日</t>
        </is>
      </c>
      <c r="C134" s="5">
        <f>IF(A134="","",TEXT(A134,"aaa"))</f>
        <v/>
      </c>
      <c r="E134" s="3" t="n">
        <v>44563</v>
      </c>
      <c r="F134" s="4" t="inlineStr">
        <is>
          <t>年末年始</t>
        </is>
      </c>
      <c r="G134" s="5">
        <f>IF(E134="","",TEXT(E134,"aaa"))</f>
        <v/>
      </c>
      <c r="I134" s="3" t="n">
        <v>44968</v>
      </c>
      <c r="J134" s="4" t="inlineStr">
        <is>
          <t>建国記念の日</t>
        </is>
      </c>
      <c r="K134" s="5">
        <f>IF(I134="","",TEXT(I134,"aaa"))</f>
        <v/>
      </c>
    </row>
    <row r="135">
      <c r="A135" s="3" t="n">
        <v>44321</v>
      </c>
      <c r="B135" s="4" t="inlineStr">
        <is>
          <t>こどもの日</t>
        </is>
      </c>
      <c r="C135" s="5">
        <f>IF(A135="","",TEXT(A135,"aaa"))</f>
        <v/>
      </c>
      <c r="E135" s="3" t="n">
        <v>44564</v>
      </c>
      <c r="F135" s="4" t="inlineStr">
        <is>
          <t>年末年始</t>
        </is>
      </c>
      <c r="G135" s="5">
        <f>IF(E135="","",TEXT(E135,"aaa"))</f>
        <v/>
      </c>
      <c r="I135" s="3" t="n">
        <v>44980</v>
      </c>
      <c r="J135" s="4" t="inlineStr">
        <is>
          <t>天皇誕生日</t>
        </is>
      </c>
      <c r="K135" s="5">
        <f>IF(I135="","",TEXT(I135,"aaa"))</f>
        <v/>
      </c>
    </row>
    <row r="136">
      <c r="A136" s="3" t="n">
        <v>44399</v>
      </c>
      <c r="B136" s="4" t="inlineStr">
        <is>
          <t>海の日</t>
        </is>
      </c>
      <c r="C136" s="5">
        <f>IF(A136="","",TEXT(A136,"aaa"))</f>
        <v/>
      </c>
      <c r="E136" s="3" t="n">
        <v>44571</v>
      </c>
      <c r="F136" s="4" t="inlineStr">
        <is>
          <t>成人の日</t>
        </is>
      </c>
      <c r="G136" s="5">
        <f>IF(E136="","",TEXT(E136,"aaa"))</f>
        <v/>
      </c>
      <c r="I136" s="3" t="n">
        <v>45006</v>
      </c>
      <c r="J136" s="4" t="inlineStr">
        <is>
          <t>春分の日</t>
        </is>
      </c>
      <c r="K136" s="5">
        <f>IF(I136="","",TEXT(I136,"aaa"))</f>
        <v/>
      </c>
    </row>
    <row r="137">
      <c r="A137" s="3" t="n">
        <v>44400</v>
      </c>
      <c r="B137" s="4" t="inlineStr">
        <is>
          <t>スポーツの日</t>
        </is>
      </c>
      <c r="C137" s="5">
        <f>IF(A137="","",TEXT(A137,"aaa"))</f>
        <v/>
      </c>
      <c r="E137" s="3" t="n">
        <v>44603</v>
      </c>
      <c r="F137" s="4" t="inlineStr">
        <is>
          <t>建国記念の日</t>
        </is>
      </c>
      <c r="G137" s="5">
        <f>IF(E137="","",TEXT(E137,"aaa"))</f>
        <v/>
      </c>
      <c r="I137" s="3" t="n">
        <v>45045</v>
      </c>
      <c r="J137" s="4" t="inlineStr">
        <is>
          <t>昭和の日</t>
        </is>
      </c>
      <c r="K137" s="5">
        <f>IF(I137="","",TEXT(I137,"aaa"))</f>
        <v/>
      </c>
    </row>
    <row r="138">
      <c r="A138" s="3" t="n">
        <v>44416</v>
      </c>
      <c r="B138" s="4" t="inlineStr">
        <is>
          <t>山の日</t>
        </is>
      </c>
      <c r="C138" s="5">
        <f>IF(A138="","",TEXT(A138,"aaa"))</f>
        <v/>
      </c>
      <c r="E138" s="3" t="n">
        <v>44615</v>
      </c>
      <c r="F138" s="4" t="inlineStr">
        <is>
          <t>天皇誕生日</t>
        </is>
      </c>
      <c r="G138" s="5">
        <f>IF(E138="","",TEXT(E138,"aaa"))</f>
        <v/>
      </c>
      <c r="I138" s="3" t="n">
        <v>45049</v>
      </c>
      <c r="J138" s="4" t="inlineStr">
        <is>
          <t>憲法記念日</t>
        </is>
      </c>
      <c r="K138" s="5">
        <f>IF(I138="","",TEXT(I138,"aaa"))</f>
        <v/>
      </c>
    </row>
    <row r="139">
      <c r="A139" s="3" t="n">
        <v>44417</v>
      </c>
      <c r="B139" s="4" t="inlineStr">
        <is>
          <t>休日</t>
        </is>
      </c>
      <c r="C139" s="5">
        <f>IF(A139="","",TEXT(A139,"aaa"))</f>
        <v/>
      </c>
      <c r="E139" s="3" t="n">
        <v>44641</v>
      </c>
      <c r="F139" s="4" t="inlineStr">
        <is>
          <t>春分の日</t>
        </is>
      </c>
      <c r="G139" s="5">
        <f>IF(E139="","",TEXT(E139,"aaa"))</f>
        <v/>
      </c>
      <c r="I139" s="3" t="n">
        <v>45050</v>
      </c>
      <c r="J139" s="4" t="inlineStr">
        <is>
          <t>みどりの日</t>
        </is>
      </c>
      <c r="K139" s="5">
        <f>IF(I139="","",TEXT(I139,"aaa"))</f>
        <v/>
      </c>
    </row>
    <row r="140">
      <c r="A140" s="3" t="n">
        <v>44459</v>
      </c>
      <c r="B140" s="4" t="inlineStr">
        <is>
          <t>敬老の日</t>
        </is>
      </c>
      <c r="C140" s="5">
        <f>IF(A140="","",TEXT(A140,"aaa"))</f>
        <v/>
      </c>
      <c r="E140" s="3" t="n">
        <v>44680</v>
      </c>
      <c r="F140" s="4" t="inlineStr">
        <is>
          <t>昭和の日</t>
        </is>
      </c>
      <c r="G140" s="5">
        <f>IF(E140="","",TEXT(E140,"aaa"))</f>
        <v/>
      </c>
      <c r="I140" s="3" t="n">
        <v>45051</v>
      </c>
      <c r="J140" s="4" t="inlineStr">
        <is>
          <t>こどもの日</t>
        </is>
      </c>
      <c r="K140" s="5">
        <f>IF(I140="","",TEXT(I140,"aaa"))</f>
        <v/>
      </c>
    </row>
    <row r="141">
      <c r="A141" s="3" t="n">
        <v>44462</v>
      </c>
      <c r="B141" s="4" t="inlineStr">
        <is>
          <t>秋分の日</t>
        </is>
      </c>
      <c r="C141" s="5">
        <f>IF(A141="","",TEXT(A141,"aaa"))</f>
        <v/>
      </c>
      <c r="E141" s="3" t="n">
        <v>44684</v>
      </c>
      <c r="F141" s="4" t="inlineStr">
        <is>
          <t>憲法記念日</t>
        </is>
      </c>
      <c r="G141" s="5">
        <f>IF(E141="","",TEXT(E141,"aaa"))</f>
        <v/>
      </c>
      <c r="I141" s="3" t="n">
        <v>45124</v>
      </c>
      <c r="J141" s="4" t="inlineStr">
        <is>
          <t>海の日</t>
        </is>
      </c>
      <c r="K141" s="5">
        <f>IF(I141="","",TEXT(I141,"aaa"))</f>
        <v/>
      </c>
    </row>
    <row r="142">
      <c r="A142" s="3" t="n">
        <v>44503</v>
      </c>
      <c r="B142" s="4" t="inlineStr">
        <is>
          <t>文化の日</t>
        </is>
      </c>
      <c r="C142" s="5">
        <f>IF(A142="","",TEXT(A142,"aaa"))</f>
        <v/>
      </c>
      <c r="E142" s="3" t="n">
        <v>44685</v>
      </c>
      <c r="F142" s="4" t="inlineStr">
        <is>
          <t>みどりの日</t>
        </is>
      </c>
      <c r="G142" s="5">
        <f>IF(E142="","",TEXT(E142,"aaa"))</f>
        <v/>
      </c>
      <c r="I142" s="3" t="n">
        <v>45149</v>
      </c>
      <c r="J142" s="4" t="inlineStr">
        <is>
          <t>山の日</t>
        </is>
      </c>
      <c r="K142" s="5">
        <f>IF(I142="","",TEXT(I142,"aaa"))</f>
        <v/>
      </c>
    </row>
    <row r="143">
      <c r="A143" s="3" t="n">
        <v>44523</v>
      </c>
      <c r="B143" s="4" t="inlineStr">
        <is>
          <t>勤労感謝の日</t>
        </is>
      </c>
      <c r="C143" s="5">
        <f>IF(A143="","",TEXT(A143,"aaa"))</f>
        <v/>
      </c>
      <c r="E143" s="3" t="n">
        <v>44686</v>
      </c>
      <c r="F143" s="4" t="inlineStr">
        <is>
          <t>こどもの日</t>
        </is>
      </c>
      <c r="G143" s="5">
        <f>IF(E143="","",TEXT(E143,"aaa"))</f>
        <v/>
      </c>
      <c r="I143" s="3" t="n">
        <v>45187</v>
      </c>
      <c r="J143" s="4" t="inlineStr">
        <is>
          <t>敬老の日</t>
        </is>
      </c>
      <c r="K143" s="5">
        <f>IF(I143="","",TEXT(I143,"aaa"))</f>
        <v/>
      </c>
    </row>
    <row r="144">
      <c r="A144" s="3" t="n">
        <v>44559</v>
      </c>
      <c r="B144" s="4" t="inlineStr">
        <is>
          <t>年末年始</t>
        </is>
      </c>
      <c r="C144" s="5">
        <f>IF(A144="","",TEXT(A144,"aaa"))</f>
        <v/>
      </c>
      <c r="E144" s="3" t="n">
        <v>44760</v>
      </c>
      <c r="F144" s="4" t="inlineStr">
        <is>
          <t>海の日</t>
        </is>
      </c>
      <c r="G144" s="5">
        <f>IF(E144="","",TEXT(E144,"aaa"))</f>
        <v/>
      </c>
      <c r="I144" s="3" t="n">
        <v>45192</v>
      </c>
      <c r="J144" s="4" t="inlineStr">
        <is>
          <t>秋分の日</t>
        </is>
      </c>
      <c r="K144" s="5">
        <f>IF(I144="","",TEXT(I144,"aaa"))</f>
        <v/>
      </c>
    </row>
    <row r="145">
      <c r="A145" s="3" t="n">
        <v>44560</v>
      </c>
      <c r="B145" s="4" t="inlineStr">
        <is>
          <t>年末年始</t>
        </is>
      </c>
      <c r="C145" s="5">
        <f>IF(A145="","",TEXT(A145,"aaa"))</f>
        <v/>
      </c>
      <c r="E145" s="3" t="n">
        <v>44784</v>
      </c>
      <c r="F145" s="4" t="inlineStr">
        <is>
          <t>山の日</t>
        </is>
      </c>
      <c r="G145" s="5">
        <f>IF(E145="","",TEXT(E145,"aaa"))</f>
        <v/>
      </c>
      <c r="I145" s="3" t="n">
        <v>45208</v>
      </c>
      <c r="J145" s="4" t="inlineStr">
        <is>
          <t>スポーツの日</t>
        </is>
      </c>
      <c r="K145" s="5">
        <f>IF(I145="","",TEXT(I145,"aaa"))</f>
        <v/>
      </c>
    </row>
    <row r="146">
      <c r="A146" s="3" t="n">
        <v>44561</v>
      </c>
      <c r="B146" s="4" t="inlineStr">
        <is>
          <t>年末年始</t>
        </is>
      </c>
      <c r="C146" s="5">
        <f>IF(A146="","",TEXT(A146,"aaa"))</f>
        <v/>
      </c>
      <c r="E146" s="3" t="n">
        <v>44823</v>
      </c>
      <c r="F146" s="4" t="inlineStr">
        <is>
          <t>敬老の日</t>
        </is>
      </c>
      <c r="G146" s="5">
        <f>IF(E146="","",TEXT(E146,"aaa"))</f>
        <v/>
      </c>
      <c r="I146" s="3" t="n">
        <v>45233</v>
      </c>
      <c r="J146" s="4" t="inlineStr">
        <is>
          <t>文化の日</t>
        </is>
      </c>
      <c r="K146" s="5">
        <f>IF(I146="","",TEXT(I146,"aaa"))</f>
        <v/>
      </c>
    </row>
    <row r="147">
      <c r="A147" s="3" t="n">
        <v>44562</v>
      </c>
      <c r="B147" s="4" t="inlineStr">
        <is>
          <t>元日</t>
        </is>
      </c>
      <c r="C147" s="5">
        <f>IF(A147="","",TEXT(A147,"aaa"))</f>
        <v/>
      </c>
      <c r="E147" s="3" t="n">
        <v>44827</v>
      </c>
      <c r="F147" s="4" t="inlineStr">
        <is>
          <t>秋分の日</t>
        </is>
      </c>
      <c r="G147" s="5">
        <f>IF(E147="","",TEXT(E147,"aaa"))</f>
        <v/>
      </c>
      <c r="I147" s="3" t="n">
        <v>45253</v>
      </c>
      <c r="J147" s="4" t="inlineStr">
        <is>
          <t>勤労感謝の日</t>
        </is>
      </c>
      <c r="K147" s="5">
        <f>IF(I147="","",TEXT(I147,"aaa"))</f>
        <v/>
      </c>
    </row>
    <row r="148">
      <c r="A148" s="3" t="n">
        <v>44563</v>
      </c>
      <c r="B148" s="4" t="inlineStr">
        <is>
          <t>年末年始</t>
        </is>
      </c>
      <c r="C148" s="5">
        <f>IF(A148="","",TEXT(A148,"aaa"))</f>
        <v/>
      </c>
      <c r="E148" s="3" t="n">
        <v>44844</v>
      </c>
      <c r="F148" s="4" t="inlineStr">
        <is>
          <t>スポーツの日</t>
        </is>
      </c>
      <c r="G148" s="5">
        <f>IF(E148="","",TEXT(E148,"aaa"))</f>
        <v/>
      </c>
      <c r="I148" s="3" t="n">
        <v>45292</v>
      </c>
      <c r="J148" s="4" t="inlineStr">
        <is>
          <t>元日</t>
        </is>
      </c>
      <c r="K148" s="5">
        <f>IF(I148="","",TEXT(I148,"aaa"))</f>
        <v/>
      </c>
    </row>
    <row r="149">
      <c r="A149" s="3" t="n">
        <v>44564</v>
      </c>
      <c r="B149" s="4" t="inlineStr">
        <is>
          <t>年末年始</t>
        </is>
      </c>
      <c r="C149" s="5">
        <f>IF(A149="","",TEXT(A149,"aaa"))</f>
        <v/>
      </c>
      <c r="E149" s="3" t="n">
        <v>44868</v>
      </c>
      <c r="F149" s="4" t="inlineStr">
        <is>
          <t>文化の日</t>
        </is>
      </c>
      <c r="G149" s="5">
        <f>IF(E149="","",TEXT(E149,"aaa"))</f>
        <v/>
      </c>
      <c r="I149" s="3" t="n">
        <v>45299</v>
      </c>
      <c r="J149" s="4" t="inlineStr">
        <is>
          <t>成人の日</t>
        </is>
      </c>
      <c r="K149" s="5">
        <f>IF(I149="","",TEXT(I149,"aaa"))</f>
        <v/>
      </c>
    </row>
    <row r="150">
      <c r="A150" s="3" t="n">
        <v>44571</v>
      </c>
      <c r="B150" s="4" t="inlineStr">
        <is>
          <t>成人の日</t>
        </is>
      </c>
      <c r="C150" s="5">
        <f>IF(A150="","",TEXT(A150,"aaa"))</f>
        <v/>
      </c>
      <c r="E150" s="3" t="n">
        <v>44888</v>
      </c>
      <c r="F150" s="4" t="inlineStr">
        <is>
          <t>勤労感謝の日</t>
        </is>
      </c>
      <c r="G150" s="5">
        <f>IF(E150="","",TEXT(E150,"aaa"))</f>
        <v/>
      </c>
      <c r="I150" s="3" t="n">
        <v>45333</v>
      </c>
      <c r="J150" s="4" t="inlineStr">
        <is>
          <t>建国記念の日</t>
        </is>
      </c>
      <c r="K150" s="5">
        <f>IF(I150="","",TEXT(I150,"aaa"))</f>
        <v/>
      </c>
    </row>
    <row r="151">
      <c r="A151" s="3" t="n">
        <v>44603</v>
      </c>
      <c r="B151" s="4" t="inlineStr">
        <is>
          <t>建国記念の日</t>
        </is>
      </c>
      <c r="C151" s="5">
        <f>IF(A151="","",TEXT(A151,"aaa"))</f>
        <v/>
      </c>
      <c r="E151" s="3" t="n">
        <v>44926</v>
      </c>
      <c r="F151" s="4" t="inlineStr">
        <is>
          <t>年末年始</t>
        </is>
      </c>
      <c r="G151" s="5">
        <f>IF(E151="","",TEXT(E151,"aaa"))</f>
        <v/>
      </c>
      <c r="I151" s="3" t="n">
        <v>45334</v>
      </c>
      <c r="J151" s="4" t="inlineStr">
        <is>
          <t>休日</t>
        </is>
      </c>
      <c r="K151" s="5">
        <f>IF(I151="","",TEXT(I151,"aaa"))</f>
        <v/>
      </c>
    </row>
    <row r="152">
      <c r="A152" s="3" t="n">
        <v>44615</v>
      </c>
      <c r="B152" s="4" t="inlineStr">
        <is>
          <t>天皇誕生日</t>
        </is>
      </c>
      <c r="C152" s="5">
        <f>IF(A152="","",TEXT(A152,"aaa"))</f>
        <v/>
      </c>
      <c r="E152" s="3" t="n">
        <v>44927</v>
      </c>
      <c r="F152" s="4" t="inlineStr">
        <is>
          <t>元日</t>
        </is>
      </c>
      <c r="G152" s="5">
        <f>IF(E152="","",TEXT(E152,"aaa"))</f>
        <v/>
      </c>
      <c r="I152" s="3" t="n">
        <v>45345</v>
      </c>
      <c r="J152" s="4" t="inlineStr">
        <is>
          <t>天皇誕生日</t>
        </is>
      </c>
      <c r="K152" s="5">
        <f>IF(I152="","",TEXT(I152,"aaa"))</f>
        <v/>
      </c>
    </row>
    <row r="153">
      <c r="A153" s="3" t="n">
        <v>44641</v>
      </c>
      <c r="B153" s="4" t="inlineStr">
        <is>
          <t>春分の日</t>
        </is>
      </c>
      <c r="C153" s="5">
        <f>IF(A153="","",TEXT(A153,"aaa"))</f>
        <v/>
      </c>
      <c r="E153" s="3" t="n">
        <v>44928</v>
      </c>
      <c r="F153" s="4" t="inlineStr">
        <is>
          <t>休日</t>
        </is>
      </c>
      <c r="G153" s="5">
        <f>IF(E153="","",TEXT(E153,"aaa"))</f>
        <v/>
      </c>
      <c r="I153" s="3" t="n">
        <v>45371</v>
      </c>
      <c r="J153" s="4" t="inlineStr">
        <is>
          <t>春分の日</t>
        </is>
      </c>
      <c r="K153" s="5">
        <f>IF(I153="","",TEXT(I153,"aaa"))</f>
        <v/>
      </c>
    </row>
    <row r="154">
      <c r="A154" s="3" t="n">
        <v>44680</v>
      </c>
      <c r="B154" s="4" t="inlineStr">
        <is>
          <t>昭和の日</t>
        </is>
      </c>
      <c r="C154" s="5">
        <f>IF(A154="","",TEXT(A154,"aaa"))</f>
        <v/>
      </c>
      <c r="E154" s="3" t="n">
        <v>44929</v>
      </c>
      <c r="F154" s="4" t="inlineStr">
        <is>
          <t>年末年始</t>
        </is>
      </c>
      <c r="G154" s="5">
        <f>IF(E154="","",TEXT(E154,"aaa"))</f>
        <v/>
      </c>
      <c r="I154" s="3" t="n">
        <v>45411</v>
      </c>
      <c r="J154" s="4" t="inlineStr">
        <is>
          <t>昭和の日</t>
        </is>
      </c>
      <c r="K154" s="5">
        <f>IF(I154="","",TEXT(I154,"aaa"))</f>
        <v/>
      </c>
    </row>
    <row r="155">
      <c r="A155" s="3" t="n">
        <v>44684</v>
      </c>
      <c r="B155" s="4" t="inlineStr">
        <is>
          <t>憲法記念日</t>
        </is>
      </c>
      <c r="C155" s="5">
        <f>IF(A155="","",TEXT(A155,"aaa"))</f>
        <v/>
      </c>
      <c r="E155" s="3" t="n">
        <v>44935</v>
      </c>
      <c r="F155" s="4" t="inlineStr">
        <is>
          <t>成人の日</t>
        </is>
      </c>
      <c r="G155" s="5">
        <f>IF(E155="","",TEXT(E155,"aaa"))</f>
        <v/>
      </c>
      <c r="I155" s="3" t="n">
        <v>45415</v>
      </c>
      <c r="J155" s="4" t="inlineStr">
        <is>
          <t>憲法記念日</t>
        </is>
      </c>
      <c r="K155" s="5">
        <f>IF(I155="","",TEXT(I155,"aaa"))</f>
        <v/>
      </c>
    </row>
    <row r="156">
      <c r="A156" s="3" t="n">
        <v>44685</v>
      </c>
      <c r="B156" s="4" t="inlineStr">
        <is>
          <t>みどりの日</t>
        </is>
      </c>
      <c r="C156" s="5">
        <f>IF(A156="","",TEXT(A156,"aaa"))</f>
        <v/>
      </c>
      <c r="E156" s="3" t="n">
        <v>44968</v>
      </c>
      <c r="F156" s="4" t="inlineStr">
        <is>
          <t>建国記念の日</t>
        </is>
      </c>
      <c r="G156" s="5">
        <f>IF(E156="","",TEXT(E156,"aaa"))</f>
        <v/>
      </c>
      <c r="I156" s="3" t="n">
        <v>45416</v>
      </c>
      <c r="J156" s="4" t="inlineStr">
        <is>
          <t>みどりの日</t>
        </is>
      </c>
      <c r="K156" s="5">
        <f>IF(I156="","",TEXT(I156,"aaa"))</f>
        <v/>
      </c>
    </row>
    <row r="157">
      <c r="A157" s="3" t="n">
        <v>44686</v>
      </c>
      <c r="B157" s="4" t="inlineStr">
        <is>
          <t>こどもの日</t>
        </is>
      </c>
      <c r="C157" s="5">
        <f>IF(A157="","",TEXT(A157,"aaa"))</f>
        <v/>
      </c>
      <c r="E157" s="3" t="n">
        <v>44980</v>
      </c>
      <c r="F157" s="4" t="inlineStr">
        <is>
          <t>天皇誕生日</t>
        </is>
      </c>
      <c r="G157" s="5">
        <f>IF(E157="","",TEXT(E157,"aaa"))</f>
        <v/>
      </c>
      <c r="I157" s="3" t="n">
        <v>45417</v>
      </c>
      <c r="J157" s="4" t="inlineStr">
        <is>
          <t>こどもの日</t>
        </is>
      </c>
      <c r="K157" s="5">
        <f>IF(I157="","",TEXT(I157,"aaa"))</f>
        <v/>
      </c>
    </row>
    <row r="158">
      <c r="A158" s="3" t="n">
        <v>44760</v>
      </c>
      <c r="B158" s="4" t="inlineStr">
        <is>
          <t>海の日</t>
        </is>
      </c>
      <c r="C158" s="5">
        <f>IF(A158="","",TEXT(A158,"aaa"))</f>
        <v/>
      </c>
      <c r="E158" s="3" t="n">
        <v>45006</v>
      </c>
      <c r="F158" s="4" t="inlineStr">
        <is>
          <t>春分の日</t>
        </is>
      </c>
      <c r="G158" s="5">
        <f>IF(E158="","",TEXT(E158,"aaa"))</f>
        <v/>
      </c>
      <c r="I158" s="3" t="n">
        <v>45418</v>
      </c>
      <c r="J158" s="4" t="inlineStr">
        <is>
          <t>休日</t>
        </is>
      </c>
      <c r="K158" s="5">
        <f>IF(I158="","",TEXT(I158,"aaa"))</f>
        <v/>
      </c>
    </row>
    <row r="159">
      <c r="A159" s="3" t="n">
        <v>44784</v>
      </c>
      <c r="B159" s="4" t="inlineStr">
        <is>
          <t>山の日</t>
        </is>
      </c>
      <c r="C159" s="5">
        <f>IF(A159="","",TEXT(A159,"aaa"))</f>
        <v/>
      </c>
      <c r="E159" s="3" t="n">
        <v>45045</v>
      </c>
      <c r="F159" s="4" t="inlineStr">
        <is>
          <t>昭和の日</t>
        </is>
      </c>
      <c r="G159" s="5">
        <f>IF(E159="","",TEXT(E159,"aaa"))</f>
        <v/>
      </c>
      <c r="I159" s="3" t="n">
        <v>45488</v>
      </c>
      <c r="J159" s="4" t="inlineStr">
        <is>
          <t>海の日</t>
        </is>
      </c>
      <c r="K159" s="5">
        <f>IF(I159="","",TEXT(I159,"aaa"))</f>
        <v/>
      </c>
    </row>
    <row r="160">
      <c r="A160" s="3" t="n">
        <v>44823</v>
      </c>
      <c r="B160" s="4" t="inlineStr">
        <is>
          <t>敬老の日</t>
        </is>
      </c>
      <c r="C160" s="5">
        <f>IF(A160="","",TEXT(A160,"aaa"))</f>
        <v/>
      </c>
      <c r="E160" s="3" t="n">
        <v>45049</v>
      </c>
      <c r="F160" s="4" t="inlineStr">
        <is>
          <t>憲法記念日</t>
        </is>
      </c>
      <c r="G160" s="5">
        <f>IF(E160="","",TEXT(E160,"aaa"))</f>
        <v/>
      </c>
      <c r="I160" s="3" t="n">
        <v>45515</v>
      </c>
      <c r="J160" s="4" t="inlineStr">
        <is>
          <t>山の日</t>
        </is>
      </c>
      <c r="K160" s="5">
        <f>IF(I160="","",TEXT(I160,"aaa"))</f>
        <v/>
      </c>
    </row>
    <row r="161">
      <c r="A161" s="3" t="n">
        <v>44827</v>
      </c>
      <c r="B161" s="4" t="inlineStr">
        <is>
          <t>秋分の日</t>
        </is>
      </c>
      <c r="C161" s="5">
        <f>IF(A161="","",TEXT(A161,"aaa"))</f>
        <v/>
      </c>
      <c r="E161" s="3" t="n">
        <v>45050</v>
      </c>
      <c r="F161" s="4" t="inlineStr">
        <is>
          <t>みどりの日</t>
        </is>
      </c>
      <c r="G161" s="5">
        <f>IF(E161="","",TEXT(E161,"aaa"))</f>
        <v/>
      </c>
      <c r="I161" s="3" t="n">
        <v>45516</v>
      </c>
      <c r="J161" s="4" t="inlineStr">
        <is>
          <t>休日</t>
        </is>
      </c>
      <c r="K161" s="5">
        <f>IF(I161="","",TEXT(I161,"aaa"))</f>
        <v/>
      </c>
    </row>
    <row r="162">
      <c r="A162" s="3" t="n">
        <v>44844</v>
      </c>
      <c r="B162" s="4" t="inlineStr">
        <is>
          <t>スポーツの日</t>
        </is>
      </c>
      <c r="C162" s="5">
        <f>IF(A162="","",TEXT(A162,"aaa"))</f>
        <v/>
      </c>
      <c r="E162" s="3" t="n">
        <v>45051</v>
      </c>
      <c r="F162" s="4" t="inlineStr">
        <is>
          <t>こどもの日</t>
        </is>
      </c>
      <c r="G162" s="5">
        <f>IF(E162="","",TEXT(E162,"aaa"))</f>
        <v/>
      </c>
      <c r="I162" s="3" t="n">
        <v>45551</v>
      </c>
      <c r="J162" s="4" t="inlineStr">
        <is>
          <t>敬老の日</t>
        </is>
      </c>
      <c r="K162" s="5">
        <f>IF(I162="","",TEXT(I162,"aaa"))</f>
        <v/>
      </c>
    </row>
    <row r="163">
      <c r="A163" s="3" t="n">
        <v>44868</v>
      </c>
      <c r="B163" s="4" t="inlineStr">
        <is>
          <t>文化の日</t>
        </is>
      </c>
      <c r="C163" s="5">
        <f>IF(A163="","",TEXT(A163,"aaa"))</f>
        <v/>
      </c>
      <c r="E163" s="3" t="n">
        <v>45124</v>
      </c>
      <c r="F163" s="4" t="inlineStr">
        <is>
          <t>海の日</t>
        </is>
      </c>
      <c r="G163" s="5">
        <f>IF(E163="","",TEXT(E163,"aaa"))</f>
        <v/>
      </c>
      <c r="I163" s="3" t="n">
        <v>45557</v>
      </c>
      <c r="J163" s="4" t="inlineStr">
        <is>
          <t>秋分の日</t>
        </is>
      </c>
      <c r="K163" s="5">
        <f>IF(I163="","",TEXT(I163,"aaa"))</f>
        <v/>
      </c>
    </row>
    <row r="164">
      <c r="A164" s="3" t="n">
        <v>44888</v>
      </c>
      <c r="B164" s="4" t="inlineStr">
        <is>
          <t>勤労感謝の日</t>
        </is>
      </c>
      <c r="C164" s="5">
        <f>IF(A164="","",TEXT(A164,"aaa"))</f>
        <v/>
      </c>
      <c r="E164" s="3" t="n">
        <v>45149</v>
      </c>
      <c r="F164" s="4" t="inlineStr">
        <is>
          <t>山の日</t>
        </is>
      </c>
      <c r="G164" s="5">
        <f>IF(E164="","",TEXT(E164,"aaa"))</f>
        <v/>
      </c>
      <c r="I164" s="3" t="n">
        <v>45558</v>
      </c>
      <c r="J164" s="4" t="inlineStr">
        <is>
          <t>休日</t>
        </is>
      </c>
      <c r="K164" s="5">
        <f>IF(I164="","",TEXT(I164,"aaa"))</f>
        <v/>
      </c>
    </row>
    <row r="165">
      <c r="A165" s="3" t="n">
        <v>44924</v>
      </c>
      <c r="B165" s="4" t="inlineStr">
        <is>
          <t>年末年始</t>
        </is>
      </c>
      <c r="C165" s="5">
        <f>IF(A165="","",TEXT(A165,"aaa"))</f>
        <v/>
      </c>
      <c r="E165" s="3" t="n">
        <v>45187</v>
      </c>
      <c r="F165" s="4" t="inlineStr">
        <is>
          <t>敬老の日</t>
        </is>
      </c>
      <c r="G165" s="5">
        <f>IF(E165="","",TEXT(E165,"aaa"))</f>
        <v/>
      </c>
      <c r="I165" s="3" t="n">
        <v>45579</v>
      </c>
      <c r="J165" s="4" t="inlineStr">
        <is>
          <t>スポーツの日</t>
        </is>
      </c>
      <c r="K165" s="5">
        <f>IF(I165="","",TEXT(I165,"aaa"))</f>
        <v/>
      </c>
    </row>
    <row r="166">
      <c r="A166" s="3" t="n">
        <v>44925</v>
      </c>
      <c r="B166" s="4" t="inlineStr">
        <is>
          <t>年末年始</t>
        </is>
      </c>
      <c r="C166" s="5">
        <f>IF(A166="","",TEXT(A166,"aaa"))</f>
        <v/>
      </c>
      <c r="E166" s="3" t="n">
        <v>45192</v>
      </c>
      <c r="F166" s="4" t="inlineStr">
        <is>
          <t>秋分の日</t>
        </is>
      </c>
      <c r="G166" s="5">
        <f>IF(E166="","",TEXT(E166,"aaa"))</f>
        <v/>
      </c>
      <c r="I166" s="3" t="n">
        <v>45599</v>
      </c>
      <c r="J166" s="4" t="inlineStr">
        <is>
          <t>文化の日</t>
        </is>
      </c>
      <c r="K166" s="5">
        <f>IF(I166="","",TEXT(I166,"aaa"))</f>
        <v/>
      </c>
    </row>
    <row r="167">
      <c r="A167" s="3" t="n">
        <v>44926</v>
      </c>
      <c r="B167" s="4" t="inlineStr">
        <is>
          <t>年末年始</t>
        </is>
      </c>
      <c r="C167" s="5">
        <f>IF(A167="","",TEXT(A167,"aaa"))</f>
        <v/>
      </c>
      <c r="E167" s="3" t="n">
        <v>45208</v>
      </c>
      <c r="F167" s="4" t="inlineStr">
        <is>
          <t>スポーツの日</t>
        </is>
      </c>
      <c r="G167" s="5">
        <f>IF(E167="","",TEXT(E167,"aaa"))</f>
        <v/>
      </c>
      <c r="I167" s="3" t="n">
        <v>45600</v>
      </c>
      <c r="J167" s="4" t="inlineStr">
        <is>
          <t>休日</t>
        </is>
      </c>
      <c r="K167" s="5">
        <f>IF(I167="","",TEXT(I167,"aaa"))</f>
        <v/>
      </c>
    </row>
    <row r="168">
      <c r="A168" s="3" t="n">
        <v>44927</v>
      </c>
      <c r="B168" s="4" t="inlineStr">
        <is>
          <t>元日</t>
        </is>
      </c>
      <c r="C168" s="5">
        <f>IF(A168="","",TEXT(A168,"aaa"))</f>
        <v/>
      </c>
      <c r="E168" s="3" t="n">
        <v>45233</v>
      </c>
      <c r="F168" s="4" t="inlineStr">
        <is>
          <t>文化の日</t>
        </is>
      </c>
      <c r="G168" s="5">
        <f>IF(E168="","",TEXT(E168,"aaa"))</f>
        <v/>
      </c>
      <c r="I168" s="3" t="n">
        <v>45619</v>
      </c>
      <c r="J168" s="4" t="inlineStr">
        <is>
          <t>勤労感謝の日</t>
        </is>
      </c>
      <c r="K168" s="5">
        <f>IF(I168="","",TEXT(I168,"aaa"))</f>
        <v/>
      </c>
    </row>
    <row r="169">
      <c r="A169" s="3" t="n">
        <v>44928</v>
      </c>
      <c r="B169" s="4" t="inlineStr">
        <is>
          <t>休日</t>
        </is>
      </c>
      <c r="C169" s="5">
        <f>IF(A169="","",TEXT(A169,"aaa"))</f>
        <v/>
      </c>
      <c r="E169" s="3" t="n">
        <v>45253</v>
      </c>
      <c r="F169" s="4" t="inlineStr">
        <is>
          <t>勤労感謝の日</t>
        </is>
      </c>
      <c r="G169" s="5">
        <f>IF(E169="","",TEXT(E169,"aaa"))</f>
        <v/>
      </c>
      <c r="I169" s="3" t="n">
        <v>45658</v>
      </c>
      <c r="J169" s="4" t="inlineStr">
        <is>
          <t>元日</t>
        </is>
      </c>
      <c r="K169" s="5">
        <f>IF(I169="","",TEXT(I169,"aaa"))</f>
        <v/>
      </c>
    </row>
    <row r="170">
      <c r="A170" s="3" t="n">
        <v>44929</v>
      </c>
      <c r="B170" s="4" t="inlineStr">
        <is>
          <t>年末年始</t>
        </is>
      </c>
      <c r="C170" s="5">
        <f>IF(A170="","",TEXT(A170,"aaa"))</f>
        <v/>
      </c>
      <c r="E170" s="3" t="n">
        <v>45291</v>
      </c>
      <c r="F170" s="4" t="inlineStr">
        <is>
          <t>年末年始</t>
        </is>
      </c>
      <c r="G170" s="5">
        <f>IF(E170="","",TEXT(E170,"aaa"))</f>
        <v/>
      </c>
      <c r="I170" s="3" t="n">
        <v>45670</v>
      </c>
      <c r="J170" s="4" t="inlineStr">
        <is>
          <t>成人の日</t>
        </is>
      </c>
      <c r="K170" s="5">
        <f>IF(I170="","",TEXT(I170,"aaa"))</f>
        <v/>
      </c>
    </row>
    <row r="171">
      <c r="A171" s="3" t="n">
        <v>44935</v>
      </c>
      <c r="B171" s="4" t="inlineStr">
        <is>
          <t>成人の日</t>
        </is>
      </c>
      <c r="C171" s="5">
        <f>IF(A171="","",TEXT(A171,"aaa"))</f>
        <v/>
      </c>
      <c r="E171" s="3" t="n">
        <v>45292</v>
      </c>
      <c r="F171" s="4" t="inlineStr">
        <is>
          <t>元日</t>
        </is>
      </c>
      <c r="G171" s="5">
        <f>IF(E171="","",TEXT(E171,"aaa"))</f>
        <v/>
      </c>
      <c r="I171" s="3" t="n">
        <v>45699</v>
      </c>
      <c r="J171" s="4" t="inlineStr">
        <is>
          <t>建国記念の日</t>
        </is>
      </c>
      <c r="K171" s="5">
        <f>IF(I171="","",TEXT(I171,"aaa"))</f>
        <v/>
      </c>
    </row>
    <row r="172">
      <c r="A172" s="3" t="n">
        <v>44968</v>
      </c>
      <c r="B172" s="4" t="inlineStr">
        <is>
          <t>建国記念の日</t>
        </is>
      </c>
      <c r="C172" s="5">
        <f>IF(A172="","",TEXT(A172,"aaa"))</f>
        <v/>
      </c>
      <c r="E172" s="3" t="n">
        <v>45293</v>
      </c>
      <c r="F172" s="4" t="inlineStr">
        <is>
          <t>年末年始</t>
        </is>
      </c>
      <c r="G172" s="5">
        <f>IF(E172="","",TEXT(E172,"aaa"))</f>
        <v/>
      </c>
      <c r="I172" s="3" t="n">
        <v>45711</v>
      </c>
      <c r="J172" s="4" t="inlineStr">
        <is>
          <t>天皇誕生日</t>
        </is>
      </c>
      <c r="K172" s="5">
        <f>IF(I172="","",TEXT(I172,"aaa"))</f>
        <v/>
      </c>
    </row>
    <row r="173">
      <c r="A173" s="3" t="n">
        <v>44980</v>
      </c>
      <c r="B173" s="4" t="inlineStr">
        <is>
          <t>天皇誕生日</t>
        </is>
      </c>
      <c r="C173" s="5">
        <f>IF(A173="","",TEXT(A173,"aaa"))</f>
        <v/>
      </c>
      <c r="E173" s="3" t="n">
        <v>45294</v>
      </c>
      <c r="F173" s="4" t="inlineStr">
        <is>
          <t>年末年始</t>
        </is>
      </c>
      <c r="G173" s="5">
        <f>IF(E173="","",TEXT(E173,"aaa"))</f>
        <v/>
      </c>
      <c r="I173" s="3" t="n">
        <v>45712</v>
      </c>
      <c r="J173" s="4" t="inlineStr">
        <is>
          <t>休日</t>
        </is>
      </c>
      <c r="K173" s="5">
        <f>IF(I173="","",TEXT(I173,"aaa"))</f>
        <v/>
      </c>
    </row>
    <row r="174">
      <c r="A174" s="3" t="n">
        <v>45006</v>
      </c>
      <c r="B174" s="4" t="inlineStr">
        <is>
          <t>春分の日</t>
        </is>
      </c>
      <c r="C174" s="5">
        <f>IF(A174="","",TEXT(A174,"aaa"))</f>
        <v/>
      </c>
      <c r="E174" s="3" t="n">
        <v>45299</v>
      </c>
      <c r="F174" s="4" t="inlineStr">
        <is>
          <t>成人の日</t>
        </is>
      </c>
      <c r="G174" s="5">
        <f>IF(E174="","",TEXT(E174,"aaa"))</f>
        <v/>
      </c>
      <c r="I174" s="3" t="n">
        <v>45736</v>
      </c>
      <c r="J174" s="4" t="inlineStr">
        <is>
          <t>春分の日</t>
        </is>
      </c>
      <c r="K174" s="5">
        <f>IF(I174="","",TEXT(I174,"aaa"))</f>
        <v/>
      </c>
    </row>
    <row r="175">
      <c r="A175" s="3" t="n">
        <v>45045</v>
      </c>
      <c r="B175" s="4" t="inlineStr">
        <is>
          <t>昭和の日</t>
        </is>
      </c>
      <c r="C175" s="5">
        <f>IF(A175="","",TEXT(A175,"aaa"))</f>
        <v/>
      </c>
      <c r="E175" s="3" t="n">
        <v>45333</v>
      </c>
      <c r="F175" s="4" t="inlineStr">
        <is>
          <t>建国記念の日</t>
        </is>
      </c>
      <c r="G175" s="5">
        <f>IF(E175="","",TEXT(E175,"aaa"))</f>
        <v/>
      </c>
      <c r="I175" s="3" t="n">
        <v>45776</v>
      </c>
      <c r="J175" s="4" t="inlineStr">
        <is>
          <t>昭和の日</t>
        </is>
      </c>
      <c r="K175" s="5">
        <f>IF(I175="","",TEXT(I175,"aaa"))</f>
        <v/>
      </c>
    </row>
    <row r="176">
      <c r="A176" s="3" t="n">
        <v>45049</v>
      </c>
      <c r="B176" s="4" t="inlineStr">
        <is>
          <t>憲法記念日</t>
        </is>
      </c>
      <c r="C176" s="5">
        <f>IF(A176="","",TEXT(A176,"aaa"))</f>
        <v/>
      </c>
      <c r="E176" s="3" t="n">
        <v>45334</v>
      </c>
      <c r="F176" s="4" t="inlineStr">
        <is>
          <t>休日</t>
        </is>
      </c>
      <c r="G176" s="5">
        <f>IF(E176="","",TEXT(E176,"aaa"))</f>
        <v/>
      </c>
      <c r="I176" s="3" t="n">
        <v>45780</v>
      </c>
      <c r="J176" s="4" t="inlineStr">
        <is>
          <t>憲法記念日</t>
        </is>
      </c>
      <c r="K176" s="5">
        <f>IF(I176="","",TEXT(I176,"aaa"))</f>
        <v/>
      </c>
    </row>
    <row r="177">
      <c r="A177" s="3" t="n">
        <v>45050</v>
      </c>
      <c r="B177" s="4" t="inlineStr">
        <is>
          <t>みどりの日</t>
        </is>
      </c>
      <c r="C177" s="5">
        <f>IF(A177="","",TEXT(A177,"aaa"))</f>
        <v/>
      </c>
      <c r="E177" s="3" t="n">
        <v>45345</v>
      </c>
      <c r="F177" s="4" t="inlineStr">
        <is>
          <t>天皇誕生日</t>
        </is>
      </c>
      <c r="G177" s="5">
        <f>IF(E177="","",TEXT(E177,"aaa"))</f>
        <v/>
      </c>
      <c r="I177" s="3" t="n">
        <v>45781</v>
      </c>
      <c r="J177" s="4" t="inlineStr">
        <is>
          <t>みどりの日</t>
        </is>
      </c>
      <c r="K177" s="5">
        <f>IF(I177="","",TEXT(I177,"aaa"))</f>
        <v/>
      </c>
    </row>
    <row r="178">
      <c r="A178" s="3" t="n">
        <v>45051</v>
      </c>
      <c r="B178" s="4" t="inlineStr">
        <is>
          <t>こどもの日</t>
        </is>
      </c>
      <c r="C178" s="5">
        <f>IF(A178="","",TEXT(A178,"aaa"))</f>
        <v/>
      </c>
      <c r="E178" s="3" t="n">
        <v>45371</v>
      </c>
      <c r="F178" s="4" t="inlineStr">
        <is>
          <t>春分の日</t>
        </is>
      </c>
      <c r="G178" s="5">
        <f>IF(E178="","",TEXT(E178,"aaa"))</f>
        <v/>
      </c>
      <c r="I178" s="3" t="n">
        <v>45782</v>
      </c>
      <c r="J178" s="4" t="inlineStr">
        <is>
          <t>こどもの日</t>
        </is>
      </c>
      <c r="K178" s="5">
        <f>IF(I178="","",TEXT(I178,"aaa"))</f>
        <v/>
      </c>
    </row>
    <row r="179">
      <c r="A179" s="3" t="n">
        <v>45124</v>
      </c>
      <c r="B179" s="4" t="inlineStr">
        <is>
          <t>海の日</t>
        </is>
      </c>
      <c r="C179" s="5">
        <f>IF(A179="","",TEXT(A179,"aaa"))</f>
        <v/>
      </c>
      <c r="E179" s="3" t="n">
        <v>45411</v>
      </c>
      <c r="F179" s="4" t="inlineStr">
        <is>
          <t>昭和の日</t>
        </is>
      </c>
      <c r="G179" s="5">
        <f>IF(E179="","",TEXT(E179,"aaa"))</f>
        <v/>
      </c>
      <c r="I179" s="3" t="n">
        <v>45783</v>
      </c>
      <c r="J179" s="4" t="inlineStr">
        <is>
          <t>休日</t>
        </is>
      </c>
      <c r="K179" s="5">
        <f>IF(I179="","",TEXT(I179,"aaa"))</f>
        <v/>
      </c>
    </row>
    <row r="180">
      <c r="A180" s="3" t="n">
        <v>45149</v>
      </c>
      <c r="B180" s="4" t="inlineStr">
        <is>
          <t>山の日</t>
        </is>
      </c>
      <c r="C180" s="5">
        <f>IF(A180="","",TEXT(A180,"aaa"))</f>
        <v/>
      </c>
      <c r="E180" s="3" t="n">
        <v>45415</v>
      </c>
      <c r="F180" s="4" t="inlineStr">
        <is>
          <t>憲法記念日</t>
        </is>
      </c>
      <c r="G180" s="5">
        <f>IF(E180="","",TEXT(E180,"aaa"))</f>
        <v/>
      </c>
      <c r="I180" s="3" t="n">
        <v>45859</v>
      </c>
      <c r="J180" s="4" t="inlineStr">
        <is>
          <t>海の日</t>
        </is>
      </c>
      <c r="K180" s="5">
        <f>IF(I180="","",TEXT(I180,"aaa"))</f>
        <v/>
      </c>
    </row>
    <row r="181">
      <c r="A181" s="3" t="n">
        <v>45187</v>
      </c>
      <c r="B181" s="4" t="inlineStr">
        <is>
          <t>敬老の日</t>
        </is>
      </c>
      <c r="C181" s="5">
        <f>IF(A181="","",TEXT(A181,"aaa"))</f>
        <v/>
      </c>
      <c r="E181" s="3" t="n">
        <v>45416</v>
      </c>
      <c r="F181" s="4" t="inlineStr">
        <is>
          <t>みどりの日</t>
        </is>
      </c>
      <c r="G181" s="5">
        <f>IF(E181="","",TEXT(E181,"aaa"))</f>
        <v/>
      </c>
      <c r="I181" s="3" t="n">
        <v>45880</v>
      </c>
      <c r="J181" s="4" t="inlineStr">
        <is>
          <t>山の日</t>
        </is>
      </c>
      <c r="K181" s="5">
        <f>IF(I181="","",TEXT(I181,"aaa"))</f>
        <v/>
      </c>
    </row>
    <row r="182">
      <c r="A182" s="3" t="n">
        <v>45192</v>
      </c>
      <c r="B182" s="4" t="inlineStr">
        <is>
          <t>秋分の日</t>
        </is>
      </c>
      <c r="C182" s="5">
        <f>IF(A182="","",TEXT(A182,"aaa"))</f>
        <v/>
      </c>
      <c r="E182" s="3" t="n">
        <v>45417</v>
      </c>
      <c r="F182" s="4" t="inlineStr">
        <is>
          <t>こどもの日</t>
        </is>
      </c>
      <c r="G182" s="5">
        <f>IF(E182="","",TEXT(E182,"aaa"))</f>
        <v/>
      </c>
      <c r="I182" s="3" t="n">
        <v>45915</v>
      </c>
      <c r="J182" s="4" t="inlineStr">
        <is>
          <t>敬老の日</t>
        </is>
      </c>
      <c r="K182" s="5">
        <f>IF(I182="","",TEXT(I182,"aaa"))</f>
        <v/>
      </c>
    </row>
    <row r="183">
      <c r="A183" s="3" t="n">
        <v>45208</v>
      </c>
      <c r="B183" s="4" t="inlineStr">
        <is>
          <t>スポーツの日</t>
        </is>
      </c>
      <c r="C183" s="5">
        <f>IF(A183="","",TEXT(A183,"aaa"))</f>
        <v/>
      </c>
      <c r="E183" s="3" t="n">
        <v>45418</v>
      </c>
      <c r="F183" s="4" t="inlineStr">
        <is>
          <t>休日</t>
        </is>
      </c>
      <c r="G183" s="5">
        <f>IF(E183="","",TEXT(E183,"aaa"))</f>
        <v/>
      </c>
      <c r="I183" s="3" t="n">
        <v>45923</v>
      </c>
      <c r="J183" s="4" t="inlineStr">
        <is>
          <t>秋分の日</t>
        </is>
      </c>
      <c r="K183" s="5">
        <f>IF(I183="","",TEXT(I183,"aaa"))</f>
        <v/>
      </c>
    </row>
    <row r="184">
      <c r="A184" s="3" t="n">
        <v>45233</v>
      </c>
      <c r="B184" s="4" t="inlineStr">
        <is>
          <t>文化の日</t>
        </is>
      </c>
      <c r="C184" s="5">
        <f>IF(A184="","",TEXT(A184,"aaa"))</f>
        <v/>
      </c>
      <c r="E184" s="3" t="n">
        <v>45488</v>
      </c>
      <c r="F184" s="4" t="inlineStr">
        <is>
          <t>海の日</t>
        </is>
      </c>
      <c r="G184" s="5">
        <f>IF(E184="","",TEXT(E184,"aaa"))</f>
        <v/>
      </c>
      <c r="I184" s="3" t="n">
        <v>45943</v>
      </c>
      <c r="J184" s="4" t="inlineStr">
        <is>
          <t>スポーツの日</t>
        </is>
      </c>
      <c r="K184" s="5">
        <f>IF(I184="","",TEXT(I184,"aaa"))</f>
        <v/>
      </c>
    </row>
    <row r="185">
      <c r="A185" s="3" t="n">
        <v>45253</v>
      </c>
      <c r="B185" s="4" t="inlineStr">
        <is>
          <t>勤労感謝の日</t>
        </is>
      </c>
      <c r="C185" s="5">
        <f>IF(A185="","",TEXT(A185,"aaa"))</f>
        <v/>
      </c>
      <c r="E185" s="3" t="n">
        <v>45515</v>
      </c>
      <c r="F185" s="4" t="inlineStr">
        <is>
          <t>山の日</t>
        </is>
      </c>
      <c r="G185" s="5">
        <f>IF(E185="","",TEXT(E185,"aaa"))</f>
        <v/>
      </c>
      <c r="I185" s="3" t="n">
        <v>45964</v>
      </c>
      <c r="J185" s="4" t="inlineStr">
        <is>
          <t>文化の日</t>
        </is>
      </c>
      <c r="K185" s="5">
        <f>IF(I185="","",TEXT(I185,"aaa"))</f>
        <v/>
      </c>
    </row>
    <row r="186">
      <c r="A186" s="3" t="n">
        <v>45289</v>
      </c>
      <c r="B186" s="4" t="inlineStr">
        <is>
          <t>年末年始</t>
        </is>
      </c>
      <c r="C186" s="5">
        <f>IF(A186="","",TEXT(A186,"aaa"))</f>
        <v/>
      </c>
      <c r="E186" s="3" t="n">
        <v>45516</v>
      </c>
      <c r="F186" s="4" t="inlineStr">
        <is>
          <t>休日</t>
        </is>
      </c>
      <c r="G186" s="5">
        <f>IF(E186="","",TEXT(E186,"aaa"))</f>
        <v/>
      </c>
      <c r="I186" s="3" t="n">
        <v>45984</v>
      </c>
      <c r="J186" s="4" t="inlineStr">
        <is>
          <t>勤労感謝の日</t>
        </is>
      </c>
      <c r="K186" s="5">
        <f>IF(I186="","",TEXT(I186,"aaa"))</f>
        <v/>
      </c>
    </row>
    <row r="187">
      <c r="A187" s="3" t="n">
        <v>45290</v>
      </c>
      <c r="B187" s="4" t="inlineStr">
        <is>
          <t>年末年始</t>
        </is>
      </c>
      <c r="C187" s="5">
        <f>IF(A187="","",TEXT(A187,"aaa"))</f>
        <v/>
      </c>
      <c r="E187" s="3" t="n">
        <v>45551</v>
      </c>
      <c r="F187" s="4" t="inlineStr">
        <is>
          <t>敬老の日</t>
        </is>
      </c>
      <c r="G187" s="5">
        <f>IF(E187="","",TEXT(E187,"aaa"))</f>
        <v/>
      </c>
      <c r="I187" s="3" t="n">
        <v>45985</v>
      </c>
      <c r="J187" s="4" t="inlineStr">
        <is>
          <t>休日</t>
        </is>
      </c>
      <c r="K187" s="5">
        <f>IF(I187="","",TEXT(I187,"aaa"))</f>
        <v/>
      </c>
    </row>
    <row r="188">
      <c r="A188" s="3" t="n">
        <v>45291</v>
      </c>
      <c r="B188" s="4" t="inlineStr">
        <is>
          <t>年末年始</t>
        </is>
      </c>
      <c r="C188" s="5">
        <f>IF(A188="","",TEXT(A188,"aaa"))</f>
        <v/>
      </c>
      <c r="E188" s="3" t="n">
        <v>45557</v>
      </c>
      <c r="F188" s="4" t="inlineStr">
        <is>
          <t>秋分の日</t>
        </is>
      </c>
      <c r="G188" s="5">
        <f>IF(E188="","",TEXT(E188,"aaa"))</f>
        <v/>
      </c>
      <c r="I188" s="3" t="n">
        <v>46023</v>
      </c>
      <c r="J188" s="4" t="inlineStr">
        <is>
          <t>元日</t>
        </is>
      </c>
      <c r="K188" s="5">
        <f>IF(I188="","",TEXT(I188,"aaa"))</f>
        <v/>
      </c>
    </row>
    <row r="189">
      <c r="A189" s="3" t="n">
        <v>45292</v>
      </c>
      <c r="B189" s="4" t="inlineStr">
        <is>
          <t>元日</t>
        </is>
      </c>
      <c r="C189" s="5">
        <f>IF(A189="","",TEXT(A189,"aaa"))</f>
        <v/>
      </c>
      <c r="E189" s="3" t="n">
        <v>45558</v>
      </c>
      <c r="F189" s="4" t="inlineStr">
        <is>
          <t>休日</t>
        </is>
      </c>
      <c r="G189" s="5">
        <f>IF(E189="","",TEXT(E189,"aaa"))</f>
        <v/>
      </c>
      <c r="I189" s="3" t="n">
        <v>46034</v>
      </c>
      <c r="J189" s="4" t="inlineStr">
        <is>
          <t>成人の日</t>
        </is>
      </c>
      <c r="K189" s="5">
        <f>IF(I189="","",TEXT(I189,"aaa"))</f>
        <v/>
      </c>
    </row>
    <row r="190">
      <c r="A190" s="3" t="n">
        <v>45293</v>
      </c>
      <c r="B190" s="4" t="inlineStr">
        <is>
          <t>年末年始</t>
        </is>
      </c>
      <c r="C190" s="5">
        <f>IF(A190="","",TEXT(A190,"aaa"))</f>
        <v/>
      </c>
      <c r="E190" s="3" t="n">
        <v>45579</v>
      </c>
      <c r="F190" s="4" t="inlineStr">
        <is>
          <t>スポーツの日</t>
        </is>
      </c>
      <c r="G190" s="5">
        <f>IF(E190="","",TEXT(E190,"aaa"))</f>
        <v/>
      </c>
      <c r="I190" s="3" t="n">
        <v>46064</v>
      </c>
      <c r="J190" s="4" t="inlineStr">
        <is>
          <t>建国記念の日</t>
        </is>
      </c>
      <c r="K190" s="5">
        <f>IF(I190="","",TEXT(I190,"aaa"))</f>
        <v/>
      </c>
    </row>
    <row r="191">
      <c r="A191" s="3" t="n">
        <v>45294</v>
      </c>
      <c r="B191" s="4" t="inlineStr">
        <is>
          <t>年末年始</t>
        </is>
      </c>
      <c r="C191" s="5">
        <f>IF(A191="","",TEXT(A191,"aaa"))</f>
        <v/>
      </c>
      <c r="E191" s="3" t="n">
        <v>45599</v>
      </c>
      <c r="F191" s="4" t="inlineStr">
        <is>
          <t>文化の日</t>
        </is>
      </c>
      <c r="G191" s="5">
        <f>IF(E191="","",TEXT(E191,"aaa"))</f>
        <v/>
      </c>
      <c r="I191" s="3" t="n">
        <v>46076</v>
      </c>
      <c r="J191" s="4" t="inlineStr">
        <is>
          <t>天皇誕生日</t>
        </is>
      </c>
      <c r="K191" s="5">
        <f>IF(I191="","",TEXT(I191,"aaa"))</f>
        <v/>
      </c>
    </row>
    <row r="192">
      <c r="A192" s="3" t="n">
        <v>45299</v>
      </c>
      <c r="B192" s="4" t="inlineStr">
        <is>
          <t>成人の日</t>
        </is>
      </c>
      <c r="C192" s="5">
        <f>IF(A192="","",TEXT(A192,"aaa"))</f>
        <v/>
      </c>
      <c r="E192" s="3" t="n">
        <v>45600</v>
      </c>
      <c r="F192" s="4" t="inlineStr">
        <is>
          <t>休日</t>
        </is>
      </c>
      <c r="G192" s="5">
        <f>IF(E192="","",TEXT(E192,"aaa"))</f>
        <v/>
      </c>
      <c r="I192" s="3" t="n">
        <v>46101</v>
      </c>
      <c r="J192" s="4" t="inlineStr">
        <is>
          <t>春分の日</t>
        </is>
      </c>
      <c r="K192" s="5">
        <f>IF(I192="","",TEXT(I192,"aaa"))</f>
        <v/>
      </c>
    </row>
    <row r="193">
      <c r="A193" s="3" t="n">
        <v>45333</v>
      </c>
      <c r="B193" s="4" t="inlineStr">
        <is>
          <t>建国記念の日</t>
        </is>
      </c>
      <c r="C193" s="5">
        <f>IF(A193="","",TEXT(A193,"aaa"))</f>
        <v/>
      </c>
      <c r="E193" s="3" t="n">
        <v>45619</v>
      </c>
      <c r="F193" s="4" t="inlineStr">
        <is>
          <t>勤労感謝の日</t>
        </is>
      </c>
      <c r="G193" s="5">
        <f>IF(E193="","",TEXT(E193,"aaa"))</f>
        <v/>
      </c>
      <c r="I193" s="3" t="n">
        <v>46141</v>
      </c>
      <c r="J193" s="4" t="inlineStr">
        <is>
          <t>昭和の日</t>
        </is>
      </c>
      <c r="K193" s="5">
        <f>IF(I193="","",TEXT(I193,"aaa"))</f>
        <v/>
      </c>
    </row>
    <row r="194">
      <c r="A194" s="3" t="n">
        <v>45334</v>
      </c>
      <c r="B194" s="4" t="inlineStr">
        <is>
          <t>休日</t>
        </is>
      </c>
      <c r="C194" s="5">
        <f>IF(A194="","",TEXT(A194,"aaa"))</f>
        <v/>
      </c>
      <c r="E194" s="3" t="n">
        <v>45657</v>
      </c>
      <c r="F194" s="4" t="inlineStr">
        <is>
          <t>年末年始</t>
        </is>
      </c>
      <c r="G194" s="5">
        <f>IF(E194="","",TEXT(E194,"aaa"))</f>
        <v/>
      </c>
      <c r="I194" s="3" t="n">
        <v>46145</v>
      </c>
      <c r="J194" s="4" t="inlineStr">
        <is>
          <t>憲法記念日</t>
        </is>
      </c>
      <c r="K194" s="5">
        <f>IF(I194="","",TEXT(I194,"aaa"))</f>
        <v/>
      </c>
    </row>
    <row r="195">
      <c r="A195" s="3" t="n">
        <v>45345</v>
      </c>
      <c r="B195" s="4" t="inlineStr">
        <is>
          <t>天皇誕生日</t>
        </is>
      </c>
      <c r="C195" s="5">
        <f>IF(A195="","",TEXT(A195,"aaa"))</f>
        <v/>
      </c>
      <c r="E195" s="3" t="n">
        <v>45658</v>
      </c>
      <c r="F195" s="4" t="inlineStr">
        <is>
          <t>元日</t>
        </is>
      </c>
      <c r="G195" s="5">
        <f>IF(E195="","",TEXT(E195,"aaa"))</f>
        <v/>
      </c>
      <c r="I195" s="3" t="n">
        <v>46146</v>
      </c>
      <c r="J195" s="4" t="inlineStr">
        <is>
          <t>みどりの日</t>
        </is>
      </c>
      <c r="K195" s="5">
        <f>IF(I195="","",TEXT(I195,"aaa"))</f>
        <v/>
      </c>
    </row>
    <row r="196">
      <c r="A196" s="3" t="n">
        <v>45371</v>
      </c>
      <c r="B196" s="4" t="inlineStr">
        <is>
          <t>春分の日</t>
        </is>
      </c>
      <c r="C196" s="5">
        <f>IF(A196="","",TEXT(A196,"aaa"))</f>
        <v/>
      </c>
      <c r="E196" s="3" t="n">
        <v>45659</v>
      </c>
      <c r="F196" s="4" t="inlineStr">
        <is>
          <t>年末年始</t>
        </is>
      </c>
      <c r="G196" s="5">
        <f>IF(E196="","",TEXT(E196,"aaa"))</f>
        <v/>
      </c>
      <c r="I196" s="3" t="n">
        <v>46147</v>
      </c>
      <c r="J196" s="4" t="inlineStr">
        <is>
          <t>こどもの日</t>
        </is>
      </c>
      <c r="K196" s="5">
        <f>IF(I196="","",TEXT(I196,"aaa"))</f>
        <v/>
      </c>
    </row>
    <row r="197">
      <c r="A197" s="3" t="n">
        <v>45411</v>
      </c>
      <c r="B197" s="4" t="inlineStr">
        <is>
          <t>昭和の日</t>
        </is>
      </c>
      <c r="C197" s="5">
        <f>IF(A197="","",TEXT(A197,"aaa"))</f>
        <v/>
      </c>
      <c r="E197" s="3" t="n">
        <v>45660</v>
      </c>
      <c r="F197" s="4" t="inlineStr">
        <is>
          <t>年末年始</t>
        </is>
      </c>
      <c r="G197" s="5">
        <f>IF(E197="","",TEXT(E197,"aaa"))</f>
        <v/>
      </c>
      <c r="I197" s="3" t="n">
        <v>46148</v>
      </c>
      <c r="J197" s="4" t="inlineStr">
        <is>
          <t>休日</t>
        </is>
      </c>
      <c r="K197" s="5">
        <f>IF(I197="","",TEXT(I197,"aaa"))</f>
        <v/>
      </c>
    </row>
    <row r="198">
      <c r="A198" s="3" t="n">
        <v>45415</v>
      </c>
      <c r="B198" s="4" t="inlineStr">
        <is>
          <t>憲法記念日</t>
        </is>
      </c>
      <c r="C198" s="5">
        <f>IF(A198="","",TEXT(A198,"aaa"))</f>
        <v/>
      </c>
      <c r="E198" s="3" t="n">
        <v>45670</v>
      </c>
      <c r="F198" s="4" t="inlineStr">
        <is>
          <t>成人の日</t>
        </is>
      </c>
      <c r="G198" s="5">
        <f>IF(E198="","",TEXT(E198,"aaa"))</f>
        <v/>
      </c>
      <c r="I198" s="3" t="n">
        <v>46223</v>
      </c>
      <c r="J198" s="4" t="inlineStr">
        <is>
          <t>海の日</t>
        </is>
      </c>
      <c r="K198" s="5">
        <f>IF(I198="","",TEXT(I198,"aaa"))</f>
        <v/>
      </c>
    </row>
    <row r="199">
      <c r="A199" s="3" t="n">
        <v>45416</v>
      </c>
      <c r="B199" s="4" t="inlineStr">
        <is>
          <t>みどりの日</t>
        </is>
      </c>
      <c r="C199" s="5">
        <f>IF(A199="","",TEXT(A199,"aaa"))</f>
        <v/>
      </c>
      <c r="E199" s="3" t="n">
        <v>45699</v>
      </c>
      <c r="F199" s="4" t="inlineStr">
        <is>
          <t>建国記念の日</t>
        </is>
      </c>
      <c r="G199" s="5">
        <f>IF(E199="","",TEXT(E199,"aaa"))</f>
        <v/>
      </c>
      <c r="I199" s="3" t="n">
        <v>46245</v>
      </c>
      <c r="J199" s="4" t="inlineStr">
        <is>
          <t>山の日</t>
        </is>
      </c>
      <c r="K199" s="5">
        <f>IF(I199="","",TEXT(I199,"aaa"))</f>
        <v/>
      </c>
    </row>
    <row r="200">
      <c r="A200" s="3" t="n">
        <v>45417</v>
      </c>
      <c r="B200" s="4" t="inlineStr">
        <is>
          <t>こどもの日</t>
        </is>
      </c>
      <c r="C200" s="5">
        <f>IF(A200="","",TEXT(A200,"aaa"))</f>
        <v/>
      </c>
      <c r="E200" s="3" t="n">
        <v>45711</v>
      </c>
      <c r="F200" s="4" t="inlineStr">
        <is>
          <t>天皇誕生日</t>
        </is>
      </c>
      <c r="G200" s="5">
        <f>IF(E200="","",TEXT(E200,"aaa"))</f>
        <v/>
      </c>
      <c r="I200" s="3" t="n">
        <v>46286</v>
      </c>
      <c r="J200" s="4" t="inlineStr">
        <is>
          <t>敬老の日</t>
        </is>
      </c>
      <c r="K200" s="5">
        <f>IF(I200="","",TEXT(I200,"aaa"))</f>
        <v/>
      </c>
    </row>
    <row r="201">
      <c r="A201" s="3" t="n">
        <v>45418</v>
      </c>
      <c r="B201" s="4" t="inlineStr">
        <is>
          <t>休日</t>
        </is>
      </c>
      <c r="C201" s="5">
        <f>IF(A201="","",TEXT(A201,"aaa"))</f>
        <v/>
      </c>
      <c r="E201" s="3" t="n">
        <v>45712</v>
      </c>
      <c r="F201" s="4" t="inlineStr">
        <is>
          <t>休日</t>
        </is>
      </c>
      <c r="G201" s="5">
        <f>IF(E201="","",TEXT(E201,"aaa"))</f>
        <v/>
      </c>
      <c r="I201" s="3" t="n">
        <v>46287</v>
      </c>
      <c r="J201" s="4" t="inlineStr">
        <is>
          <t>休日</t>
        </is>
      </c>
      <c r="K201" s="5">
        <f>IF(I201="","",TEXT(I201,"aaa"))</f>
        <v/>
      </c>
    </row>
    <row r="202">
      <c r="A202" s="3" t="n">
        <v>45488</v>
      </c>
      <c r="B202" s="4" t="inlineStr">
        <is>
          <t>海の日</t>
        </is>
      </c>
      <c r="C202" s="5">
        <f>IF(A202="","",TEXT(A202,"aaa"))</f>
        <v/>
      </c>
      <c r="E202" s="3" t="n">
        <v>45736</v>
      </c>
      <c r="F202" s="4" t="inlineStr">
        <is>
          <t>春分の日</t>
        </is>
      </c>
      <c r="G202" s="5">
        <f>IF(E202="","",TEXT(E202,"aaa"))</f>
        <v/>
      </c>
      <c r="I202" s="3" t="n">
        <v>46288</v>
      </c>
      <c r="J202" s="4" t="inlineStr">
        <is>
          <t>秋分の日</t>
        </is>
      </c>
      <c r="K202" s="5">
        <f>IF(I202="","",TEXT(I202,"aaa"))</f>
        <v/>
      </c>
    </row>
    <row r="203">
      <c r="A203" s="3" t="n">
        <v>45515</v>
      </c>
      <c r="B203" s="4" t="inlineStr">
        <is>
          <t>山の日</t>
        </is>
      </c>
      <c r="C203" s="5">
        <f>IF(A203="","",TEXT(A203,"aaa"))</f>
        <v/>
      </c>
      <c r="E203" s="3" t="n">
        <v>45776</v>
      </c>
      <c r="F203" s="4" t="inlineStr">
        <is>
          <t>昭和の日</t>
        </is>
      </c>
      <c r="G203" s="5">
        <f>IF(E203="","",TEXT(E203,"aaa"))</f>
        <v/>
      </c>
      <c r="I203" s="3" t="n">
        <v>46307</v>
      </c>
      <c r="J203" s="4" t="inlineStr">
        <is>
          <t>スポーツの日</t>
        </is>
      </c>
      <c r="K203" s="5">
        <f>IF(I203="","",TEXT(I203,"aaa"))</f>
        <v/>
      </c>
    </row>
    <row r="204">
      <c r="A204" s="3" t="n">
        <v>45516</v>
      </c>
      <c r="B204" s="4" t="inlineStr">
        <is>
          <t>休日</t>
        </is>
      </c>
      <c r="C204" s="5">
        <f>IF(A204="","",TEXT(A204,"aaa"))</f>
        <v/>
      </c>
      <c r="E204" s="3" t="n">
        <v>45780</v>
      </c>
      <c r="F204" s="4" t="inlineStr">
        <is>
          <t>憲法記念日</t>
        </is>
      </c>
      <c r="G204" s="5">
        <f>IF(E204="","",TEXT(E204,"aaa"))</f>
        <v/>
      </c>
      <c r="I204" s="3" t="n">
        <v>46329</v>
      </c>
      <c r="J204" s="4" t="inlineStr">
        <is>
          <t>文化の日</t>
        </is>
      </c>
      <c r="K204" s="5">
        <f>IF(I204="","",TEXT(I204,"aaa"))</f>
        <v/>
      </c>
    </row>
    <row r="205">
      <c r="A205" s="3" t="n">
        <v>45551</v>
      </c>
      <c r="B205" s="4" t="inlineStr">
        <is>
          <t>敬老の日</t>
        </is>
      </c>
      <c r="C205" s="5">
        <f>IF(A205="","",TEXT(A205,"aaa"))</f>
        <v/>
      </c>
      <c r="E205" s="3" t="n">
        <v>45781</v>
      </c>
      <c r="F205" s="4" t="inlineStr">
        <is>
          <t>みどりの日</t>
        </is>
      </c>
      <c r="G205" s="5">
        <f>IF(E205="","",TEXT(E205,"aaa"))</f>
        <v/>
      </c>
      <c r="I205" s="3" t="n">
        <v>46349</v>
      </c>
      <c r="J205" s="4" t="inlineStr">
        <is>
          <t>勤労感謝の日</t>
        </is>
      </c>
      <c r="K205" s="5">
        <f>IF(I205="","",TEXT(I205,"aaa"))</f>
        <v/>
      </c>
    </row>
    <row r="206">
      <c r="A206" s="3" t="n">
        <v>45557</v>
      </c>
      <c r="B206" s="4" t="inlineStr">
        <is>
          <t>秋分の日</t>
        </is>
      </c>
      <c r="C206" s="5">
        <f>IF(A206="","",TEXT(A206,"aaa"))</f>
        <v/>
      </c>
      <c r="E206" s="3" t="n">
        <v>45782</v>
      </c>
      <c r="F206" s="4" t="inlineStr">
        <is>
          <t>こどもの日</t>
        </is>
      </c>
      <c r="G206" s="5">
        <f>IF(E206="","",TEXT(E206,"aaa"))</f>
        <v/>
      </c>
      <c r="I206" s="3" t="n">
        <v>46388</v>
      </c>
      <c r="J206" s="4" t="inlineStr">
        <is>
          <t>元日</t>
        </is>
      </c>
      <c r="K206" s="5">
        <f>IF(I206="","",TEXT(I206,"aaa"))</f>
        <v/>
      </c>
    </row>
    <row r="207">
      <c r="A207" s="3" t="n">
        <v>45558</v>
      </c>
      <c r="B207" s="4" t="inlineStr">
        <is>
          <t>休日</t>
        </is>
      </c>
      <c r="C207" s="5">
        <f>IF(A207="","",TEXT(A207,"aaa"))</f>
        <v/>
      </c>
      <c r="E207" s="3" t="n">
        <v>45783</v>
      </c>
      <c r="F207" s="4" t="inlineStr">
        <is>
          <t>休日</t>
        </is>
      </c>
      <c r="G207" s="5">
        <f>IF(E207="","",TEXT(E207,"aaa"))</f>
        <v/>
      </c>
      <c r="I207" s="3" t="n">
        <v>46398</v>
      </c>
      <c r="J207" s="4" t="inlineStr">
        <is>
          <t>成人の日</t>
        </is>
      </c>
      <c r="K207" s="5">
        <f>IF(I207="","",TEXT(I207,"aaa"))</f>
        <v/>
      </c>
    </row>
    <row r="208">
      <c r="A208" s="3" t="n">
        <v>45579</v>
      </c>
      <c r="B208" s="4" t="inlineStr">
        <is>
          <t>スポーツの日</t>
        </is>
      </c>
      <c r="C208" s="5">
        <f>IF(A208="","",TEXT(A208,"aaa"))</f>
        <v/>
      </c>
      <c r="E208" s="3" t="n">
        <v>45859</v>
      </c>
      <c r="F208" s="4" t="inlineStr">
        <is>
          <t>海の日</t>
        </is>
      </c>
      <c r="G208" s="5">
        <f>IF(E208="","",TEXT(E208,"aaa"))</f>
        <v/>
      </c>
      <c r="I208" s="3" t="n">
        <v>46429</v>
      </c>
      <c r="J208" s="4" t="inlineStr">
        <is>
          <t>建国記念の日</t>
        </is>
      </c>
      <c r="K208" s="5">
        <f>IF(I208="","",TEXT(I208,"aaa"))</f>
        <v/>
      </c>
    </row>
    <row r="209">
      <c r="A209" s="3" t="n">
        <v>45599</v>
      </c>
      <c r="B209" s="4" t="inlineStr">
        <is>
          <t>文化の日</t>
        </is>
      </c>
      <c r="C209" s="5">
        <f>IF(A209="","",TEXT(A209,"aaa"))</f>
        <v/>
      </c>
      <c r="E209" s="3" t="n">
        <v>45880</v>
      </c>
      <c r="F209" s="4" t="inlineStr">
        <is>
          <t>山の日</t>
        </is>
      </c>
      <c r="G209" s="5">
        <f>IF(E209="","",TEXT(E209,"aaa"))</f>
        <v/>
      </c>
      <c r="I209" s="3" t="n">
        <v>46441</v>
      </c>
      <c r="J209" s="4" t="inlineStr">
        <is>
          <t>天皇誕生日</t>
        </is>
      </c>
      <c r="K209" s="5">
        <f>IF(I209="","",TEXT(I209,"aaa"))</f>
        <v/>
      </c>
    </row>
    <row r="210">
      <c r="A210" s="3" t="n">
        <v>45600</v>
      </c>
      <c r="B210" s="4" t="inlineStr">
        <is>
          <t>休日</t>
        </is>
      </c>
      <c r="C210" s="5">
        <f>IF(A210="","",TEXT(A210,"aaa"))</f>
        <v/>
      </c>
      <c r="E210" s="3" t="n">
        <v>45915</v>
      </c>
      <c r="F210" s="4" t="inlineStr">
        <is>
          <t>敬老の日</t>
        </is>
      </c>
      <c r="G210" s="5">
        <f>IF(E210="","",TEXT(E210,"aaa"))</f>
        <v/>
      </c>
      <c r="I210" s="3" t="n">
        <v>46467</v>
      </c>
      <c r="J210" s="4" t="inlineStr">
        <is>
          <t>春分の日</t>
        </is>
      </c>
      <c r="K210" s="5">
        <f>IF(I210="","",TEXT(I210,"aaa"))</f>
        <v/>
      </c>
    </row>
    <row r="211">
      <c r="A211" s="3" t="n">
        <v>45619</v>
      </c>
      <c r="B211" s="4" t="inlineStr">
        <is>
          <t>勤労感謝の日</t>
        </is>
      </c>
      <c r="C211" s="5">
        <f>IF(A211="","",TEXT(A211,"aaa"))</f>
        <v/>
      </c>
      <c r="E211" s="3" t="n">
        <v>45923</v>
      </c>
      <c r="F211" s="4" t="inlineStr">
        <is>
          <t>秋分の日</t>
        </is>
      </c>
      <c r="G211" s="5">
        <f>IF(E211="","",TEXT(E211,"aaa"))</f>
        <v/>
      </c>
      <c r="I211" s="3" t="n">
        <v>46468</v>
      </c>
      <c r="J211" s="4" t="inlineStr">
        <is>
          <t>休日</t>
        </is>
      </c>
      <c r="K211" s="5">
        <f>IF(I211="","",TEXT(I211,"aaa"))</f>
        <v/>
      </c>
    </row>
    <row r="212">
      <c r="A212" s="3" t="n">
        <v>45655</v>
      </c>
      <c r="B212" s="4" t="inlineStr">
        <is>
          <t>年末年始</t>
        </is>
      </c>
      <c r="C212" s="5">
        <f>IF(A212="","",TEXT(A212,"aaa"))</f>
        <v/>
      </c>
      <c r="E212" s="3" t="n">
        <v>45943</v>
      </c>
      <c r="F212" s="4" t="inlineStr">
        <is>
          <t>スポーツの日</t>
        </is>
      </c>
      <c r="G212" s="5">
        <f>IF(E212="","",TEXT(E212,"aaa"))</f>
        <v/>
      </c>
      <c r="I212" s="3" t="n">
        <v>46506</v>
      </c>
      <c r="J212" s="4" t="inlineStr">
        <is>
          <t>昭和の日</t>
        </is>
      </c>
      <c r="K212" s="5">
        <f>IF(I212="","",TEXT(I212,"aaa"))</f>
        <v/>
      </c>
    </row>
    <row r="213">
      <c r="A213" s="3" t="n">
        <v>45656</v>
      </c>
      <c r="B213" s="4" t="inlineStr">
        <is>
          <t>年末年始</t>
        </is>
      </c>
      <c r="C213" s="5">
        <f>IF(A213="","",TEXT(A213,"aaa"))</f>
        <v/>
      </c>
      <c r="E213" s="3" t="n">
        <v>45964</v>
      </c>
      <c r="F213" s="4" t="inlineStr">
        <is>
          <t>文化の日</t>
        </is>
      </c>
      <c r="G213" s="5">
        <f>IF(E213="","",TEXT(E213,"aaa"))</f>
        <v/>
      </c>
      <c r="I213" s="3" t="n">
        <v>46510</v>
      </c>
      <c r="J213" s="4" t="inlineStr">
        <is>
          <t>憲法記念日</t>
        </is>
      </c>
      <c r="K213" s="5">
        <f>IF(I213="","",TEXT(I213,"aaa"))</f>
        <v/>
      </c>
    </row>
    <row r="214">
      <c r="A214" s="3" t="n">
        <v>45657</v>
      </c>
      <c r="B214" s="4" t="inlineStr">
        <is>
          <t>年末年始</t>
        </is>
      </c>
      <c r="C214" s="5">
        <f>IF(A214="","",TEXT(A214,"aaa"))</f>
        <v/>
      </c>
      <c r="E214" s="3" t="n">
        <v>45984</v>
      </c>
      <c r="F214" s="4" t="inlineStr">
        <is>
          <t>勤労感謝の日</t>
        </is>
      </c>
      <c r="G214" s="5">
        <f>IF(E214="","",TEXT(E214,"aaa"))</f>
        <v/>
      </c>
      <c r="I214" s="3" t="n">
        <v>46511</v>
      </c>
      <c r="J214" s="4" t="inlineStr">
        <is>
          <t>みどりの日</t>
        </is>
      </c>
      <c r="K214" s="5">
        <f>IF(I214="","",TEXT(I214,"aaa"))</f>
        <v/>
      </c>
    </row>
    <row r="215">
      <c r="A215" s="3" t="n">
        <v>45658</v>
      </c>
      <c r="B215" s="4" t="inlineStr">
        <is>
          <t>元日</t>
        </is>
      </c>
      <c r="C215" s="5">
        <f>IF(A215="","",TEXT(A215,"aaa"))</f>
        <v/>
      </c>
      <c r="E215" s="3" t="n">
        <v>45985</v>
      </c>
      <c r="F215" s="4" t="inlineStr">
        <is>
          <t>休日</t>
        </is>
      </c>
      <c r="G215" s="5">
        <f>IF(E215="","",TEXT(E215,"aaa"))</f>
        <v/>
      </c>
      <c r="I215" s="3" t="n">
        <v>46512</v>
      </c>
      <c r="J215" s="4" t="inlineStr">
        <is>
          <t>こどもの日</t>
        </is>
      </c>
      <c r="K215" s="5">
        <f>IF(I215="","",TEXT(I215,"aaa"))</f>
        <v/>
      </c>
    </row>
    <row r="216">
      <c r="A216" s="3" t="n">
        <v>45659</v>
      </c>
      <c r="B216" s="4" t="inlineStr">
        <is>
          <t>年末年始</t>
        </is>
      </c>
      <c r="C216" s="5">
        <f>IF(A216="","",TEXT(A216,"aaa"))</f>
        <v/>
      </c>
      <c r="E216" s="3" t="n">
        <v>46022</v>
      </c>
      <c r="F216" s="4" t="inlineStr">
        <is>
          <t>年末年始</t>
        </is>
      </c>
      <c r="G216" s="5">
        <f>IF(E216="","",TEXT(E216,"aaa"))</f>
        <v/>
      </c>
      <c r="I216" s="3" t="n">
        <v>46587</v>
      </c>
      <c r="J216" s="4" t="inlineStr">
        <is>
          <t>海の日</t>
        </is>
      </c>
      <c r="K216" s="5">
        <f>IF(I216="","",TEXT(I216,"aaa"))</f>
        <v/>
      </c>
    </row>
    <row r="217">
      <c r="A217" s="3" t="n">
        <v>45660</v>
      </c>
      <c r="B217" s="4" t="inlineStr">
        <is>
          <t>年末年始</t>
        </is>
      </c>
      <c r="C217" s="5">
        <f>IF(A217="","",TEXT(A217,"aaa"))</f>
        <v/>
      </c>
      <c r="E217" s="3" t="n">
        <v>46023</v>
      </c>
      <c r="F217" s="4" t="inlineStr">
        <is>
          <t>元日</t>
        </is>
      </c>
      <c r="G217" s="5">
        <f>IF(E217="","",TEXT(E217,"aaa"))</f>
        <v/>
      </c>
      <c r="I217" s="3" t="n">
        <v>46610</v>
      </c>
      <c r="J217" s="4" t="inlineStr">
        <is>
          <t>山の日</t>
        </is>
      </c>
      <c r="K217" s="5">
        <f>IF(I217="","",TEXT(I217,"aaa"))</f>
        <v/>
      </c>
    </row>
    <row r="218">
      <c r="A218" s="3" t="n">
        <v>45670</v>
      </c>
      <c r="B218" s="4" t="inlineStr">
        <is>
          <t>成人の日</t>
        </is>
      </c>
      <c r="C218" s="5">
        <f>IF(A218="","",TEXT(A218,"aaa"))</f>
        <v/>
      </c>
      <c r="E218" s="3" t="n">
        <v>46024</v>
      </c>
      <c r="F218" s="4" t="inlineStr">
        <is>
          <t>年末年始</t>
        </is>
      </c>
      <c r="G218" s="5">
        <f>IF(E218="","",TEXT(E218,"aaa"))</f>
        <v/>
      </c>
      <c r="I218" s="3" t="n">
        <v>46650</v>
      </c>
      <c r="J218" s="4" t="inlineStr">
        <is>
          <t>敬老の日</t>
        </is>
      </c>
      <c r="K218" s="5">
        <f>IF(I218="","",TEXT(I218,"aaa"))</f>
        <v/>
      </c>
    </row>
    <row r="219">
      <c r="A219" s="3" t="n">
        <v>45699</v>
      </c>
      <c r="B219" s="4" t="inlineStr">
        <is>
          <t>建国記念の日</t>
        </is>
      </c>
      <c r="C219" s="5">
        <f>IF(A219="","",TEXT(A219,"aaa"))</f>
        <v/>
      </c>
      <c r="E219" s="3" t="n">
        <v>46025</v>
      </c>
      <c r="F219" s="4" t="inlineStr">
        <is>
          <t>年末年始</t>
        </is>
      </c>
      <c r="G219" s="5">
        <f>IF(E219="","",TEXT(E219,"aaa"))</f>
        <v/>
      </c>
      <c r="I219" s="3" t="n">
        <v>46653</v>
      </c>
      <c r="J219" s="4" t="inlineStr">
        <is>
          <t>秋分の日</t>
        </is>
      </c>
      <c r="K219" s="5">
        <f>IF(I219="","",TEXT(I219,"aaa"))</f>
        <v/>
      </c>
    </row>
    <row r="220">
      <c r="A220" s="3" t="n">
        <v>45711</v>
      </c>
      <c r="B220" s="4" t="inlineStr">
        <is>
          <t>天皇誕生日</t>
        </is>
      </c>
      <c r="C220" s="5">
        <f>IF(A220="","",TEXT(A220,"aaa"))</f>
        <v/>
      </c>
      <c r="E220" s="3" t="n">
        <v>46034</v>
      </c>
      <c r="F220" s="4" t="inlineStr">
        <is>
          <t>成人の日</t>
        </is>
      </c>
      <c r="G220" s="5">
        <f>IF(E220="","",TEXT(E220,"aaa"))</f>
        <v/>
      </c>
      <c r="I220" s="3" t="n">
        <v>46671</v>
      </c>
      <c r="J220" s="4" t="inlineStr">
        <is>
          <t>スポーツの日</t>
        </is>
      </c>
      <c r="K220" s="5">
        <f>IF(I220="","",TEXT(I220,"aaa"))</f>
        <v/>
      </c>
    </row>
    <row r="221">
      <c r="A221" s="3" t="n">
        <v>45712</v>
      </c>
      <c r="B221" s="4" t="inlineStr">
        <is>
          <t>休日</t>
        </is>
      </c>
      <c r="C221" s="5">
        <f>IF(A221="","",TEXT(A221,"aaa"))</f>
        <v/>
      </c>
      <c r="E221" s="3" t="n">
        <v>46064</v>
      </c>
      <c r="F221" s="4" t="inlineStr">
        <is>
          <t>建国記念の日</t>
        </is>
      </c>
      <c r="G221" s="5">
        <f>IF(E221="","",TEXT(E221,"aaa"))</f>
        <v/>
      </c>
      <c r="I221" s="3" t="n">
        <v>46694</v>
      </c>
      <c r="J221" s="4" t="inlineStr">
        <is>
          <t>文化の日</t>
        </is>
      </c>
      <c r="K221" s="5">
        <f>IF(I221="","",TEXT(I221,"aaa"))</f>
        <v/>
      </c>
    </row>
    <row r="222">
      <c r="A222" s="3" t="n">
        <v>45736</v>
      </c>
      <c r="B222" s="4" t="inlineStr">
        <is>
          <t>春分の日</t>
        </is>
      </c>
      <c r="C222" s="5">
        <f>IF(A222="","",TEXT(A222,"aaa"))</f>
        <v/>
      </c>
      <c r="E222" s="3" t="n">
        <v>46076</v>
      </c>
      <c r="F222" s="4" t="inlineStr">
        <is>
          <t>天皇誕生日</t>
        </is>
      </c>
      <c r="G222" s="5">
        <f>IF(E222="","",TEXT(E222,"aaa"))</f>
        <v/>
      </c>
      <c r="I222" s="3" t="n">
        <v>46714</v>
      </c>
      <c r="J222" s="4" t="inlineStr">
        <is>
          <t>勤労感謝の日</t>
        </is>
      </c>
      <c r="K222" s="5">
        <f>IF(I222="","",TEXT(I222,"aaa"))</f>
        <v/>
      </c>
    </row>
    <row r="223">
      <c r="A223" s="3" t="n">
        <v>45776</v>
      </c>
      <c r="B223" s="4" t="inlineStr">
        <is>
          <t>昭和の日</t>
        </is>
      </c>
      <c r="C223" s="5">
        <f>IF(A223="","",TEXT(A223,"aaa"))</f>
        <v/>
      </c>
      <c r="E223" s="3" t="n">
        <v>46101</v>
      </c>
      <c r="F223" s="4" t="inlineStr">
        <is>
          <t>春分の日</t>
        </is>
      </c>
      <c r="G223" s="5">
        <f>IF(E223="","",TEXT(E223,"aaa"))</f>
        <v/>
      </c>
      <c r="I223" s="3" t="n"/>
      <c r="J223" s="4" t="n"/>
      <c r="K223" s="5">
        <f>IF(I223="","",TEXT(I223,"aaa"))</f>
        <v/>
      </c>
    </row>
    <row r="224">
      <c r="A224" s="3" t="n">
        <v>45780</v>
      </c>
      <c r="B224" s="4" t="inlineStr">
        <is>
          <t>憲法記念日</t>
        </is>
      </c>
      <c r="C224" s="5">
        <f>IF(A224="","",TEXT(A224,"aaa"))</f>
        <v/>
      </c>
      <c r="E224" s="3" t="n">
        <v>46141</v>
      </c>
      <c r="F224" s="4" t="inlineStr">
        <is>
          <t>昭和の日</t>
        </is>
      </c>
      <c r="G224" s="5">
        <f>IF(E224="","",TEXT(E224,"aaa"))</f>
        <v/>
      </c>
      <c r="I224" s="3" t="n"/>
      <c r="J224" s="4" t="n"/>
      <c r="K224" s="5">
        <f>IF(I224="","",TEXT(I224,"aaa"))</f>
        <v/>
      </c>
    </row>
    <row r="225">
      <c r="A225" s="3" t="n">
        <v>45781</v>
      </c>
      <c r="B225" s="4" t="inlineStr">
        <is>
          <t>みどりの日</t>
        </is>
      </c>
      <c r="C225" s="5">
        <f>IF(A225="","",TEXT(A225,"aaa"))</f>
        <v/>
      </c>
      <c r="E225" s="3" t="n">
        <v>46145</v>
      </c>
      <c r="F225" s="4" t="inlineStr">
        <is>
          <t>憲法記念日</t>
        </is>
      </c>
      <c r="G225" s="5">
        <f>IF(E225="","",TEXT(E225,"aaa"))</f>
        <v/>
      </c>
      <c r="I225" s="3" t="n"/>
      <c r="J225" s="4" t="n"/>
      <c r="K225" s="5">
        <f>IF(I225="","",TEXT(I225,"aaa"))</f>
        <v/>
      </c>
    </row>
    <row r="226">
      <c r="A226" s="3" t="n">
        <v>45782</v>
      </c>
      <c r="B226" s="4" t="inlineStr">
        <is>
          <t>こどもの日</t>
        </is>
      </c>
      <c r="C226" s="5">
        <f>IF(A226="","",TEXT(A226,"aaa"))</f>
        <v/>
      </c>
      <c r="E226" s="3" t="n">
        <v>46146</v>
      </c>
      <c r="F226" s="4" t="inlineStr">
        <is>
          <t>みどりの日</t>
        </is>
      </c>
      <c r="G226" s="5">
        <f>IF(E226="","",TEXT(E226,"aaa"))</f>
        <v/>
      </c>
      <c r="I226" s="3" t="n"/>
      <c r="J226" s="4" t="n"/>
      <c r="K226" s="5">
        <f>IF(I226="","",TEXT(I226,"aaa"))</f>
        <v/>
      </c>
    </row>
    <row r="227">
      <c r="A227" s="3" t="n">
        <v>45783</v>
      </c>
      <c r="B227" s="4" t="inlineStr">
        <is>
          <t>休日</t>
        </is>
      </c>
      <c r="C227" s="5">
        <f>IF(A227="","",TEXT(A227,"aaa"))</f>
        <v/>
      </c>
      <c r="E227" s="3" t="n">
        <v>46147</v>
      </c>
      <c r="F227" s="4" t="inlineStr">
        <is>
          <t>こどもの日</t>
        </is>
      </c>
      <c r="G227" s="5">
        <f>IF(E227="","",TEXT(E227,"aaa"))</f>
        <v/>
      </c>
      <c r="I227" s="3" t="n"/>
      <c r="J227" s="4" t="n"/>
      <c r="K227" s="5">
        <f>IF(I227="","",TEXT(I227,"aaa"))</f>
        <v/>
      </c>
    </row>
    <row r="228">
      <c r="A228" s="3" t="n">
        <v>45859</v>
      </c>
      <c r="B228" s="4" t="inlineStr">
        <is>
          <t>海の日</t>
        </is>
      </c>
      <c r="C228" s="5">
        <f>IF(A228="","",TEXT(A228,"aaa"))</f>
        <v/>
      </c>
      <c r="E228" s="3" t="n">
        <v>46148</v>
      </c>
      <c r="F228" s="4" t="inlineStr">
        <is>
          <t>休日</t>
        </is>
      </c>
      <c r="G228" s="5">
        <f>IF(E228="","",TEXT(E228,"aaa"))</f>
        <v/>
      </c>
      <c r="I228" s="3" t="n"/>
      <c r="J228" s="4" t="n"/>
      <c r="K228" s="5">
        <f>IF(I228="","",TEXT(I228,"aaa"))</f>
        <v/>
      </c>
    </row>
    <row r="229">
      <c r="A229" s="3" t="n">
        <v>45880</v>
      </c>
      <c r="B229" s="4" t="inlineStr">
        <is>
          <t>山の日</t>
        </is>
      </c>
      <c r="C229" s="5">
        <f>IF(A229="","",TEXT(A229,"aaa"))</f>
        <v/>
      </c>
      <c r="E229" s="3" t="n">
        <v>46223</v>
      </c>
      <c r="F229" s="4" t="inlineStr">
        <is>
          <t>海の日</t>
        </is>
      </c>
      <c r="G229" s="5">
        <f>IF(E229="","",TEXT(E229,"aaa"))</f>
        <v/>
      </c>
      <c r="I229" s="3" t="n"/>
      <c r="J229" s="4" t="n"/>
      <c r="K229" s="5">
        <f>IF(I229="","",TEXT(I229,"aaa"))</f>
        <v/>
      </c>
    </row>
    <row r="230">
      <c r="A230" s="3" t="n">
        <v>45915</v>
      </c>
      <c r="B230" s="4" t="inlineStr">
        <is>
          <t>敬老の日</t>
        </is>
      </c>
      <c r="C230" s="5">
        <f>IF(A230="","",TEXT(A230,"aaa"))</f>
        <v/>
      </c>
      <c r="E230" s="3" t="n">
        <v>46245</v>
      </c>
      <c r="F230" s="4" t="inlineStr">
        <is>
          <t>山の日</t>
        </is>
      </c>
      <c r="G230" s="5">
        <f>IF(E230="","",TEXT(E230,"aaa"))</f>
        <v/>
      </c>
      <c r="I230" s="3" t="n"/>
      <c r="J230" s="4" t="n"/>
      <c r="K230" s="5">
        <f>IF(I230="","",TEXT(I230,"aaa"))</f>
        <v/>
      </c>
    </row>
    <row r="231">
      <c r="A231" s="3" t="n">
        <v>45923</v>
      </c>
      <c r="B231" s="4" t="inlineStr">
        <is>
          <t>秋分の日</t>
        </is>
      </c>
      <c r="C231" s="5">
        <f>IF(A231="","",TEXT(A231,"aaa"))</f>
        <v/>
      </c>
      <c r="E231" s="3" t="n">
        <v>46286</v>
      </c>
      <c r="F231" s="4" t="inlineStr">
        <is>
          <t>敬老の日</t>
        </is>
      </c>
      <c r="G231" s="5">
        <f>IF(E231="","",TEXT(E231,"aaa"))</f>
        <v/>
      </c>
      <c r="I231" s="3" t="n"/>
      <c r="J231" s="4" t="n"/>
      <c r="K231" s="5">
        <f>IF(I231="","",TEXT(I231,"aaa"))</f>
        <v/>
      </c>
    </row>
    <row r="232">
      <c r="A232" s="3" t="n">
        <v>45943</v>
      </c>
      <c r="B232" s="4" t="inlineStr">
        <is>
          <t>スポーツの日</t>
        </is>
      </c>
      <c r="C232" s="5">
        <f>IF(A232="","",TEXT(A232,"aaa"))</f>
        <v/>
      </c>
      <c r="E232" s="3" t="n">
        <v>46287</v>
      </c>
      <c r="F232" s="4" t="inlineStr">
        <is>
          <t>休日</t>
        </is>
      </c>
      <c r="G232" s="5">
        <f>IF(E232="","",TEXT(E232,"aaa"))</f>
        <v/>
      </c>
      <c r="I232" s="3" t="n"/>
      <c r="J232" s="4" t="n"/>
      <c r="K232" s="5">
        <f>IF(I232="","",TEXT(I232,"aaa"))</f>
        <v/>
      </c>
    </row>
    <row r="233">
      <c r="A233" s="3" t="n">
        <v>45964</v>
      </c>
      <c r="B233" s="4" t="inlineStr">
        <is>
          <t>文化の日</t>
        </is>
      </c>
      <c r="C233" s="5">
        <f>IF(A233="","",TEXT(A233,"aaa"))</f>
        <v/>
      </c>
      <c r="E233" s="3" t="n">
        <v>46288</v>
      </c>
      <c r="F233" s="4" t="inlineStr">
        <is>
          <t>秋分の日</t>
        </is>
      </c>
      <c r="G233" s="5">
        <f>IF(E233="","",TEXT(E233,"aaa"))</f>
        <v/>
      </c>
      <c r="I233" s="3" t="n"/>
      <c r="J233" s="4" t="n"/>
      <c r="K233" s="5">
        <f>IF(I233="","",TEXT(I233,"aaa"))</f>
        <v/>
      </c>
    </row>
    <row r="234">
      <c r="A234" s="3" t="n">
        <v>45984</v>
      </c>
      <c r="B234" s="4" t="inlineStr">
        <is>
          <t>勤労感謝の日</t>
        </is>
      </c>
      <c r="C234" s="5">
        <f>IF(A234="","",TEXT(A234,"aaa"))</f>
        <v/>
      </c>
      <c r="E234" s="3" t="n">
        <v>46307</v>
      </c>
      <c r="F234" s="4" t="inlineStr">
        <is>
          <t>スポーツの日</t>
        </is>
      </c>
      <c r="G234" s="5">
        <f>IF(E234="","",TEXT(E234,"aaa"))</f>
        <v/>
      </c>
      <c r="I234" s="3" t="n"/>
      <c r="J234" s="4" t="n"/>
      <c r="K234" s="5">
        <f>IF(I234="","",TEXT(I234,"aaa"))</f>
        <v/>
      </c>
    </row>
    <row r="235">
      <c r="A235" s="3" t="n">
        <v>45985</v>
      </c>
      <c r="B235" s="4" t="inlineStr">
        <is>
          <t>休日</t>
        </is>
      </c>
      <c r="C235" s="5">
        <f>IF(A235="","",TEXT(A235,"aaa"))</f>
        <v/>
      </c>
      <c r="E235" s="3" t="n">
        <v>46329</v>
      </c>
      <c r="F235" s="4" t="inlineStr">
        <is>
          <t>文化の日</t>
        </is>
      </c>
      <c r="G235" s="5">
        <f>IF(E235="","",TEXT(E235,"aaa"))</f>
        <v/>
      </c>
      <c r="I235" s="3" t="n"/>
      <c r="J235" s="4" t="n"/>
      <c r="K235" s="5">
        <f>IF(I235="","",TEXT(I235,"aaa"))</f>
        <v/>
      </c>
    </row>
    <row r="236">
      <c r="A236" s="3" t="n">
        <v>46020</v>
      </c>
      <c r="B236" s="4" t="inlineStr">
        <is>
          <t>年末年始</t>
        </is>
      </c>
      <c r="C236" s="5">
        <f>IF(A236="","",TEXT(A236,"aaa"))</f>
        <v/>
      </c>
      <c r="E236" s="3" t="n">
        <v>46349</v>
      </c>
      <c r="F236" s="4" t="inlineStr">
        <is>
          <t>勤労感謝の日</t>
        </is>
      </c>
      <c r="G236" s="5">
        <f>IF(E236="","",TEXT(E236,"aaa"))</f>
        <v/>
      </c>
      <c r="I236" s="3" t="n"/>
      <c r="J236" s="4" t="n"/>
      <c r="K236" s="5">
        <f>IF(I236="","",TEXT(I236,"aaa"))</f>
        <v/>
      </c>
    </row>
    <row r="237">
      <c r="A237" s="3" t="n">
        <v>46021</v>
      </c>
      <c r="B237" s="4" t="inlineStr">
        <is>
          <t>年末年始</t>
        </is>
      </c>
      <c r="C237" s="5">
        <f>IF(A237="","",TEXT(A237,"aaa"))</f>
        <v/>
      </c>
      <c r="E237" s="3" t="n">
        <v>46387</v>
      </c>
      <c r="F237" s="4" t="inlineStr">
        <is>
          <t>年末年始</t>
        </is>
      </c>
      <c r="G237" s="5">
        <f>IF(E237="","",TEXT(E237,"aaa"))</f>
        <v/>
      </c>
      <c r="I237" s="3" t="n"/>
      <c r="J237" s="4" t="n"/>
      <c r="K237" s="5">
        <f>IF(I237="","",TEXT(I237,"aaa"))</f>
        <v/>
      </c>
    </row>
    <row r="238">
      <c r="A238" s="3" t="n">
        <v>46022</v>
      </c>
      <c r="B238" s="4" t="inlineStr">
        <is>
          <t>年末年始</t>
        </is>
      </c>
      <c r="C238" s="5">
        <f>IF(A238="","",TEXT(A238,"aaa"))</f>
        <v/>
      </c>
      <c r="E238" s="3" t="n">
        <v>46388</v>
      </c>
      <c r="F238" s="4" t="inlineStr">
        <is>
          <t>元日</t>
        </is>
      </c>
      <c r="G238" s="5">
        <f>IF(E238="","",TEXT(E238,"aaa"))</f>
        <v/>
      </c>
      <c r="I238" s="3" t="n"/>
      <c r="J238" s="4" t="n"/>
      <c r="K238" s="5">
        <f>IF(I238="","",TEXT(I238,"aaa"))</f>
        <v/>
      </c>
    </row>
    <row r="239">
      <c r="A239" s="3" t="n">
        <v>46023</v>
      </c>
      <c r="B239" s="4" t="inlineStr">
        <is>
          <t>元日</t>
        </is>
      </c>
      <c r="C239" s="5">
        <f>IF(A239="","",TEXT(A239,"aaa"))</f>
        <v/>
      </c>
      <c r="E239" s="3" t="n">
        <v>46389</v>
      </c>
      <c r="F239" s="4" t="inlineStr">
        <is>
          <t>年末年始</t>
        </is>
      </c>
      <c r="G239" s="5">
        <f>IF(E239="","",TEXT(E239,"aaa"))</f>
        <v/>
      </c>
      <c r="I239" s="3" t="n"/>
      <c r="J239" s="4" t="n"/>
      <c r="K239" s="5">
        <f>IF(I239="","",TEXT(I239,"aaa"))</f>
        <v/>
      </c>
    </row>
    <row r="240">
      <c r="A240" s="3" t="n">
        <v>46024</v>
      </c>
      <c r="B240" s="4" t="inlineStr">
        <is>
          <t>年末年始</t>
        </is>
      </c>
      <c r="C240" s="5">
        <f>IF(A240="","",TEXT(A240,"aaa"))</f>
        <v/>
      </c>
      <c r="E240" s="3" t="n">
        <v>46390</v>
      </c>
      <c r="F240" s="4" t="inlineStr">
        <is>
          <t>年末年始</t>
        </is>
      </c>
      <c r="G240" s="5">
        <f>IF(E240="","",TEXT(E240,"aaa"))</f>
        <v/>
      </c>
      <c r="I240" s="3" t="n"/>
      <c r="J240" s="4" t="n"/>
      <c r="K240" s="5">
        <f>IF(I240="","",TEXT(I240,"aaa"))</f>
        <v/>
      </c>
    </row>
    <row r="241">
      <c r="A241" s="3" t="n">
        <v>46025</v>
      </c>
      <c r="B241" s="4" t="inlineStr">
        <is>
          <t>年末年始</t>
        </is>
      </c>
      <c r="C241" s="5">
        <f>IF(A241="","",TEXT(A241,"aaa"))</f>
        <v/>
      </c>
      <c r="E241" s="3" t="n">
        <v>46398</v>
      </c>
      <c r="F241" s="4" t="inlineStr">
        <is>
          <t>成人の日</t>
        </is>
      </c>
      <c r="G241" s="5">
        <f>IF(E241="","",TEXT(E241,"aaa"))</f>
        <v/>
      </c>
      <c r="I241" s="3" t="n"/>
      <c r="J241" s="4" t="n"/>
      <c r="K241" s="5">
        <f>IF(I241="","",TEXT(I241,"aaa"))</f>
        <v/>
      </c>
    </row>
    <row r="242">
      <c r="A242" s="3" t="n">
        <v>46034</v>
      </c>
      <c r="B242" s="4" t="inlineStr">
        <is>
          <t>成人の日</t>
        </is>
      </c>
      <c r="C242" s="5">
        <f>IF(A242="","",TEXT(A242,"aaa"))</f>
        <v/>
      </c>
      <c r="E242" s="3" t="n">
        <v>46429</v>
      </c>
      <c r="F242" s="4" t="inlineStr">
        <is>
          <t>建国記念の日</t>
        </is>
      </c>
      <c r="G242" s="5">
        <f>IF(E242="","",TEXT(E242,"aaa"))</f>
        <v/>
      </c>
      <c r="I242" s="3" t="n"/>
      <c r="J242" s="4" t="n"/>
      <c r="K242" s="5">
        <f>IF(I242="","",TEXT(I242,"aaa"))</f>
        <v/>
      </c>
    </row>
    <row r="243">
      <c r="A243" s="3" t="n">
        <v>46064</v>
      </c>
      <c r="B243" s="4" t="inlineStr">
        <is>
          <t>建国記念の日</t>
        </is>
      </c>
      <c r="C243" s="5">
        <f>IF(A243="","",TEXT(A243,"aaa"))</f>
        <v/>
      </c>
      <c r="E243" s="3" t="n">
        <v>46441</v>
      </c>
      <c r="F243" s="4" t="inlineStr">
        <is>
          <t>天皇誕生日</t>
        </is>
      </c>
      <c r="G243" s="5">
        <f>IF(E243="","",TEXT(E243,"aaa"))</f>
        <v/>
      </c>
      <c r="I243" s="3" t="n"/>
      <c r="J243" s="4" t="n"/>
      <c r="K243" s="5">
        <f>IF(I243="","",TEXT(I243,"aaa"))</f>
        <v/>
      </c>
    </row>
    <row r="244">
      <c r="A244" s="3" t="n">
        <v>46076</v>
      </c>
      <c r="B244" s="4" t="inlineStr">
        <is>
          <t>天皇誕生日</t>
        </is>
      </c>
      <c r="C244" s="5">
        <f>IF(A244="","",TEXT(A244,"aaa"))</f>
        <v/>
      </c>
      <c r="E244" s="3" t="n">
        <v>46467</v>
      </c>
      <c r="F244" s="4" t="inlineStr">
        <is>
          <t>春分の日</t>
        </is>
      </c>
      <c r="G244" s="5">
        <f>IF(E244="","",TEXT(E244,"aaa"))</f>
        <v/>
      </c>
      <c r="I244" s="3" t="n"/>
      <c r="J244" s="4" t="n"/>
      <c r="K244" s="5">
        <f>IF(I244="","",TEXT(I244,"aaa"))</f>
        <v/>
      </c>
    </row>
    <row r="245">
      <c r="A245" s="3" t="n">
        <v>46101</v>
      </c>
      <c r="B245" s="4" t="inlineStr">
        <is>
          <t>春分の日</t>
        </is>
      </c>
      <c r="C245" s="5">
        <f>IF(A245="","",TEXT(A245,"aaa"))</f>
        <v/>
      </c>
      <c r="E245" s="3" t="n">
        <v>46468</v>
      </c>
      <c r="F245" s="4" t="inlineStr">
        <is>
          <t>休日</t>
        </is>
      </c>
      <c r="G245" s="5">
        <f>IF(E245="","",TEXT(E245,"aaa"))</f>
        <v/>
      </c>
      <c r="I245" s="3" t="n"/>
      <c r="J245" s="4" t="n"/>
      <c r="K245" s="5">
        <f>IF(I245="","",TEXT(I245,"aaa"))</f>
        <v/>
      </c>
    </row>
    <row r="246">
      <c r="A246" s="3" t="n">
        <v>46141</v>
      </c>
      <c r="B246" s="4" t="inlineStr">
        <is>
          <t>昭和の日</t>
        </is>
      </c>
      <c r="C246" s="5">
        <f>IF(A246="","",TEXT(A246,"aaa"))</f>
        <v/>
      </c>
      <c r="E246" s="3" t="n">
        <v>46506</v>
      </c>
      <c r="F246" s="4" t="inlineStr">
        <is>
          <t>昭和の日</t>
        </is>
      </c>
      <c r="G246" s="5">
        <f>IF(E246="","",TEXT(E246,"aaa"))</f>
        <v/>
      </c>
      <c r="I246" s="3" t="n"/>
      <c r="J246" s="4" t="n"/>
      <c r="K246" s="5">
        <f>IF(I246="","",TEXT(I246,"aaa"))</f>
        <v/>
      </c>
    </row>
    <row r="247">
      <c r="A247" s="3" t="n">
        <v>46145</v>
      </c>
      <c r="B247" s="4" t="inlineStr">
        <is>
          <t>憲法記念日</t>
        </is>
      </c>
      <c r="C247" s="5">
        <f>IF(A247="","",TEXT(A247,"aaa"))</f>
        <v/>
      </c>
      <c r="E247" s="3" t="n">
        <v>46510</v>
      </c>
      <c r="F247" s="4" t="inlineStr">
        <is>
          <t>憲法記念日</t>
        </is>
      </c>
      <c r="G247" s="5">
        <f>IF(E247="","",TEXT(E247,"aaa"))</f>
        <v/>
      </c>
      <c r="I247" s="3" t="n"/>
      <c r="J247" s="4" t="n"/>
      <c r="K247" s="5">
        <f>IF(I247="","",TEXT(I247,"aaa"))</f>
        <v/>
      </c>
    </row>
    <row r="248">
      <c r="A248" s="3" t="n">
        <v>46146</v>
      </c>
      <c r="B248" s="4" t="inlineStr">
        <is>
          <t>みどりの日</t>
        </is>
      </c>
      <c r="C248" s="5">
        <f>IF(A248="","",TEXT(A248,"aaa"))</f>
        <v/>
      </c>
      <c r="E248" s="3" t="n">
        <v>46511</v>
      </c>
      <c r="F248" s="4" t="inlineStr">
        <is>
          <t>みどりの日</t>
        </is>
      </c>
      <c r="G248" s="5">
        <f>IF(E248="","",TEXT(E248,"aaa"))</f>
        <v/>
      </c>
      <c r="I248" s="3" t="n"/>
      <c r="J248" s="4" t="n"/>
      <c r="K248" s="5">
        <f>IF(I248="","",TEXT(I248,"aaa"))</f>
        <v/>
      </c>
    </row>
    <row r="249">
      <c r="A249" s="3" t="n">
        <v>46147</v>
      </c>
      <c r="B249" s="4" t="inlineStr">
        <is>
          <t>こどもの日</t>
        </is>
      </c>
      <c r="C249" s="5">
        <f>IF(A249="","",TEXT(A249,"aaa"))</f>
        <v/>
      </c>
      <c r="E249" s="3" t="n">
        <v>46512</v>
      </c>
      <c r="F249" s="4" t="inlineStr">
        <is>
          <t>こどもの日</t>
        </is>
      </c>
      <c r="G249" s="5">
        <f>IF(E249="","",TEXT(E249,"aaa"))</f>
        <v/>
      </c>
      <c r="I249" s="3" t="n"/>
      <c r="J249" s="4" t="n"/>
      <c r="K249" s="5">
        <f>IF(I249="","",TEXT(I249,"aaa"))</f>
        <v/>
      </c>
    </row>
    <row r="250">
      <c r="A250" s="3" t="n">
        <v>46148</v>
      </c>
      <c r="B250" s="4" t="inlineStr">
        <is>
          <t>休日</t>
        </is>
      </c>
      <c r="C250" s="5">
        <f>IF(A250="","",TEXT(A250,"aaa"))</f>
        <v/>
      </c>
      <c r="E250" s="3" t="n">
        <v>46587</v>
      </c>
      <c r="F250" s="4" t="inlineStr">
        <is>
          <t>海の日</t>
        </is>
      </c>
      <c r="G250" s="5">
        <f>IF(E250="","",TEXT(E250,"aaa"))</f>
        <v/>
      </c>
      <c r="I250" s="3" t="n"/>
      <c r="J250" s="4" t="n"/>
      <c r="K250" s="5">
        <f>IF(I250="","",TEXT(I250,"aaa"))</f>
        <v/>
      </c>
    </row>
    <row r="251">
      <c r="A251" s="3" t="n">
        <v>46223</v>
      </c>
      <c r="B251" s="4" t="inlineStr">
        <is>
          <t>海の日</t>
        </is>
      </c>
      <c r="C251" s="5">
        <f>IF(A251="","",TEXT(A251,"aaa"))</f>
        <v/>
      </c>
      <c r="E251" s="3" t="n">
        <v>46610</v>
      </c>
      <c r="F251" s="4" t="inlineStr">
        <is>
          <t>山の日</t>
        </is>
      </c>
      <c r="G251" s="5">
        <f>IF(E251="","",TEXT(E251,"aaa"))</f>
        <v/>
      </c>
      <c r="I251" s="3" t="n"/>
      <c r="J251" s="4" t="n"/>
      <c r="K251" s="5">
        <f>IF(I251="","",TEXT(I251,"aaa"))</f>
        <v/>
      </c>
    </row>
    <row r="252">
      <c r="A252" s="3" t="n">
        <v>46245</v>
      </c>
      <c r="B252" s="4" t="inlineStr">
        <is>
          <t>山の日</t>
        </is>
      </c>
      <c r="C252" s="5">
        <f>IF(A252="","",TEXT(A252,"aaa"))</f>
        <v/>
      </c>
      <c r="E252" s="3" t="n">
        <v>46650</v>
      </c>
      <c r="F252" s="4" t="inlineStr">
        <is>
          <t>敬老の日</t>
        </is>
      </c>
      <c r="G252" s="5">
        <f>IF(E252="","",TEXT(E252,"aaa"))</f>
        <v/>
      </c>
      <c r="I252" s="3" t="n"/>
      <c r="J252" s="4" t="n"/>
      <c r="K252" s="5">
        <f>IF(I252="","",TEXT(I252,"aaa"))</f>
        <v/>
      </c>
    </row>
    <row r="253">
      <c r="A253" s="3" t="n">
        <v>46286</v>
      </c>
      <c r="B253" s="4" t="inlineStr">
        <is>
          <t>敬老の日</t>
        </is>
      </c>
      <c r="C253" s="5">
        <f>IF(A253="","",TEXT(A253,"aaa"))</f>
        <v/>
      </c>
      <c r="E253" s="3" t="n">
        <v>46653</v>
      </c>
      <c r="F253" s="4" t="inlineStr">
        <is>
          <t>秋分の日</t>
        </is>
      </c>
      <c r="G253" s="5">
        <f>IF(E253="","",TEXT(E253,"aaa"))</f>
        <v/>
      </c>
      <c r="I253" s="3" t="n"/>
      <c r="J253" s="4" t="n"/>
      <c r="K253" s="5">
        <f>IF(I253="","",TEXT(I253,"aaa"))</f>
        <v/>
      </c>
    </row>
    <row r="254">
      <c r="A254" s="3" t="n">
        <v>46287</v>
      </c>
      <c r="B254" s="4" t="inlineStr">
        <is>
          <t>休日</t>
        </is>
      </c>
      <c r="C254" s="5">
        <f>IF(A254="","",TEXT(A254,"aaa"))</f>
        <v/>
      </c>
      <c r="E254" s="3" t="n">
        <v>46671</v>
      </c>
      <c r="F254" s="4" t="inlineStr">
        <is>
          <t>スポーツの日</t>
        </is>
      </c>
      <c r="G254" s="5">
        <f>IF(E254="","",TEXT(E254,"aaa"))</f>
        <v/>
      </c>
      <c r="I254" s="3" t="n"/>
      <c r="J254" s="4" t="n"/>
      <c r="K254" s="5">
        <f>IF(I254="","",TEXT(I254,"aaa"))</f>
        <v/>
      </c>
    </row>
    <row r="255">
      <c r="A255" s="3" t="n">
        <v>46288</v>
      </c>
      <c r="B255" s="4" t="inlineStr">
        <is>
          <t>秋分の日</t>
        </is>
      </c>
      <c r="C255" s="5">
        <f>IF(A255="","",TEXT(A255,"aaa"))</f>
        <v/>
      </c>
      <c r="E255" s="3" t="n">
        <v>46694</v>
      </c>
      <c r="F255" s="4" t="inlineStr">
        <is>
          <t>文化の日</t>
        </is>
      </c>
      <c r="G255" s="5">
        <f>IF(E255="","",TEXT(E255,"aaa"))</f>
        <v/>
      </c>
      <c r="I255" s="3" t="n"/>
      <c r="J255" s="4" t="n"/>
      <c r="K255" s="5">
        <f>IF(I255="","",TEXT(I255,"aaa"))</f>
        <v/>
      </c>
    </row>
    <row r="256">
      <c r="A256" s="3" t="n">
        <v>46307</v>
      </c>
      <c r="B256" s="4" t="inlineStr">
        <is>
          <t>スポーツの日</t>
        </is>
      </c>
      <c r="C256" s="5">
        <f>IF(A256="","",TEXT(A256,"aaa"))</f>
        <v/>
      </c>
      <c r="E256" s="3" t="n">
        <v>46714</v>
      </c>
      <c r="F256" s="4" t="inlineStr">
        <is>
          <t>勤労感謝の日</t>
        </is>
      </c>
      <c r="G256" s="5">
        <f>IF(E256="","",TEXT(E256,"aaa"))</f>
        <v/>
      </c>
      <c r="I256" s="3" t="n"/>
      <c r="J256" s="4" t="n"/>
      <c r="K256" s="5">
        <f>IF(I256="","",TEXT(I256,"aaa"))</f>
        <v/>
      </c>
    </row>
    <row r="257">
      <c r="A257" s="3" t="n">
        <v>46329</v>
      </c>
      <c r="B257" s="4" t="inlineStr">
        <is>
          <t>文化の日</t>
        </is>
      </c>
      <c r="C257" s="5">
        <f>IF(A257="","",TEXT(A257,"aaa"))</f>
        <v/>
      </c>
      <c r="E257" s="3" t="n">
        <v>46752</v>
      </c>
      <c r="F257" s="4" t="inlineStr">
        <is>
          <t>年末年始</t>
        </is>
      </c>
      <c r="G257" s="5">
        <f>IF(E257="","",TEXT(E257,"aaa"))</f>
        <v/>
      </c>
      <c r="I257" s="3" t="n"/>
      <c r="J257" s="4" t="n"/>
      <c r="K257" s="5">
        <f>IF(I257="","",TEXT(I257,"aaa"))</f>
        <v/>
      </c>
    </row>
    <row r="258">
      <c r="A258" s="3" t="n">
        <v>46349</v>
      </c>
      <c r="B258" s="4" t="inlineStr">
        <is>
          <t>勤労感謝の日</t>
        </is>
      </c>
      <c r="C258" s="5">
        <f>IF(A258="","",TEXT(A258,"aaa"))</f>
        <v/>
      </c>
      <c r="E258" s="3" t="n">
        <v>46753</v>
      </c>
      <c r="F258" s="4" t="inlineStr">
        <is>
          <t>年末年始</t>
        </is>
      </c>
      <c r="G258" s="5">
        <f>IF(E258="","",TEXT(E258,"aaa"))</f>
        <v/>
      </c>
      <c r="I258" s="3" t="n"/>
      <c r="J258" s="4" t="n"/>
      <c r="K258" s="5">
        <f>IF(I258="","",TEXT(I258,"aaa"))</f>
        <v/>
      </c>
    </row>
    <row r="259">
      <c r="A259" s="3" t="n">
        <v>46385</v>
      </c>
      <c r="B259" s="4" t="inlineStr">
        <is>
          <t>年末年始</t>
        </is>
      </c>
      <c r="C259" s="5">
        <f>IF(A259="","",TEXT(A259,"aaa"))</f>
        <v/>
      </c>
      <c r="E259" s="3" t="n">
        <v>46754</v>
      </c>
      <c r="F259" s="4" t="inlineStr">
        <is>
          <t>年末年始</t>
        </is>
      </c>
      <c r="G259" s="5">
        <f>IF(E259="","",TEXT(E259,"aaa"))</f>
        <v/>
      </c>
      <c r="I259" s="3" t="n"/>
      <c r="J259" s="4" t="n"/>
      <c r="K259" s="5">
        <f>IF(I259="","",TEXT(I259,"aaa"))</f>
        <v/>
      </c>
    </row>
    <row r="260">
      <c r="A260" s="3" t="n">
        <v>46386</v>
      </c>
      <c r="B260" s="4" t="inlineStr">
        <is>
          <t>年末年始</t>
        </is>
      </c>
      <c r="C260" s="5">
        <f>IF(A260="","",TEXT(A260,"aaa"))</f>
        <v/>
      </c>
      <c r="E260" s="3" t="n">
        <v>46755</v>
      </c>
      <c r="F260" s="4" t="inlineStr">
        <is>
          <t>年末年始</t>
        </is>
      </c>
      <c r="G260" s="5">
        <f>IF(E260="","",TEXT(E260,"aaa"))</f>
        <v/>
      </c>
      <c r="I260" s="3" t="n"/>
      <c r="J260" s="4" t="n"/>
      <c r="K260" s="5">
        <f>IF(I260="","",TEXT(I260,"aaa"))</f>
        <v/>
      </c>
    </row>
    <row r="261">
      <c r="A261" s="3" t="n">
        <v>46387</v>
      </c>
      <c r="B261" s="4" t="inlineStr">
        <is>
          <t>年末年始</t>
        </is>
      </c>
      <c r="C261" s="5">
        <f>IF(A261="","",TEXT(A261,"aaa"))</f>
        <v/>
      </c>
      <c r="E261" s="6" t="n"/>
      <c r="F261" s="7" t="n"/>
      <c r="G261" s="5">
        <f>IF(E261="","",TEXT(E261,"aaa"))</f>
        <v/>
      </c>
      <c r="I261" s="3" t="n"/>
      <c r="J261" s="4" t="n"/>
      <c r="K261" s="5">
        <f>IF(I261="","",TEXT(I261,"aaa"))</f>
        <v/>
      </c>
    </row>
    <row r="262">
      <c r="A262" s="3" t="n">
        <v>46388</v>
      </c>
      <c r="B262" s="4" t="inlineStr">
        <is>
          <t>元日</t>
        </is>
      </c>
      <c r="C262" s="5">
        <f>IF(A262="","",TEXT(A262,"aaa"))</f>
        <v/>
      </c>
      <c r="E262" s="6" t="n"/>
      <c r="F262" s="7" t="n"/>
      <c r="G262" s="5">
        <f>IF(E262="","",TEXT(E262,"aaa"))</f>
        <v/>
      </c>
      <c r="I262" s="3" t="n"/>
      <c r="J262" s="4" t="n"/>
      <c r="K262" s="5">
        <f>IF(I262="","",TEXT(I262,"aaa"))</f>
        <v/>
      </c>
    </row>
    <row r="263">
      <c r="A263" s="3" t="n">
        <v>46389</v>
      </c>
      <c r="B263" s="4" t="inlineStr">
        <is>
          <t>年末年始</t>
        </is>
      </c>
      <c r="C263" s="5">
        <f>IF(A263="","",TEXT(A263,"aaa"))</f>
        <v/>
      </c>
      <c r="E263" s="6" t="n"/>
      <c r="F263" s="7" t="n"/>
      <c r="G263" s="5">
        <f>IF(E263="","",TEXT(E263,"aaa"))</f>
        <v/>
      </c>
      <c r="I263" s="3" t="n"/>
      <c r="J263" s="4" t="n"/>
      <c r="K263" s="5">
        <f>IF(I263="","",TEXT(I263,"aaa"))</f>
        <v/>
      </c>
    </row>
    <row r="264">
      <c r="A264" s="3" t="n">
        <v>46390</v>
      </c>
      <c r="B264" s="4" t="inlineStr">
        <is>
          <t>年末年始</t>
        </is>
      </c>
      <c r="C264" s="5">
        <f>IF(A264="","",TEXT(A264,"aaa"))</f>
        <v/>
      </c>
      <c r="E264" s="6" t="n"/>
      <c r="F264" s="7" t="n"/>
      <c r="G264" s="5">
        <f>IF(E264="","",TEXT(E264,"aaa"))</f>
        <v/>
      </c>
      <c r="I264" s="3" t="n"/>
      <c r="J264" s="4" t="n"/>
      <c r="K264" s="5">
        <f>IF(I264="","",TEXT(I264,"aaa"))</f>
        <v/>
      </c>
    </row>
    <row r="265">
      <c r="A265" s="3" t="n">
        <v>46398</v>
      </c>
      <c r="B265" s="4" t="inlineStr">
        <is>
          <t>成人の日</t>
        </is>
      </c>
      <c r="C265" s="5">
        <f>IF(A265="","",TEXT(A265,"aaa"))</f>
        <v/>
      </c>
      <c r="E265" s="6" t="n"/>
      <c r="F265" s="7" t="n"/>
      <c r="G265" s="5">
        <f>IF(E265="","",TEXT(E265,"aaa"))</f>
        <v/>
      </c>
      <c r="I265" s="3" t="n"/>
      <c r="J265" s="4" t="n"/>
      <c r="K265" s="5">
        <f>IF(I265="","",TEXT(I265,"aaa"))</f>
        <v/>
      </c>
    </row>
    <row r="266">
      <c r="A266" s="3" t="n">
        <v>46429</v>
      </c>
      <c r="B266" s="4" t="inlineStr">
        <is>
          <t>建国記念の日</t>
        </is>
      </c>
      <c r="C266" s="5">
        <f>IF(A266="","",TEXT(A266,"aaa"))</f>
        <v/>
      </c>
      <c r="E266" s="6" t="n"/>
      <c r="F266" s="7" t="n"/>
      <c r="G266" s="5">
        <f>IF(E266="","",TEXT(E266,"aaa"))</f>
        <v/>
      </c>
      <c r="I266" s="3" t="n"/>
      <c r="J266" s="4" t="n"/>
      <c r="K266" s="5">
        <f>IF(I266="","",TEXT(I266,"aaa"))</f>
        <v/>
      </c>
    </row>
    <row r="267">
      <c r="A267" s="3" t="n">
        <v>46441</v>
      </c>
      <c r="B267" s="4" t="inlineStr">
        <is>
          <t>天皇誕生日</t>
        </is>
      </c>
      <c r="C267" s="5">
        <f>IF(A267="","",TEXT(A267,"aaa"))</f>
        <v/>
      </c>
      <c r="E267" s="6" t="n"/>
      <c r="F267" s="7" t="n"/>
      <c r="G267" s="5">
        <f>IF(E267="","",TEXT(E267,"aaa"))</f>
        <v/>
      </c>
      <c r="I267" s="3" t="n"/>
      <c r="J267" s="4" t="n"/>
      <c r="K267" s="5">
        <f>IF(I267="","",TEXT(I267,"aaa"))</f>
        <v/>
      </c>
    </row>
    <row r="268">
      <c r="A268" s="3" t="n">
        <v>46467</v>
      </c>
      <c r="B268" s="4" t="inlineStr">
        <is>
          <t>春分の日</t>
        </is>
      </c>
      <c r="C268" s="5">
        <f>IF(A268="","",TEXT(A268,"aaa"))</f>
        <v/>
      </c>
      <c r="E268" s="6" t="n"/>
      <c r="F268" s="7" t="n"/>
      <c r="G268" s="5">
        <f>IF(E268="","",TEXT(E268,"aaa"))</f>
        <v/>
      </c>
      <c r="I268" s="3" t="n"/>
      <c r="J268" s="4" t="n"/>
      <c r="K268" s="5">
        <f>IF(I268="","",TEXT(I268,"aaa"))</f>
        <v/>
      </c>
    </row>
    <row r="269">
      <c r="A269" s="3" t="n">
        <v>46468</v>
      </c>
      <c r="B269" s="4" t="inlineStr">
        <is>
          <t>休日</t>
        </is>
      </c>
      <c r="C269" s="5">
        <f>IF(A269="","",TEXT(A269,"aaa"))</f>
        <v/>
      </c>
      <c r="E269" s="6" t="n"/>
      <c r="F269" s="7" t="n"/>
      <c r="G269" s="5">
        <f>IF(E269="","",TEXT(E269,"aaa"))</f>
        <v/>
      </c>
      <c r="I269" s="3" t="n"/>
      <c r="J269" s="4" t="n"/>
      <c r="K269" s="5">
        <f>IF(I269="","",TEXT(I269,"aaa"))</f>
        <v/>
      </c>
    </row>
    <row r="270">
      <c r="A270" s="3" t="n">
        <v>46506</v>
      </c>
      <c r="B270" s="4" t="inlineStr">
        <is>
          <t>昭和の日</t>
        </is>
      </c>
      <c r="C270" s="5">
        <f>IF(A270="","",TEXT(A270,"aaa"))</f>
        <v/>
      </c>
      <c r="E270" s="6" t="n"/>
      <c r="F270" s="7" t="n"/>
      <c r="G270" s="5">
        <f>IF(E270="","",TEXT(E270,"aaa"))</f>
        <v/>
      </c>
      <c r="I270" s="3" t="n"/>
      <c r="J270" s="4" t="n"/>
      <c r="K270" s="5">
        <f>IF(I270="","",TEXT(I270,"aaa"))</f>
        <v/>
      </c>
    </row>
    <row r="271">
      <c r="A271" s="3" t="n">
        <v>46510</v>
      </c>
      <c r="B271" s="4" t="inlineStr">
        <is>
          <t>憲法記念日</t>
        </is>
      </c>
      <c r="C271" s="5">
        <f>IF(A271="","",TEXT(A271,"aaa"))</f>
        <v/>
      </c>
      <c r="E271" s="6" t="n"/>
      <c r="F271" s="7" t="n"/>
      <c r="G271" s="5">
        <f>IF(E271="","",TEXT(E271,"aaa"))</f>
        <v/>
      </c>
      <c r="I271" s="3" t="n"/>
      <c r="J271" s="4" t="n"/>
      <c r="K271" s="5">
        <f>IF(I271="","",TEXT(I271,"aaa"))</f>
        <v/>
      </c>
    </row>
    <row r="272">
      <c r="A272" s="3" t="n">
        <v>46511</v>
      </c>
      <c r="B272" s="4" t="inlineStr">
        <is>
          <t>みどりの日</t>
        </is>
      </c>
      <c r="C272" s="5">
        <f>IF(A272="","",TEXT(A272,"aaa"))</f>
        <v/>
      </c>
      <c r="E272" s="6" t="n"/>
      <c r="F272" s="7" t="n"/>
      <c r="G272" s="5">
        <f>IF(E272="","",TEXT(E272,"aaa"))</f>
        <v/>
      </c>
      <c r="I272" s="3" t="n"/>
      <c r="J272" s="4" t="n"/>
      <c r="K272" s="5">
        <f>IF(I272="","",TEXT(I272,"aaa"))</f>
        <v/>
      </c>
    </row>
    <row r="273">
      <c r="A273" s="3" t="n">
        <v>46512</v>
      </c>
      <c r="B273" s="4" t="inlineStr">
        <is>
          <t>こどもの日</t>
        </is>
      </c>
      <c r="C273" s="5">
        <f>IF(A273="","",TEXT(A273,"aaa"))</f>
        <v/>
      </c>
      <c r="E273" s="6" t="n"/>
      <c r="F273" s="7" t="n"/>
      <c r="G273" s="5">
        <f>IF(E273="","",TEXT(E273,"aaa"))</f>
        <v/>
      </c>
      <c r="I273" s="3" t="n"/>
      <c r="J273" s="4" t="n"/>
      <c r="K273" s="5">
        <f>IF(I273="","",TEXT(I273,"aaa"))</f>
        <v/>
      </c>
    </row>
    <row r="274">
      <c r="A274" s="3" t="n">
        <v>46587</v>
      </c>
      <c r="B274" s="4" t="inlineStr">
        <is>
          <t>海の日</t>
        </is>
      </c>
      <c r="C274" s="5">
        <f>IF(A274="","",TEXT(A274,"aaa"))</f>
        <v/>
      </c>
      <c r="E274" s="6" t="n"/>
      <c r="F274" s="7" t="n"/>
      <c r="G274" s="5">
        <f>IF(E274="","",TEXT(E274,"aaa"))</f>
        <v/>
      </c>
      <c r="I274" s="3" t="n"/>
      <c r="J274" s="4" t="n"/>
      <c r="K274" s="5">
        <f>IF(I274="","",TEXT(I274,"aaa"))</f>
        <v/>
      </c>
    </row>
    <row r="275">
      <c r="A275" s="3" t="n">
        <v>46610</v>
      </c>
      <c r="B275" s="4" t="inlineStr">
        <is>
          <t>山の日</t>
        </is>
      </c>
      <c r="C275" s="5">
        <f>IF(A275="","",TEXT(A275,"aaa"))</f>
        <v/>
      </c>
      <c r="E275" s="6" t="n"/>
      <c r="F275" s="7" t="n"/>
      <c r="G275" s="5">
        <f>IF(E275="","",TEXT(E275,"aaa"))</f>
        <v/>
      </c>
      <c r="I275" s="3" t="n"/>
      <c r="J275" s="4" t="n"/>
      <c r="K275" s="5">
        <f>IF(I275="","",TEXT(I275,"aaa"))</f>
        <v/>
      </c>
    </row>
    <row r="276">
      <c r="A276" s="3" t="n">
        <v>46650</v>
      </c>
      <c r="B276" s="4" t="inlineStr">
        <is>
          <t>敬老の日</t>
        </is>
      </c>
      <c r="C276" s="5">
        <f>IF(A276="","",TEXT(A276,"aaa"))</f>
        <v/>
      </c>
      <c r="E276" s="6" t="n"/>
      <c r="F276" s="7" t="n"/>
      <c r="G276" s="5">
        <f>IF(E276="","",TEXT(E276,"aaa"))</f>
        <v/>
      </c>
      <c r="I276" s="3" t="n"/>
      <c r="J276" s="4" t="n"/>
      <c r="K276" s="5">
        <f>IF(I276="","",TEXT(I276,"aaa"))</f>
        <v/>
      </c>
    </row>
    <row r="277">
      <c r="A277" s="3" t="n">
        <v>46653</v>
      </c>
      <c r="B277" s="4" t="inlineStr">
        <is>
          <t>秋分の日</t>
        </is>
      </c>
      <c r="C277" s="5">
        <f>IF(A277="","",TEXT(A277,"aaa"))</f>
        <v/>
      </c>
      <c r="E277" s="6" t="n"/>
      <c r="F277" s="7" t="n"/>
      <c r="G277" s="5">
        <f>IF(E277="","",TEXT(E277,"aaa"))</f>
        <v/>
      </c>
      <c r="I277" s="3" t="n"/>
      <c r="J277" s="4" t="n"/>
      <c r="K277" s="5">
        <f>IF(I277="","",TEXT(I277,"aaa"))</f>
        <v/>
      </c>
    </row>
    <row r="278">
      <c r="A278" s="3" t="n">
        <v>46671</v>
      </c>
      <c r="B278" s="4" t="inlineStr">
        <is>
          <t>スポーツの日</t>
        </is>
      </c>
      <c r="C278" s="5">
        <f>IF(A278="","",TEXT(A278,"aaa"))</f>
        <v/>
      </c>
      <c r="E278" s="6" t="n"/>
      <c r="F278" s="7" t="n"/>
      <c r="G278" s="5">
        <f>IF(E278="","",TEXT(E278,"aaa"))</f>
        <v/>
      </c>
      <c r="I278" s="3" t="n"/>
      <c r="J278" s="4" t="n"/>
      <c r="K278" s="5">
        <f>IF(I278="","",TEXT(I278,"aaa"))</f>
        <v/>
      </c>
    </row>
    <row r="279">
      <c r="A279" s="3" t="n">
        <v>46694</v>
      </c>
      <c r="B279" s="4" t="inlineStr">
        <is>
          <t>文化の日</t>
        </is>
      </c>
      <c r="C279" s="5">
        <f>IF(A279="","",TEXT(A279,"aaa"))</f>
        <v/>
      </c>
      <c r="E279" s="6" t="n"/>
      <c r="F279" s="7" t="n"/>
      <c r="G279" s="5">
        <f>IF(E279="","",TEXT(E279,"aaa"))</f>
        <v/>
      </c>
      <c r="I279" s="3" t="n"/>
      <c r="J279" s="4" t="n"/>
      <c r="K279" s="5">
        <f>IF(I279="","",TEXT(I279,"aaa"))</f>
        <v/>
      </c>
    </row>
    <row r="280">
      <c r="A280" s="3" t="n">
        <v>46714</v>
      </c>
      <c r="B280" s="4" t="inlineStr">
        <is>
          <t>勤労感謝の日</t>
        </is>
      </c>
      <c r="C280" s="5">
        <f>IF(A280="","",TEXT(A280,"aaa"))</f>
        <v/>
      </c>
      <c r="E280" s="6" t="n"/>
      <c r="F280" s="7" t="n"/>
      <c r="G280" s="5">
        <f>IF(E280="","",TEXT(E280,"aaa"))</f>
        <v/>
      </c>
      <c r="I280" s="3" t="n"/>
      <c r="J280" s="4" t="n"/>
      <c r="K280" s="5">
        <f>IF(I280="","",TEXT(I280,"aaa"))</f>
        <v/>
      </c>
    </row>
    <row r="281">
      <c r="A281" s="3" t="n">
        <v>46750</v>
      </c>
      <c r="B281" s="4" t="inlineStr">
        <is>
          <t>年末年始</t>
        </is>
      </c>
      <c r="C281" s="5">
        <f>IF(A281="","",TEXT(A281,"aaa"))</f>
        <v/>
      </c>
      <c r="E281" s="6" t="n"/>
      <c r="F281" s="7" t="n"/>
      <c r="G281" s="5">
        <f>IF(E281="","",TEXT(E281,"aaa"))</f>
        <v/>
      </c>
      <c r="I281" s="3" t="n"/>
      <c r="J281" s="4" t="n"/>
      <c r="K281" s="5">
        <f>IF(I281="","",TEXT(I281,"aaa"))</f>
        <v/>
      </c>
    </row>
    <row r="282">
      <c r="A282" s="3" t="n">
        <v>46751</v>
      </c>
      <c r="B282" s="4" t="inlineStr">
        <is>
          <t>年末年始</t>
        </is>
      </c>
      <c r="C282" s="5">
        <f>IF(A282="","",TEXT(A282,"aaa"))</f>
        <v/>
      </c>
      <c r="E282" s="6" t="n"/>
      <c r="F282" s="7" t="n"/>
      <c r="G282" s="5">
        <f>IF(E282="","",TEXT(E282,"aaa"))</f>
        <v/>
      </c>
      <c r="I282" s="3" t="n"/>
      <c r="J282" s="4" t="n"/>
      <c r="K282" s="5">
        <f>IF(I282="","",TEXT(I282,"aaa"))</f>
        <v/>
      </c>
    </row>
    <row r="283">
      <c r="A283" s="3" t="n">
        <v>46752</v>
      </c>
      <c r="B283" s="4" t="inlineStr">
        <is>
          <t>年末年始</t>
        </is>
      </c>
      <c r="C283" s="5">
        <f>IF(A283="","",TEXT(A283,"aaa"))</f>
        <v/>
      </c>
      <c r="E283" s="6" t="n"/>
      <c r="F283" s="7" t="n"/>
      <c r="G283" s="5">
        <f>IF(E283="","",TEXT(E283,"aaa"))</f>
        <v/>
      </c>
      <c r="I283" s="3" t="n"/>
      <c r="J283" s="4" t="n"/>
      <c r="K283" s="5">
        <f>IF(I283="","",TEXT(I283,"aaa"))</f>
        <v/>
      </c>
    </row>
    <row r="284">
      <c r="A284" s="3" t="n">
        <v>46753</v>
      </c>
      <c r="B284" s="4" t="inlineStr">
        <is>
          <t>年末年始</t>
        </is>
      </c>
      <c r="C284" s="5">
        <f>IF(A284="","",TEXT(A284,"aaa"))</f>
        <v/>
      </c>
      <c r="E284" s="6" t="n"/>
      <c r="F284" s="7" t="n"/>
      <c r="G284" s="5">
        <f>IF(E284="","",TEXT(E284,"aaa"))</f>
        <v/>
      </c>
      <c r="I284" s="3" t="n"/>
      <c r="J284" s="4" t="n"/>
      <c r="K284" s="5">
        <f>IF(I284="","",TEXT(I284,"aaa"))</f>
        <v/>
      </c>
    </row>
    <row r="285">
      <c r="A285" s="3" t="n">
        <v>46754</v>
      </c>
      <c r="B285" s="4" t="inlineStr">
        <is>
          <t>年末年始</t>
        </is>
      </c>
      <c r="C285" s="5">
        <f>IF(A285="","",TEXT(A285,"aaa"))</f>
        <v/>
      </c>
      <c r="E285" s="6" t="n"/>
      <c r="F285" s="7" t="n"/>
      <c r="G285" s="5">
        <f>IF(E285="","",TEXT(E285,"aaa"))</f>
        <v/>
      </c>
      <c r="I285" s="3" t="n"/>
      <c r="J285" s="4" t="n"/>
      <c r="K285" s="5">
        <f>IF(I285="","",TEXT(I285,"aaa"))</f>
        <v/>
      </c>
    </row>
    <row r="286">
      <c r="A286" s="3" t="n">
        <v>46755</v>
      </c>
      <c r="B286" s="4" t="inlineStr">
        <is>
          <t>年末年始</t>
        </is>
      </c>
      <c r="C286" s="5">
        <f>IF(A286="","",TEXT(A286,"aaa"))</f>
        <v/>
      </c>
      <c r="E286" s="6" t="n"/>
      <c r="F286" s="7" t="n"/>
      <c r="G286" s="5">
        <f>IF(E286="","",TEXT(E286,"aaa"))</f>
        <v/>
      </c>
      <c r="I286" s="3" t="n"/>
      <c r="J286" s="4" t="n"/>
      <c r="K286" s="5">
        <f>IF(I286="","",TEXT(I286,"aaa"))</f>
        <v/>
      </c>
    </row>
    <row r="287">
      <c r="A287" s="6" t="n"/>
      <c r="B287" s="7" t="n"/>
      <c r="C287" s="5">
        <f>IF(A287="","",TEXT(A287,"aaa"))</f>
        <v/>
      </c>
      <c r="E287" s="6" t="n"/>
      <c r="F287" s="7" t="n"/>
      <c r="G287" s="5">
        <f>IF(E287="","",TEXT(E287,"aaa"))</f>
        <v/>
      </c>
      <c r="I287" s="3" t="n"/>
      <c r="J287" s="4" t="n"/>
      <c r="K287" s="5">
        <f>IF(I287="","",TEXT(I287,"aaa"))</f>
        <v/>
      </c>
    </row>
    <row r="288">
      <c r="A288" s="6" t="n"/>
      <c r="B288" s="7" t="n"/>
      <c r="C288" s="5">
        <f>IF(A288="","",TEXT(A288,"aaa"))</f>
        <v/>
      </c>
      <c r="E288" s="6" t="n"/>
      <c r="F288" s="7" t="n"/>
      <c r="G288" s="5">
        <f>IF(E288="","",TEXT(E288,"aaa"))</f>
        <v/>
      </c>
      <c r="I288" s="3" t="n"/>
      <c r="J288" s="4" t="n"/>
      <c r="K288" s="5">
        <f>IF(I288="","",TEXT(I288,"aaa"))</f>
        <v/>
      </c>
    </row>
    <row r="289">
      <c r="A289" s="6" t="n"/>
      <c r="B289" s="7" t="n"/>
      <c r="C289" s="5">
        <f>IF(A289="","",TEXT(A289,"aaa"))</f>
        <v/>
      </c>
      <c r="E289" s="6" t="n"/>
      <c r="F289" s="7" t="n"/>
      <c r="G289" s="5">
        <f>IF(E289="","",TEXT(E289,"aaa"))</f>
        <v/>
      </c>
      <c r="I289" s="3" t="n"/>
      <c r="J289" s="4" t="n"/>
      <c r="K289" s="5">
        <f>IF(I289="","",TEXT(I289,"aaa"))</f>
        <v/>
      </c>
    </row>
    <row r="290">
      <c r="A290" s="6" t="n"/>
      <c r="B290" s="7" t="n"/>
      <c r="C290" s="5">
        <f>IF(A290="","",TEXT(A290,"aaa"))</f>
        <v/>
      </c>
      <c r="E290" s="6" t="n"/>
      <c r="F290" s="7" t="n"/>
      <c r="G290" s="5">
        <f>IF(E290="","",TEXT(E290,"aaa"))</f>
        <v/>
      </c>
      <c r="I290" s="3" t="n"/>
      <c r="J290" s="4" t="n"/>
      <c r="K290" s="5">
        <f>IF(I290="","",TEXT(I290,"aaa"))</f>
        <v/>
      </c>
    </row>
    <row r="291">
      <c r="A291" s="6" t="n"/>
      <c r="B291" s="7" t="n"/>
      <c r="C291" s="5">
        <f>IF(A291="","",TEXT(A291,"aaa"))</f>
        <v/>
      </c>
      <c r="E291" s="6" t="n"/>
      <c r="F291" s="7" t="n"/>
      <c r="G291" s="5">
        <f>IF(E291="","",TEXT(E291,"aaa"))</f>
        <v/>
      </c>
      <c r="I291" s="3" t="n"/>
      <c r="J291" s="4" t="n"/>
      <c r="K291" s="5">
        <f>IF(I291="","",TEXT(I291,"aaa"))</f>
        <v/>
      </c>
    </row>
    <row r="292">
      <c r="A292" s="6" t="n"/>
      <c r="B292" s="7" t="n"/>
      <c r="C292" s="5">
        <f>IF(A292="","",TEXT(A292,"aaa"))</f>
        <v/>
      </c>
      <c r="E292" s="6" t="n"/>
      <c r="F292" s="7" t="n"/>
      <c r="G292" s="5">
        <f>IF(E292="","",TEXT(E292,"aaa"))</f>
        <v/>
      </c>
      <c r="I292" s="3" t="n"/>
      <c r="J292" s="4" t="n"/>
      <c r="K292" s="5">
        <f>IF(I292="","",TEXT(I292,"aaa"))</f>
        <v/>
      </c>
    </row>
    <row r="293">
      <c r="A293" s="6" t="n"/>
      <c r="B293" s="7" t="n"/>
      <c r="C293" s="5">
        <f>IF(A293="","",TEXT(A293,"aaa"))</f>
        <v/>
      </c>
      <c r="E293" s="6" t="n"/>
      <c r="F293" s="7" t="n"/>
      <c r="G293" s="5">
        <f>IF(E293="","",TEXT(E293,"aaa"))</f>
        <v/>
      </c>
      <c r="I293" s="3" t="n"/>
      <c r="J293" s="4" t="n"/>
      <c r="K293" s="5">
        <f>IF(I293="","",TEXT(I293,"aaa"))</f>
        <v/>
      </c>
    </row>
    <row r="294">
      <c r="A294" s="6" t="n"/>
      <c r="B294" s="7" t="n"/>
      <c r="C294" s="5">
        <f>IF(A294="","",TEXT(A294,"aaa"))</f>
        <v/>
      </c>
      <c r="E294" s="6" t="n"/>
      <c r="F294" s="7" t="n"/>
      <c r="G294" s="5">
        <f>IF(E294="","",TEXT(E294,"aaa"))</f>
        <v/>
      </c>
      <c r="I294" s="3" t="n"/>
      <c r="J294" s="4" t="n"/>
      <c r="K294" s="5">
        <f>IF(I294="","",TEXT(I294,"aaa"))</f>
        <v/>
      </c>
    </row>
    <row r="295">
      <c r="A295" s="6" t="n"/>
      <c r="B295" s="7" t="n"/>
      <c r="C295" s="5">
        <f>IF(A295="","",TEXT(A295,"aaa"))</f>
        <v/>
      </c>
      <c r="E295" s="6" t="n"/>
      <c r="F295" s="7" t="n"/>
      <c r="G295" s="5">
        <f>IF(E295="","",TEXT(E295,"aaa"))</f>
        <v/>
      </c>
      <c r="I295" s="3" t="n"/>
      <c r="J295" s="4" t="n"/>
      <c r="K295" s="5">
        <f>IF(I295="","",TEXT(I295,"aaa"))</f>
        <v/>
      </c>
    </row>
    <row r="296">
      <c r="A296" s="6" t="n"/>
      <c r="B296" s="7" t="n"/>
      <c r="C296" s="5">
        <f>IF(A296="","",TEXT(A296,"aaa"))</f>
        <v/>
      </c>
      <c r="E296" s="6" t="n"/>
      <c r="F296" s="7" t="n"/>
      <c r="G296" s="5">
        <f>IF(E296="","",TEXT(E296,"aaa"))</f>
        <v/>
      </c>
      <c r="I296" s="3" t="n"/>
      <c r="J296" s="4" t="n"/>
      <c r="K296" s="5">
        <f>IF(I296="","",TEXT(I296,"aaa"))</f>
        <v/>
      </c>
    </row>
    <row r="297">
      <c r="A297" s="6" t="n"/>
      <c r="B297" s="7" t="n"/>
      <c r="C297" s="5">
        <f>IF(A297="","",TEXT(A297,"aaa"))</f>
        <v/>
      </c>
      <c r="E297" s="6" t="n"/>
      <c r="F297" s="7" t="n"/>
      <c r="G297" s="5">
        <f>IF(E297="","",TEXT(E297,"aaa"))</f>
        <v/>
      </c>
      <c r="I297" s="3" t="n"/>
      <c r="J297" s="4" t="n"/>
      <c r="K297" s="5">
        <f>IF(I297="","",TEXT(I297,"aaa"))</f>
        <v/>
      </c>
    </row>
    <row r="298">
      <c r="A298" s="6" t="n"/>
      <c r="B298" s="7" t="n"/>
      <c r="C298" s="5">
        <f>IF(A298="","",TEXT(A298,"aaa"))</f>
        <v/>
      </c>
      <c r="E298" s="6" t="n"/>
      <c r="F298" s="7" t="n"/>
      <c r="G298" s="5">
        <f>IF(E298="","",TEXT(E298,"aaa"))</f>
        <v/>
      </c>
      <c r="I298" s="3" t="n"/>
      <c r="J298" s="4" t="n"/>
      <c r="K298" s="5">
        <f>IF(I298="","",TEXT(I298,"aaa"))</f>
        <v/>
      </c>
    </row>
    <row r="299">
      <c r="A299" s="6" t="n"/>
      <c r="B299" s="7" t="n"/>
      <c r="C299" s="5">
        <f>IF(A299="","",TEXT(A299,"aaa"))</f>
        <v/>
      </c>
      <c r="E299" s="6" t="n"/>
      <c r="F299" s="7" t="n"/>
      <c r="G299" s="5">
        <f>IF(E299="","",TEXT(E299,"aaa"))</f>
        <v/>
      </c>
      <c r="I299" s="3" t="n"/>
      <c r="J299" s="4" t="n"/>
      <c r="K299" s="5">
        <f>IF(I299="","",TEXT(I299,"aaa"))</f>
        <v/>
      </c>
    </row>
    <row r="300">
      <c r="A300" s="6" t="n"/>
      <c r="B300" s="7" t="n"/>
      <c r="C300" s="5">
        <f>IF(A300="","",TEXT(A300,"aaa"))</f>
        <v/>
      </c>
      <c r="E300" s="6" t="n"/>
      <c r="F300" s="7" t="n"/>
      <c r="G300" s="5">
        <f>IF(E300="","",TEXT(E300,"aaa"))</f>
        <v/>
      </c>
      <c r="I300" s="3" t="n"/>
      <c r="J300" s="4" t="n"/>
      <c r="K300" s="5">
        <f>IF(I300="","",TEXT(I300,"aaa"))</f>
        <v/>
      </c>
    </row>
    <row r="301">
      <c r="A301" s="6" t="n"/>
      <c r="B301" s="7" t="n"/>
      <c r="C301" s="5">
        <f>IF(A301="","",TEXT(A301,"aaa"))</f>
        <v/>
      </c>
      <c r="E301" s="6" t="n"/>
      <c r="F301" s="7" t="n"/>
      <c r="G301" s="5">
        <f>IF(E301="","",TEXT(E301,"aaa"))</f>
        <v/>
      </c>
      <c r="I301" s="3" t="n"/>
      <c r="J301" s="4" t="n"/>
      <c r="K301" s="5">
        <f>IF(I301="","",TEXT(I301,"aaa"))</f>
        <v/>
      </c>
    </row>
    <row r="302">
      <c r="A302" s="6" t="n"/>
      <c r="B302" s="7" t="n"/>
      <c r="C302" s="5">
        <f>IF(A302="","",TEXT(A302,"aaa"))</f>
        <v/>
      </c>
      <c r="E302" s="6" t="n"/>
      <c r="F302" s="7" t="n"/>
      <c r="G302" s="5">
        <f>IF(E302="","",TEXT(E302,"aaa"))</f>
        <v/>
      </c>
      <c r="I302" s="3" t="n"/>
      <c r="J302" s="4" t="n"/>
      <c r="K302" s="5">
        <f>IF(I302="","",TEXT(I302,"aaa"))</f>
        <v/>
      </c>
    </row>
    <row r="303">
      <c r="A303" s="6" t="n"/>
      <c r="B303" s="7" t="n"/>
      <c r="C303" s="5">
        <f>IF(A303="","",TEXT(A303,"aaa"))</f>
        <v/>
      </c>
      <c r="E303" s="6" t="n"/>
      <c r="F303" s="7" t="n"/>
      <c r="G303" s="5">
        <f>IF(E303="","",TEXT(E303,"aaa"))</f>
        <v/>
      </c>
      <c r="I303" s="3" t="n"/>
      <c r="J303" s="4" t="n"/>
      <c r="K303" s="5">
        <f>IF(I303="","",TEXT(I303,"aaa"))</f>
        <v/>
      </c>
    </row>
    <row r="304">
      <c r="A304" s="6" t="n"/>
      <c r="B304" s="7" t="n"/>
      <c r="C304" s="5">
        <f>IF(A304="","",TEXT(A304,"aaa"))</f>
        <v/>
      </c>
      <c r="E304" s="6" t="n"/>
      <c r="F304" s="7" t="n"/>
      <c r="G304" s="5">
        <f>IF(E304="","",TEXT(E304,"aaa"))</f>
        <v/>
      </c>
      <c r="I304" s="3" t="n"/>
      <c r="J304" s="4" t="n"/>
      <c r="K304" s="5">
        <f>IF(I304="","",TEXT(I304,"aaa"))</f>
        <v/>
      </c>
    </row>
    <row r="305">
      <c r="A305" s="6" t="n"/>
      <c r="B305" s="7" t="n"/>
      <c r="C305" s="5">
        <f>IF(A305="","",TEXT(A305,"aaa"))</f>
        <v/>
      </c>
      <c r="E305" s="6" t="n"/>
      <c r="F305" s="7" t="n"/>
      <c r="G305" s="5">
        <f>IF(E305="","",TEXT(E305,"aaa"))</f>
        <v/>
      </c>
      <c r="I305" s="3" t="n"/>
      <c r="J305" s="4" t="n"/>
      <c r="K305" s="5">
        <f>IF(I305="","",TEXT(I305,"aaa"))</f>
        <v/>
      </c>
    </row>
    <row r="306">
      <c r="A306" s="6" t="n"/>
      <c r="B306" s="7" t="n"/>
      <c r="C306" s="5">
        <f>IF(A306="","",TEXT(A306,"aaa"))</f>
        <v/>
      </c>
      <c r="E306" s="6" t="n"/>
      <c r="F306" s="7" t="n"/>
      <c r="G306" s="5">
        <f>IF(E306="","",TEXT(E306,"aaa"))</f>
        <v/>
      </c>
      <c r="I306" s="3" t="n"/>
      <c r="J306" s="4" t="n"/>
      <c r="K306" s="5">
        <f>IF(I306="","",TEXT(I306,"aaa"))</f>
        <v/>
      </c>
    </row>
    <row r="307">
      <c r="A307" s="6" t="n"/>
      <c r="B307" s="7" t="n"/>
      <c r="C307" s="5">
        <f>IF(A307="","",TEXT(A307,"aaa"))</f>
        <v/>
      </c>
      <c r="E307" s="6" t="n"/>
      <c r="F307" s="7" t="n"/>
      <c r="G307" s="5">
        <f>IF(E307="","",TEXT(E307,"aaa"))</f>
        <v/>
      </c>
      <c r="I307" s="3" t="n"/>
      <c r="J307" s="4" t="n"/>
      <c r="K307" s="5">
        <f>IF(I307="","",TEXT(I307,"aaa"))</f>
        <v/>
      </c>
    </row>
    <row r="308">
      <c r="A308" s="6" t="n"/>
      <c r="B308" s="7" t="n"/>
      <c r="C308" s="5">
        <f>IF(A308="","",TEXT(A308,"aaa"))</f>
        <v/>
      </c>
      <c r="E308" s="6" t="n"/>
      <c r="F308" s="7" t="n"/>
      <c r="G308" s="5">
        <f>IF(E308="","",TEXT(E308,"aaa"))</f>
        <v/>
      </c>
      <c r="I308" s="3" t="n"/>
      <c r="J308" s="4" t="n"/>
      <c r="K308" s="5">
        <f>IF(I308="","",TEXT(I308,"aaa"))</f>
        <v/>
      </c>
    </row>
    <row r="309">
      <c r="A309" s="6" t="n"/>
      <c r="B309" s="7" t="n"/>
      <c r="C309" s="5">
        <f>IF(A309="","",TEXT(A309,"aaa"))</f>
        <v/>
      </c>
      <c r="E309" s="6" t="n"/>
      <c r="F309" s="7" t="n"/>
      <c r="G309" s="5">
        <f>IF(E309="","",TEXT(E309,"aaa"))</f>
        <v/>
      </c>
      <c r="I309" s="3" t="n"/>
      <c r="J309" s="4" t="n"/>
      <c r="K309" s="5">
        <f>IF(I309="","",TEXT(I309,"aaa"))</f>
        <v/>
      </c>
    </row>
    <row r="310">
      <c r="A310" s="6" t="n"/>
      <c r="B310" s="7" t="n"/>
      <c r="C310" s="5">
        <f>IF(A310="","",TEXT(A310,"aaa"))</f>
        <v/>
      </c>
      <c r="E310" s="6" t="n"/>
      <c r="F310" s="7" t="n"/>
      <c r="G310" s="5">
        <f>IF(E310="","",TEXT(E310,"aaa"))</f>
        <v/>
      </c>
      <c r="I310" s="3" t="n"/>
      <c r="J310" s="4" t="n"/>
      <c r="K310" s="5">
        <f>IF(I310="","",TEXT(I310,"aaa"))</f>
        <v/>
      </c>
    </row>
    <row r="311">
      <c r="A311" s="6" t="n"/>
      <c r="B311" s="7" t="n"/>
      <c r="C311" s="5">
        <f>IF(A311="","",TEXT(A311,"aaa"))</f>
        <v/>
      </c>
      <c r="E311" s="6" t="n"/>
      <c r="F311" s="7" t="n"/>
      <c r="G311" s="5">
        <f>IF(E311="","",TEXT(E311,"aaa"))</f>
        <v/>
      </c>
      <c r="I311" s="3" t="n"/>
      <c r="J311" s="4" t="n"/>
      <c r="K311" s="5">
        <f>IF(I311="","",TEXT(I311,"aaa"))</f>
        <v/>
      </c>
    </row>
    <row r="312">
      <c r="A312" s="6" t="n"/>
      <c r="B312" s="7" t="n"/>
      <c r="C312" s="5">
        <f>IF(A312="","",TEXT(A312,"aaa"))</f>
        <v/>
      </c>
      <c r="E312" s="6" t="n"/>
      <c r="F312" s="7" t="n"/>
      <c r="G312" s="5">
        <f>IF(E312="","",TEXT(E312,"aaa"))</f>
        <v/>
      </c>
      <c r="I312" s="3" t="n"/>
      <c r="J312" s="4" t="n"/>
      <c r="K312" s="5">
        <f>IF(I312="","",TEXT(I312,"aaa"))</f>
        <v/>
      </c>
    </row>
    <row r="313">
      <c r="A313" s="6" t="n"/>
      <c r="B313" s="7" t="n"/>
      <c r="C313" s="5">
        <f>IF(A313="","",TEXT(A313,"aaa"))</f>
        <v/>
      </c>
      <c r="E313" s="6" t="n"/>
      <c r="F313" s="7" t="n"/>
      <c r="G313" s="5">
        <f>IF(E313="","",TEXT(E313,"aaa"))</f>
        <v/>
      </c>
      <c r="I313" s="3" t="n"/>
      <c r="J313" s="4" t="n"/>
      <c r="K313" s="5">
        <f>IF(I313="","",TEXT(I313,"aaa"))</f>
        <v/>
      </c>
    </row>
    <row r="314">
      <c r="A314" s="6" t="n"/>
      <c r="B314" s="7" t="n"/>
      <c r="C314" s="5">
        <f>IF(A314="","",TEXT(A314,"aaa"))</f>
        <v/>
      </c>
      <c r="E314" s="6" t="n"/>
      <c r="F314" s="7" t="n"/>
      <c r="G314" s="5">
        <f>IF(E314="","",TEXT(E314,"aaa"))</f>
        <v/>
      </c>
      <c r="I314" s="3" t="n"/>
      <c r="J314" s="4" t="n"/>
      <c r="K314" s="5">
        <f>IF(I314="","",TEXT(I314,"aaa"))</f>
        <v/>
      </c>
    </row>
    <row r="315">
      <c r="A315" s="6" t="n"/>
      <c r="B315" s="7" t="n"/>
      <c r="C315" s="5">
        <f>IF(A315="","",TEXT(A315,"aaa"))</f>
        <v/>
      </c>
      <c r="E315" s="6" t="n"/>
      <c r="F315" s="7" t="n"/>
      <c r="G315" s="5">
        <f>IF(E315="","",TEXT(E315,"aaa"))</f>
        <v/>
      </c>
      <c r="I315" s="3" t="n"/>
      <c r="J315" s="4" t="n"/>
      <c r="K315" s="5">
        <f>IF(I315="","",TEXT(I315,"aaa"))</f>
        <v/>
      </c>
    </row>
    <row r="316">
      <c r="A316" s="6" t="n"/>
      <c r="B316" s="7" t="n"/>
      <c r="C316" s="5">
        <f>IF(A316="","",TEXT(A316,"aaa"))</f>
        <v/>
      </c>
      <c r="E316" s="6" t="n"/>
      <c r="F316" s="7" t="n"/>
      <c r="G316" s="5">
        <f>IF(E316="","",TEXT(E316,"aaa"))</f>
        <v/>
      </c>
      <c r="I316" s="3" t="n"/>
      <c r="J316" s="4" t="n"/>
      <c r="K316" s="5">
        <f>IF(I316="","",TEXT(I316,"aaa"))</f>
        <v/>
      </c>
    </row>
    <row r="317">
      <c r="A317" s="6" t="n"/>
      <c r="B317" s="7" t="n"/>
      <c r="C317" s="5">
        <f>IF(A317="","",TEXT(A317,"aaa"))</f>
        <v/>
      </c>
      <c r="E317" s="6" t="n"/>
      <c r="F317" s="7" t="n"/>
      <c r="G317" s="5">
        <f>IF(E317="","",TEXT(E317,"aaa"))</f>
        <v/>
      </c>
      <c r="I317" s="3" t="n"/>
      <c r="J317" s="4" t="n"/>
      <c r="K317" s="5">
        <f>IF(I317="","",TEXT(I317,"aaa"))</f>
        <v/>
      </c>
    </row>
    <row r="318">
      <c r="A318" s="6" t="n"/>
      <c r="B318" s="7" t="n"/>
      <c r="C318" s="5">
        <f>IF(A318="","",TEXT(A318,"aaa"))</f>
        <v/>
      </c>
      <c r="E318" s="6" t="n"/>
      <c r="F318" s="7" t="n"/>
      <c r="G318" s="5">
        <f>IF(E318="","",TEXT(E318,"aaa"))</f>
        <v/>
      </c>
      <c r="I318" s="3" t="n"/>
      <c r="J318" s="4" t="n"/>
      <c r="K318" s="5">
        <f>IF(I318="","",TEXT(I318,"aaa"))</f>
        <v/>
      </c>
    </row>
    <row r="319">
      <c r="A319" s="6" t="n"/>
      <c r="B319" s="7" t="n"/>
      <c r="C319" s="5">
        <f>IF(A319="","",TEXT(A319,"aaa"))</f>
        <v/>
      </c>
      <c r="E319" s="6" t="n"/>
      <c r="F319" s="7" t="n"/>
      <c r="G319" s="5">
        <f>IF(E319="","",TEXT(E319,"aaa"))</f>
        <v/>
      </c>
      <c r="I319" s="3" t="n"/>
      <c r="J319" s="4" t="n"/>
      <c r="K319" s="5">
        <f>IF(I319="","",TEXT(I319,"aaa"))</f>
        <v/>
      </c>
    </row>
    <row r="320">
      <c r="A320" s="6" t="n"/>
      <c r="B320" s="7" t="n"/>
      <c r="C320" s="5">
        <f>IF(A320="","",TEXT(A320,"aaa"))</f>
        <v/>
      </c>
      <c r="E320" s="6" t="n"/>
      <c r="F320" s="7" t="n"/>
      <c r="G320" s="5">
        <f>IF(E320="","",TEXT(E320,"aaa"))</f>
        <v/>
      </c>
      <c r="I320" s="3" t="n"/>
      <c r="J320" s="4" t="n"/>
      <c r="K320" s="5">
        <f>IF(I320="","",TEXT(I320,"aaa"))</f>
        <v/>
      </c>
    </row>
    <row r="321">
      <c r="A321" s="6" t="n"/>
      <c r="B321" s="7" t="n"/>
      <c r="C321" s="5">
        <f>IF(A321="","",TEXT(A321,"aaa"))</f>
        <v/>
      </c>
      <c r="E321" s="6" t="n"/>
      <c r="F321" s="7" t="n"/>
      <c r="G321" s="5">
        <f>IF(E321="","",TEXT(E321,"aaa"))</f>
        <v/>
      </c>
      <c r="I321" s="3" t="n"/>
      <c r="J321" s="4" t="n"/>
      <c r="K321" s="5">
        <f>IF(I321="","",TEXT(I321,"aaa"))</f>
        <v/>
      </c>
    </row>
    <row r="322">
      <c r="A322" s="6" t="n"/>
      <c r="B322" s="7" t="n"/>
      <c r="C322" s="5">
        <f>IF(A322="","",TEXT(A322,"aaa"))</f>
        <v/>
      </c>
      <c r="E322" s="6" t="n"/>
      <c r="F322" s="7" t="n"/>
      <c r="G322" s="5">
        <f>IF(E322="","",TEXT(E322,"aaa"))</f>
        <v/>
      </c>
      <c r="I322" s="3" t="n"/>
      <c r="J322" s="4" t="n"/>
      <c r="K322" s="5">
        <f>IF(I322="","",TEXT(I322,"aaa"))</f>
        <v/>
      </c>
    </row>
    <row r="323">
      <c r="A323" s="6" t="n"/>
      <c r="B323" s="7" t="n"/>
      <c r="C323" s="5">
        <f>IF(A323="","",TEXT(A323,"aaa"))</f>
        <v/>
      </c>
      <c r="E323" s="6" t="n"/>
      <c r="F323" s="7" t="n"/>
      <c r="G323" s="5">
        <f>IF(E323="","",TEXT(E323,"aaa"))</f>
        <v/>
      </c>
      <c r="I323" s="3" t="n"/>
      <c r="J323" s="4" t="n"/>
      <c r="K323" s="5">
        <f>IF(I323="","",TEXT(I323,"aaa"))</f>
        <v/>
      </c>
    </row>
    <row r="324">
      <c r="A324" s="6" t="n"/>
      <c r="B324" s="7" t="n"/>
      <c r="C324" s="5">
        <f>IF(A324="","",TEXT(A324,"aaa"))</f>
        <v/>
      </c>
      <c r="E324" s="6" t="n"/>
      <c r="F324" s="7" t="n"/>
      <c r="G324" s="5">
        <f>IF(E324="","",TEXT(E324,"aaa"))</f>
        <v/>
      </c>
      <c r="I324" s="3" t="n"/>
      <c r="J324" s="4" t="n"/>
      <c r="K324" s="5">
        <f>IF(I324="","",TEXT(I324,"aaa"))</f>
        <v/>
      </c>
    </row>
    <row r="325">
      <c r="A325" s="6" t="n"/>
      <c r="B325" s="7" t="n"/>
      <c r="C325" s="5">
        <f>IF(A325="","",TEXT(A325,"aaa"))</f>
        <v/>
      </c>
      <c r="E325" s="6" t="n"/>
      <c r="F325" s="7" t="n"/>
      <c r="G325" s="5">
        <f>IF(E325="","",TEXT(E325,"aaa"))</f>
        <v/>
      </c>
      <c r="I325" s="3" t="n"/>
      <c r="J325" s="4" t="n"/>
      <c r="K325" s="5">
        <f>IF(I325="","",TEXT(I325,"aaa"))</f>
        <v/>
      </c>
    </row>
    <row r="326">
      <c r="A326" s="6" t="n"/>
      <c r="B326" s="7" t="n"/>
      <c r="C326" s="5">
        <f>IF(A326="","",TEXT(A326,"aaa"))</f>
        <v/>
      </c>
      <c r="E326" s="6" t="n"/>
      <c r="F326" s="7" t="n"/>
      <c r="G326" s="5">
        <f>IF(E326="","",TEXT(E326,"aaa"))</f>
        <v/>
      </c>
      <c r="I326" s="3" t="n"/>
      <c r="J326" s="4" t="n"/>
      <c r="K326" s="5">
        <f>IF(I326="","",TEXT(I326,"aaa"))</f>
        <v/>
      </c>
    </row>
    <row r="327">
      <c r="A327" s="6" t="n"/>
      <c r="B327" s="7" t="n"/>
      <c r="C327" s="5">
        <f>IF(A327="","",TEXT(A327,"aaa"))</f>
        <v/>
      </c>
      <c r="E327" s="6" t="n"/>
      <c r="F327" s="7" t="n"/>
      <c r="G327" s="5">
        <f>IF(E327="","",TEXT(E327,"aaa"))</f>
        <v/>
      </c>
      <c r="I327" s="3" t="n"/>
      <c r="J327" s="4" t="n"/>
      <c r="K327" s="5">
        <f>IF(I327="","",TEXT(I327,"aaa"))</f>
        <v/>
      </c>
    </row>
    <row r="328">
      <c r="A328" s="6" t="n"/>
      <c r="B328" s="7" t="n"/>
      <c r="C328" s="5">
        <f>IF(A328="","",TEXT(A328,"aaa"))</f>
        <v/>
      </c>
      <c r="E328" s="6" t="n"/>
      <c r="F328" s="7" t="n"/>
      <c r="G328" s="5">
        <f>IF(E328="","",TEXT(E328,"aaa"))</f>
        <v/>
      </c>
      <c r="I328" s="3" t="n"/>
      <c r="J328" s="4" t="n"/>
      <c r="K328" s="5">
        <f>IF(I328="","",TEXT(I328,"aaa"))</f>
        <v/>
      </c>
    </row>
    <row r="329">
      <c r="A329" s="6" t="n"/>
      <c r="B329" s="7" t="n"/>
      <c r="C329" s="5">
        <f>IF(A329="","",TEXT(A329,"aaa"))</f>
        <v/>
      </c>
      <c r="E329" s="6" t="n"/>
      <c r="F329" s="7" t="n"/>
      <c r="G329" s="5">
        <f>IF(E329="","",TEXT(E329,"aaa"))</f>
        <v/>
      </c>
      <c r="I329" s="3" t="n"/>
      <c r="J329" s="4" t="n"/>
      <c r="K329" s="5">
        <f>IF(I329="","",TEXT(I329,"aaa"))</f>
        <v/>
      </c>
    </row>
    <row r="330">
      <c r="A330" s="6" t="n"/>
      <c r="B330" s="7" t="n"/>
      <c r="C330" s="5">
        <f>IF(A330="","",TEXT(A330,"aaa"))</f>
        <v/>
      </c>
      <c r="E330" s="6" t="n"/>
      <c r="F330" s="7" t="n"/>
      <c r="G330" s="5">
        <f>IF(E330="","",TEXT(E330,"aaa"))</f>
        <v/>
      </c>
      <c r="I330" s="3" t="n"/>
      <c r="J330" s="4" t="n"/>
      <c r="K330" s="5">
        <f>IF(I330="","",TEXT(I330,"aaa"))</f>
        <v/>
      </c>
    </row>
    <row r="331">
      <c r="A331" s="6" t="n"/>
      <c r="B331" s="7" t="n"/>
      <c r="C331" s="5">
        <f>IF(A331="","",TEXT(A331,"aaa"))</f>
        <v/>
      </c>
      <c r="E331" s="6" t="n"/>
      <c r="F331" s="7" t="n"/>
      <c r="G331" s="5">
        <f>IF(E331="","",TEXT(E331,"aaa"))</f>
        <v/>
      </c>
      <c r="I331" s="3" t="n"/>
      <c r="J331" s="4" t="n"/>
      <c r="K331" s="5">
        <f>IF(I331="","",TEXT(I331,"aaa"))</f>
        <v/>
      </c>
    </row>
    <row r="332">
      <c r="A332" s="6" t="n"/>
      <c r="B332" s="7" t="n"/>
      <c r="C332" s="5">
        <f>IF(A332="","",TEXT(A332,"aaa"))</f>
        <v/>
      </c>
      <c r="E332" s="6" t="n"/>
      <c r="F332" s="7" t="n"/>
      <c r="G332" s="5">
        <f>IF(E332="","",TEXT(E332,"aaa"))</f>
        <v/>
      </c>
      <c r="I332" s="3" t="n"/>
      <c r="J332" s="4" t="n"/>
      <c r="K332" s="5">
        <f>IF(I332="","",TEXT(I332,"aaa"))</f>
        <v/>
      </c>
    </row>
    <row r="333">
      <c r="A333" s="6" t="n"/>
      <c r="B333" s="7" t="n"/>
      <c r="C333" s="5">
        <f>IF(A333="","",TEXT(A333,"aaa"))</f>
        <v/>
      </c>
      <c r="E333" s="6" t="n"/>
      <c r="F333" s="7" t="n"/>
      <c r="G333" s="5">
        <f>IF(E333="","",TEXT(E333,"aaa"))</f>
        <v/>
      </c>
      <c r="I333" s="3" t="n"/>
      <c r="J333" s="4" t="n"/>
      <c r="K333" s="5">
        <f>IF(I333="","",TEXT(I333,"aaa"))</f>
        <v/>
      </c>
    </row>
  </sheetData>
  <conditionalFormatting sqref="A4:B333">
    <cfRule type="expression" priority="1" dxfId="0">
      <formula>$B4="年末年始"</formula>
    </cfRule>
  </conditionalFormatting>
  <conditionalFormatting sqref="E4:F333">
    <cfRule type="expression" priority="2" dxfId="0">
      <formula>$F4="年末年始"</formula>
    </cfRule>
  </conditionalFormatting>
  <conditionalFormatting sqref="I4:J333">
    <cfRule type="expression" priority="3" dxfId="0">
      <formula>$J4="年末年始"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3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6" customWidth="1" min="2" max="2"/>
    <col width="13" customWidth="1" min="3" max="3"/>
    <col width="7" customWidth="1" min="4" max="4"/>
    <col width="7" customWidth="1" min="5" max="5"/>
    <col width="8" customWidth="1" min="6" max="6"/>
    <col width="11" customWidth="1" min="7" max="7"/>
    <col width="8" customWidth="1" min="8" max="8"/>
    <col width="11" customWidth="1" min="9" max="9"/>
    <col width="8" customWidth="1" min="10" max="10"/>
    <col width="24" customWidth="1" min="12" max="12"/>
    <col width="2" customWidth="1" min="13" max="13"/>
    <col width="13" customWidth="1" min="14" max="14"/>
  </cols>
  <sheetData>
    <row r="1">
      <c r="A1" s="1" t="inlineStr">
        <is>
          <t>年末年始に役所と銀行が開く日と、その日が期限なら延びる先</t>
        </is>
      </c>
    </row>
    <row r="3">
      <c r="A3" t="inlineStr">
        <is>
          <t>年末の年</t>
        </is>
      </c>
      <c r="C3" s="8" t="n">
        <v>2026</v>
      </c>
      <c r="D3">
        <f>IF(OR($C$3&lt;2016,$C$3&gt;2026),"祝日の一覧があるのは2016年末〜2026年末","")</f>
        <v/>
      </c>
    </row>
    <row r="5" ht="32" customHeight="1">
      <c r="A5" s="2" t="inlineStr">
        <is>
          <t>日付</t>
        </is>
      </c>
      <c r="B5" s="2" t="inlineStr">
        <is>
          <t>曜日</t>
        </is>
      </c>
      <c r="C5" s="2" t="inlineStr">
        <is>
          <t>休みの名前</t>
        </is>
      </c>
      <c r="D5" s="2" t="inlineStr">
        <is>
          <t>役所</t>
        </is>
      </c>
      <c r="E5" s="2" t="inlineStr">
        <is>
          <t>銀行</t>
        </is>
      </c>
      <c r="F5" s="2" t="inlineStr">
        <is>
          <t>役所だけ休み</t>
        </is>
      </c>
      <c r="G5" s="2" t="inlineStr">
        <is>
          <t>税の期限なら</t>
        </is>
      </c>
      <c r="H5" s="2" t="inlineStr">
        <is>
          <t>延びる日数</t>
        </is>
      </c>
      <c r="I5" s="2" t="inlineStr">
        <is>
          <t>銀行の数え方なら</t>
        </is>
      </c>
      <c r="J5" s="2" t="inlineStr">
        <is>
          <t>延びる日数</t>
        </is>
      </c>
      <c r="L5" s="2" t="inlineStr">
        <is>
          <t>集計</t>
        </is>
      </c>
      <c r="M5" s="9" t="n"/>
      <c r="N5" s="2" t="inlineStr">
        <is>
          <t>値</t>
        </is>
      </c>
    </row>
    <row r="6">
      <c r="A6" s="10">
        <f>DATE($C$3,12,20)+0</f>
        <v/>
      </c>
      <c r="B6" s="11">
        <f>TEXT(A6,"aaa")</f>
        <v/>
      </c>
      <c r="C6" s="11">
        <f>IF(WEEKDAY(A6,2)&gt;5,"",IFERROR(INDEX('1_休日'!$B$4:$B$333,MATCH(A6,'1_休日'!$A$4:$A$333,0)),""))</f>
        <v/>
      </c>
      <c r="D6" s="11">
        <f>IF(WORKDAY(A6-1,1,'1_休日'!$A$4:$A$333)=A6,"開庁","休み")</f>
        <v/>
      </c>
      <c r="E6" s="11">
        <f>IF(WORKDAY(A6-1,1,'1_休日'!$E$4:$E$333)=A6,"営業","休み")</f>
        <v/>
      </c>
      <c r="F6" s="11">
        <f>IF(AND(D6="休み",E6="営業"),"○","")</f>
        <v/>
      </c>
      <c r="G6" s="12">
        <f>WORKDAY(A6-1,1,'1_休日'!$A$4:$A$333)</f>
        <v/>
      </c>
      <c r="H6" s="11">
        <f>G6-A6</f>
        <v/>
      </c>
      <c r="I6" s="12">
        <f>WORKDAY(A6-1,1,'1_休日'!$E$4:$E$333)</f>
        <v/>
      </c>
      <c r="J6" s="11">
        <f>I6-A6</f>
        <v/>
      </c>
      <c r="L6" s="4" t="inlineStr">
        <is>
          <t>役所の最終開庁日</t>
        </is>
      </c>
      <c r="M6" s="9" t="n"/>
      <c r="N6" s="13">
        <f>WORKDAY(DATE($C$3,12,31)+1,-1,'1_休日'!$A$4:$A$333)</f>
        <v/>
      </c>
    </row>
    <row r="7">
      <c r="A7" s="10">
        <f>DATE($C$3,12,20)+1</f>
        <v/>
      </c>
      <c r="B7" s="11">
        <f>TEXT(A7,"aaa")</f>
        <v/>
      </c>
      <c r="C7" s="11">
        <f>IF(WEEKDAY(A7,2)&gt;5,"",IFERROR(INDEX('1_休日'!$B$4:$B$333,MATCH(A7,'1_休日'!$A$4:$A$333,0)),""))</f>
        <v/>
      </c>
      <c r="D7" s="11">
        <f>IF(WORKDAY(A7-1,1,'1_休日'!$A$4:$A$333)=A7,"開庁","休み")</f>
        <v/>
      </c>
      <c r="E7" s="11">
        <f>IF(WORKDAY(A7-1,1,'1_休日'!$E$4:$E$333)=A7,"営業","休み")</f>
        <v/>
      </c>
      <c r="F7" s="11">
        <f>IF(AND(D7="休み",E7="営業"),"○","")</f>
        <v/>
      </c>
      <c r="G7" s="12">
        <f>WORKDAY(A7-1,1,'1_休日'!$A$4:$A$333)</f>
        <v/>
      </c>
      <c r="H7" s="11">
        <f>G7-A7</f>
        <v/>
      </c>
      <c r="I7" s="12">
        <f>WORKDAY(A7-1,1,'1_休日'!$E$4:$E$333)</f>
        <v/>
      </c>
      <c r="J7" s="11">
        <f>I7-A7</f>
        <v/>
      </c>
      <c r="L7" s="4" t="inlineStr">
        <is>
          <t>役所の仕事始め</t>
        </is>
      </c>
      <c r="M7" s="9" t="n"/>
      <c r="N7" s="14">
        <f>WORKDAY(DATE($C$3,12,31),1,'1_休日'!$A$4:$A$333)</f>
        <v/>
      </c>
    </row>
    <row r="8">
      <c r="A8" s="10">
        <f>DATE($C$3,12,20)+2</f>
        <v/>
      </c>
      <c r="B8" s="11">
        <f>TEXT(A8,"aaa")</f>
        <v/>
      </c>
      <c r="C8" s="11">
        <f>IF(WEEKDAY(A8,2)&gt;5,"",IFERROR(INDEX('1_休日'!$B$4:$B$333,MATCH(A8,'1_休日'!$A$4:$A$333,0)),""))</f>
        <v/>
      </c>
      <c r="D8" s="11">
        <f>IF(WORKDAY(A8-1,1,'1_休日'!$A$4:$A$333)=A8,"開庁","休み")</f>
        <v/>
      </c>
      <c r="E8" s="11">
        <f>IF(WORKDAY(A8-1,1,'1_休日'!$E$4:$E$333)=A8,"営業","休み")</f>
        <v/>
      </c>
      <c r="F8" s="11">
        <f>IF(AND(D8="休み",E8="営業"),"○","")</f>
        <v/>
      </c>
      <c r="G8" s="12">
        <f>WORKDAY(A8-1,1,'1_休日'!$A$4:$A$333)</f>
        <v/>
      </c>
      <c r="H8" s="11">
        <f>G8-A8</f>
        <v/>
      </c>
      <c r="I8" s="12">
        <f>WORKDAY(A8-1,1,'1_休日'!$E$4:$E$333)</f>
        <v/>
      </c>
      <c r="J8" s="11">
        <f>I8-A8</f>
        <v/>
      </c>
      <c r="L8" s="4" t="inlineStr">
        <is>
          <t>役所が続けて休む日数</t>
        </is>
      </c>
      <c r="M8" s="9" t="n"/>
      <c r="N8" s="15">
        <f>N7-N6-1</f>
        <v/>
      </c>
    </row>
    <row r="9">
      <c r="A9" s="10">
        <f>DATE($C$3,12,20)+3</f>
        <v/>
      </c>
      <c r="B9" s="11">
        <f>TEXT(A9,"aaa")</f>
        <v/>
      </c>
      <c r="C9" s="11">
        <f>IF(WEEKDAY(A9,2)&gt;5,"",IFERROR(INDEX('1_休日'!$B$4:$B$333,MATCH(A9,'1_休日'!$A$4:$A$333,0)),""))</f>
        <v/>
      </c>
      <c r="D9" s="11">
        <f>IF(WORKDAY(A9-1,1,'1_休日'!$A$4:$A$333)=A9,"開庁","休み")</f>
        <v/>
      </c>
      <c r="E9" s="11">
        <f>IF(WORKDAY(A9-1,1,'1_休日'!$E$4:$E$333)=A9,"営業","休み")</f>
        <v/>
      </c>
      <c r="F9" s="11">
        <f>IF(AND(D9="休み",E9="営業"),"○","")</f>
        <v/>
      </c>
      <c r="G9" s="12">
        <f>WORKDAY(A9-1,1,'1_休日'!$A$4:$A$333)</f>
        <v/>
      </c>
      <c r="H9" s="11">
        <f>G9-A9</f>
        <v/>
      </c>
      <c r="I9" s="12">
        <f>WORKDAY(A9-1,1,'1_休日'!$E$4:$E$333)</f>
        <v/>
      </c>
      <c r="J9" s="11">
        <f>I9-A9</f>
        <v/>
      </c>
      <c r="L9" s="4" t="inlineStr">
        <is>
          <t>銀行の最終営業日</t>
        </is>
      </c>
      <c r="M9" s="9" t="n"/>
      <c r="N9" s="13">
        <f>WORKDAY(DATE($C$3,12,31)+1,-1,'1_休日'!$E$4:$E$333)</f>
        <v/>
      </c>
    </row>
    <row r="10">
      <c r="A10" s="10">
        <f>DATE($C$3,12,20)+4</f>
        <v/>
      </c>
      <c r="B10" s="11">
        <f>TEXT(A10,"aaa")</f>
        <v/>
      </c>
      <c r="C10" s="11">
        <f>IF(WEEKDAY(A10,2)&gt;5,"",IFERROR(INDEX('1_休日'!$B$4:$B$333,MATCH(A10,'1_休日'!$A$4:$A$333,0)),""))</f>
        <v/>
      </c>
      <c r="D10" s="11">
        <f>IF(WORKDAY(A10-1,1,'1_休日'!$A$4:$A$333)=A10,"開庁","休み")</f>
        <v/>
      </c>
      <c r="E10" s="11">
        <f>IF(WORKDAY(A10-1,1,'1_休日'!$E$4:$E$333)=A10,"営業","休み")</f>
        <v/>
      </c>
      <c r="F10" s="11">
        <f>IF(AND(D10="休み",E10="営業"),"○","")</f>
        <v/>
      </c>
      <c r="G10" s="12">
        <f>WORKDAY(A10-1,1,'1_休日'!$A$4:$A$333)</f>
        <v/>
      </c>
      <c r="H10" s="11">
        <f>G10-A10</f>
        <v/>
      </c>
      <c r="I10" s="12">
        <f>WORKDAY(A10-1,1,'1_休日'!$E$4:$E$333)</f>
        <v/>
      </c>
      <c r="J10" s="11">
        <f>I10-A10</f>
        <v/>
      </c>
      <c r="L10" s="4" t="inlineStr">
        <is>
          <t>銀行の年始の初日</t>
        </is>
      </c>
      <c r="M10" s="9" t="n"/>
      <c r="N10" s="14">
        <f>WORKDAY(DATE($C$3,12,31),1,'1_休日'!$E$4:$E$333)</f>
        <v/>
      </c>
    </row>
    <row r="11">
      <c r="A11" s="10">
        <f>DATE($C$3,12,20)+5</f>
        <v/>
      </c>
      <c r="B11" s="11">
        <f>TEXT(A11,"aaa")</f>
        <v/>
      </c>
      <c r="C11" s="11">
        <f>IF(WEEKDAY(A11,2)&gt;5,"",IFERROR(INDEX('1_休日'!$B$4:$B$333,MATCH(A11,'1_休日'!$A$4:$A$333,0)),""))</f>
        <v/>
      </c>
      <c r="D11" s="11">
        <f>IF(WORKDAY(A11-1,1,'1_休日'!$A$4:$A$333)=A11,"開庁","休み")</f>
        <v/>
      </c>
      <c r="E11" s="11">
        <f>IF(WORKDAY(A11-1,1,'1_休日'!$E$4:$E$333)=A11,"営業","休み")</f>
        <v/>
      </c>
      <c r="F11" s="11">
        <f>IF(AND(D11="休み",E11="営業"),"○","")</f>
        <v/>
      </c>
      <c r="G11" s="12">
        <f>WORKDAY(A11-1,1,'1_休日'!$A$4:$A$333)</f>
        <v/>
      </c>
      <c r="H11" s="11">
        <f>G11-A11</f>
        <v/>
      </c>
      <c r="I11" s="12">
        <f>WORKDAY(A11-1,1,'1_休日'!$E$4:$E$333)</f>
        <v/>
      </c>
      <c r="J11" s="11">
        <f>I11-A11</f>
        <v/>
      </c>
      <c r="L11" s="4" t="inlineStr">
        <is>
          <t>銀行が続けて休む日数</t>
        </is>
      </c>
      <c r="M11" s="9" t="n"/>
      <c r="N11" s="15">
        <f>N10-N9-1</f>
        <v/>
      </c>
    </row>
    <row r="12">
      <c r="A12" s="10">
        <f>DATE($C$3,12,20)+6</f>
        <v/>
      </c>
      <c r="B12" s="11">
        <f>TEXT(A12,"aaa")</f>
        <v/>
      </c>
      <c r="C12" s="11">
        <f>IF(WEEKDAY(A12,2)&gt;5,"",IFERROR(INDEX('1_休日'!$B$4:$B$333,MATCH(A12,'1_休日'!$A$4:$A$333,0)),""))</f>
        <v/>
      </c>
      <c r="D12" s="11">
        <f>IF(WORKDAY(A12-1,1,'1_休日'!$A$4:$A$333)=A12,"開庁","休み")</f>
        <v/>
      </c>
      <c r="E12" s="11">
        <f>IF(WORKDAY(A12-1,1,'1_休日'!$E$4:$E$333)=A12,"営業","休み")</f>
        <v/>
      </c>
      <c r="F12" s="11">
        <f>IF(AND(D12="休み",E12="営業"),"○","")</f>
        <v/>
      </c>
      <c r="G12" s="12">
        <f>WORKDAY(A12-1,1,'1_休日'!$A$4:$A$333)</f>
        <v/>
      </c>
      <c r="H12" s="11">
        <f>G12-A12</f>
        <v/>
      </c>
      <c r="I12" s="12">
        <f>WORKDAY(A12-1,1,'1_休日'!$E$4:$E$333)</f>
        <v/>
      </c>
      <c r="J12" s="11">
        <f>I12-A12</f>
        <v/>
      </c>
      <c r="L12" s="4" t="inlineStr">
        <is>
          <t>役所は休みで銀行は開く日</t>
        </is>
      </c>
      <c r="M12" s="9" t="n"/>
      <c r="N12" s="15">
        <f>COUNTIF(F6:F32,"○")</f>
        <v/>
      </c>
    </row>
    <row r="13">
      <c r="A13" s="10">
        <f>DATE($C$3,12,20)+7</f>
        <v/>
      </c>
      <c r="B13" s="11">
        <f>TEXT(A13,"aaa")</f>
        <v/>
      </c>
      <c r="C13" s="11">
        <f>IF(WEEKDAY(A13,2)&gt;5,"",IFERROR(INDEX('1_休日'!$B$4:$B$333,MATCH(A13,'1_休日'!$A$4:$A$333,0)),""))</f>
        <v/>
      </c>
      <c r="D13" s="11">
        <f>IF(WORKDAY(A13-1,1,'1_休日'!$A$4:$A$333)=A13,"開庁","休み")</f>
        <v/>
      </c>
      <c r="E13" s="11">
        <f>IF(WORKDAY(A13-1,1,'1_休日'!$E$4:$E$333)=A13,"営業","休み")</f>
        <v/>
      </c>
      <c r="F13" s="11">
        <f>IF(AND(D13="休み",E13="営業"),"○","")</f>
        <v/>
      </c>
      <c r="G13" s="12">
        <f>WORKDAY(A13-1,1,'1_休日'!$A$4:$A$333)</f>
        <v/>
      </c>
      <c r="H13" s="11">
        <f>G13-A13</f>
        <v/>
      </c>
      <c r="I13" s="12">
        <f>WORKDAY(A13-1,1,'1_休日'!$E$4:$E$333)</f>
        <v/>
      </c>
      <c r="J13" s="11">
        <f>I13-A13</f>
        <v/>
      </c>
      <c r="L13" s="4" t="inlineStr">
        <is>
          <t>税の期限が一番延びる日数</t>
        </is>
      </c>
      <c r="M13" s="9" t="n"/>
      <c r="N13" s="16">
        <f>MAX(H6:H32)</f>
        <v/>
      </c>
    </row>
    <row r="14">
      <c r="A14" s="10">
        <f>DATE($C$3,12,20)+8</f>
        <v/>
      </c>
      <c r="B14" s="11">
        <f>TEXT(A14,"aaa")</f>
        <v/>
      </c>
      <c r="C14" s="11">
        <f>IF(WEEKDAY(A14,2)&gt;5,"",IFERROR(INDEX('1_休日'!$B$4:$B$333,MATCH(A14,'1_休日'!$A$4:$A$333,0)),""))</f>
        <v/>
      </c>
      <c r="D14" s="11">
        <f>IF(WORKDAY(A14-1,1,'1_休日'!$A$4:$A$333)=A14,"開庁","休み")</f>
        <v/>
      </c>
      <c r="E14" s="11">
        <f>IF(WORKDAY(A14-1,1,'1_休日'!$E$4:$E$333)=A14,"営業","休み")</f>
        <v/>
      </c>
      <c r="F14" s="11">
        <f>IF(AND(D14="休み",E14="営業"),"○","")</f>
        <v/>
      </c>
      <c r="G14" s="12">
        <f>WORKDAY(A14-1,1,'1_休日'!$A$4:$A$333)</f>
        <v/>
      </c>
      <c r="H14" s="11">
        <f>G14-A14</f>
        <v/>
      </c>
      <c r="I14" s="12">
        <f>WORKDAY(A14-1,1,'1_休日'!$E$4:$E$333)</f>
        <v/>
      </c>
      <c r="J14" s="11">
        <f>I14-A14</f>
        <v/>
      </c>
    </row>
    <row r="15">
      <c r="A15" s="10">
        <f>DATE($C$3,12,20)+9</f>
        <v/>
      </c>
      <c r="B15" s="11">
        <f>TEXT(A15,"aaa")</f>
        <v/>
      </c>
      <c r="C15" s="11">
        <f>IF(WEEKDAY(A15,2)&gt;5,"",IFERROR(INDEX('1_休日'!$B$4:$B$333,MATCH(A15,'1_休日'!$A$4:$A$333,0)),""))</f>
        <v/>
      </c>
      <c r="D15" s="11">
        <f>IF(WORKDAY(A15-1,1,'1_休日'!$A$4:$A$333)=A15,"開庁","休み")</f>
        <v/>
      </c>
      <c r="E15" s="11">
        <f>IF(WORKDAY(A15-1,1,'1_休日'!$E$4:$E$333)=A15,"営業","休み")</f>
        <v/>
      </c>
      <c r="F15" s="11">
        <f>IF(AND(D15="休み",E15="営業"),"○","")</f>
        <v/>
      </c>
      <c r="G15" s="12">
        <f>WORKDAY(A15-1,1,'1_休日'!$A$4:$A$333)</f>
        <v/>
      </c>
      <c r="H15" s="11">
        <f>G15-A15</f>
        <v/>
      </c>
      <c r="I15" s="12">
        <f>WORKDAY(A15-1,1,'1_休日'!$E$4:$E$333)</f>
        <v/>
      </c>
      <c r="J15" s="11">
        <f>I15-A15</f>
        <v/>
      </c>
    </row>
    <row r="16">
      <c r="A16" s="10">
        <f>DATE($C$3,12,20)+10</f>
        <v/>
      </c>
      <c r="B16" s="11">
        <f>TEXT(A16,"aaa")</f>
        <v/>
      </c>
      <c r="C16" s="11">
        <f>IF(WEEKDAY(A16,2)&gt;5,"",IFERROR(INDEX('1_休日'!$B$4:$B$333,MATCH(A16,'1_休日'!$A$4:$A$333,0)),""))</f>
        <v/>
      </c>
      <c r="D16" s="11">
        <f>IF(WORKDAY(A16-1,1,'1_休日'!$A$4:$A$333)=A16,"開庁","休み")</f>
        <v/>
      </c>
      <c r="E16" s="11">
        <f>IF(WORKDAY(A16-1,1,'1_休日'!$E$4:$E$333)=A16,"営業","休み")</f>
        <v/>
      </c>
      <c r="F16" s="11">
        <f>IF(AND(D16="休み",E16="営業"),"○","")</f>
        <v/>
      </c>
      <c r="G16" s="12">
        <f>WORKDAY(A16-1,1,'1_休日'!$A$4:$A$333)</f>
        <v/>
      </c>
      <c r="H16" s="11">
        <f>G16-A16</f>
        <v/>
      </c>
      <c r="I16" s="12">
        <f>WORKDAY(A16-1,1,'1_休日'!$E$4:$E$333)</f>
        <v/>
      </c>
      <c r="J16" s="11">
        <f>I16-A16</f>
        <v/>
      </c>
    </row>
    <row r="17">
      <c r="A17" s="10">
        <f>DATE($C$3,12,20)+11</f>
        <v/>
      </c>
      <c r="B17" s="11">
        <f>TEXT(A17,"aaa")</f>
        <v/>
      </c>
      <c r="C17" s="11">
        <f>IF(WEEKDAY(A17,2)&gt;5,"",IFERROR(INDEX('1_休日'!$B$4:$B$333,MATCH(A17,'1_休日'!$A$4:$A$333,0)),""))</f>
        <v/>
      </c>
      <c r="D17" s="11">
        <f>IF(WORKDAY(A17-1,1,'1_休日'!$A$4:$A$333)=A17,"開庁","休み")</f>
        <v/>
      </c>
      <c r="E17" s="11">
        <f>IF(WORKDAY(A17-1,1,'1_休日'!$E$4:$E$333)=A17,"営業","休み")</f>
        <v/>
      </c>
      <c r="F17" s="11">
        <f>IF(AND(D17="休み",E17="営業"),"○","")</f>
        <v/>
      </c>
      <c r="G17" s="12">
        <f>WORKDAY(A17-1,1,'1_休日'!$A$4:$A$333)</f>
        <v/>
      </c>
      <c r="H17" s="11">
        <f>G17-A17</f>
        <v/>
      </c>
      <c r="I17" s="12">
        <f>WORKDAY(A17-1,1,'1_休日'!$E$4:$E$333)</f>
        <v/>
      </c>
      <c r="J17" s="11">
        <f>I17-A17</f>
        <v/>
      </c>
    </row>
    <row r="18">
      <c r="A18" s="10">
        <f>DATE($C$3,12,20)+12</f>
        <v/>
      </c>
      <c r="B18" s="11">
        <f>TEXT(A18,"aaa")</f>
        <v/>
      </c>
      <c r="C18" s="11">
        <f>IF(WEEKDAY(A18,2)&gt;5,"",IFERROR(INDEX('1_休日'!$B$4:$B$333,MATCH(A18,'1_休日'!$A$4:$A$333,0)),""))</f>
        <v/>
      </c>
      <c r="D18" s="11">
        <f>IF(WORKDAY(A18-1,1,'1_休日'!$A$4:$A$333)=A18,"開庁","休み")</f>
        <v/>
      </c>
      <c r="E18" s="11">
        <f>IF(WORKDAY(A18-1,1,'1_休日'!$E$4:$E$333)=A18,"営業","休み")</f>
        <v/>
      </c>
      <c r="F18" s="11">
        <f>IF(AND(D18="休み",E18="営業"),"○","")</f>
        <v/>
      </c>
      <c r="G18" s="12">
        <f>WORKDAY(A18-1,1,'1_休日'!$A$4:$A$333)</f>
        <v/>
      </c>
      <c r="H18" s="11">
        <f>G18-A18</f>
        <v/>
      </c>
      <c r="I18" s="12">
        <f>WORKDAY(A18-1,1,'1_休日'!$E$4:$E$333)</f>
        <v/>
      </c>
      <c r="J18" s="11">
        <f>I18-A18</f>
        <v/>
      </c>
    </row>
    <row r="19">
      <c r="A19" s="10">
        <f>DATE($C$3,12,20)+13</f>
        <v/>
      </c>
      <c r="B19" s="11">
        <f>TEXT(A19,"aaa")</f>
        <v/>
      </c>
      <c r="C19" s="11">
        <f>IF(WEEKDAY(A19,2)&gt;5,"",IFERROR(INDEX('1_休日'!$B$4:$B$333,MATCH(A19,'1_休日'!$A$4:$A$333,0)),""))</f>
        <v/>
      </c>
      <c r="D19" s="11">
        <f>IF(WORKDAY(A19-1,1,'1_休日'!$A$4:$A$333)=A19,"開庁","休み")</f>
        <v/>
      </c>
      <c r="E19" s="11">
        <f>IF(WORKDAY(A19-1,1,'1_休日'!$E$4:$E$333)=A19,"営業","休み")</f>
        <v/>
      </c>
      <c r="F19" s="11">
        <f>IF(AND(D19="休み",E19="営業"),"○","")</f>
        <v/>
      </c>
      <c r="G19" s="12">
        <f>WORKDAY(A19-1,1,'1_休日'!$A$4:$A$333)</f>
        <v/>
      </c>
      <c r="H19" s="11">
        <f>G19-A19</f>
        <v/>
      </c>
      <c r="I19" s="12">
        <f>WORKDAY(A19-1,1,'1_休日'!$E$4:$E$333)</f>
        <v/>
      </c>
      <c r="J19" s="11">
        <f>I19-A19</f>
        <v/>
      </c>
    </row>
    <row r="20">
      <c r="A20" s="10">
        <f>DATE($C$3,12,20)+14</f>
        <v/>
      </c>
      <c r="B20" s="11">
        <f>TEXT(A20,"aaa")</f>
        <v/>
      </c>
      <c r="C20" s="11">
        <f>IF(WEEKDAY(A20,2)&gt;5,"",IFERROR(INDEX('1_休日'!$B$4:$B$333,MATCH(A20,'1_休日'!$A$4:$A$333,0)),""))</f>
        <v/>
      </c>
      <c r="D20" s="11">
        <f>IF(WORKDAY(A20-1,1,'1_休日'!$A$4:$A$333)=A20,"開庁","休み")</f>
        <v/>
      </c>
      <c r="E20" s="11">
        <f>IF(WORKDAY(A20-1,1,'1_休日'!$E$4:$E$333)=A20,"営業","休み")</f>
        <v/>
      </c>
      <c r="F20" s="11">
        <f>IF(AND(D20="休み",E20="営業"),"○","")</f>
        <v/>
      </c>
      <c r="G20" s="12">
        <f>WORKDAY(A20-1,1,'1_休日'!$A$4:$A$333)</f>
        <v/>
      </c>
      <c r="H20" s="11">
        <f>G20-A20</f>
        <v/>
      </c>
      <c r="I20" s="12">
        <f>WORKDAY(A20-1,1,'1_休日'!$E$4:$E$333)</f>
        <v/>
      </c>
      <c r="J20" s="11">
        <f>I20-A20</f>
        <v/>
      </c>
    </row>
    <row r="21">
      <c r="A21" s="10">
        <f>DATE($C$3,12,20)+15</f>
        <v/>
      </c>
      <c r="B21" s="11">
        <f>TEXT(A21,"aaa")</f>
        <v/>
      </c>
      <c r="C21" s="11">
        <f>IF(WEEKDAY(A21,2)&gt;5,"",IFERROR(INDEX('1_休日'!$B$4:$B$333,MATCH(A21,'1_休日'!$A$4:$A$333,0)),""))</f>
        <v/>
      </c>
      <c r="D21" s="11">
        <f>IF(WORKDAY(A21-1,1,'1_休日'!$A$4:$A$333)=A21,"開庁","休み")</f>
        <v/>
      </c>
      <c r="E21" s="11">
        <f>IF(WORKDAY(A21-1,1,'1_休日'!$E$4:$E$333)=A21,"営業","休み")</f>
        <v/>
      </c>
      <c r="F21" s="11">
        <f>IF(AND(D21="休み",E21="営業"),"○","")</f>
        <v/>
      </c>
      <c r="G21" s="12">
        <f>WORKDAY(A21-1,1,'1_休日'!$A$4:$A$333)</f>
        <v/>
      </c>
      <c r="H21" s="11">
        <f>G21-A21</f>
        <v/>
      </c>
      <c r="I21" s="12">
        <f>WORKDAY(A21-1,1,'1_休日'!$E$4:$E$333)</f>
        <v/>
      </c>
      <c r="J21" s="11">
        <f>I21-A21</f>
        <v/>
      </c>
    </row>
    <row r="22">
      <c r="A22" s="10">
        <f>DATE($C$3,12,20)+16</f>
        <v/>
      </c>
      <c r="B22" s="11">
        <f>TEXT(A22,"aaa")</f>
        <v/>
      </c>
      <c r="C22" s="11">
        <f>IF(WEEKDAY(A22,2)&gt;5,"",IFERROR(INDEX('1_休日'!$B$4:$B$333,MATCH(A22,'1_休日'!$A$4:$A$333,0)),""))</f>
        <v/>
      </c>
      <c r="D22" s="11">
        <f>IF(WORKDAY(A22-1,1,'1_休日'!$A$4:$A$333)=A22,"開庁","休み")</f>
        <v/>
      </c>
      <c r="E22" s="11">
        <f>IF(WORKDAY(A22-1,1,'1_休日'!$E$4:$E$333)=A22,"営業","休み")</f>
        <v/>
      </c>
      <c r="F22" s="11">
        <f>IF(AND(D22="休み",E22="営業"),"○","")</f>
        <v/>
      </c>
      <c r="G22" s="12">
        <f>WORKDAY(A22-1,1,'1_休日'!$A$4:$A$333)</f>
        <v/>
      </c>
      <c r="H22" s="11">
        <f>G22-A22</f>
        <v/>
      </c>
      <c r="I22" s="12">
        <f>WORKDAY(A22-1,1,'1_休日'!$E$4:$E$333)</f>
        <v/>
      </c>
      <c r="J22" s="11">
        <f>I22-A22</f>
        <v/>
      </c>
    </row>
    <row r="23">
      <c r="A23" s="10">
        <f>DATE($C$3,12,20)+17</f>
        <v/>
      </c>
      <c r="B23" s="11">
        <f>TEXT(A23,"aaa")</f>
        <v/>
      </c>
      <c r="C23" s="11">
        <f>IF(WEEKDAY(A23,2)&gt;5,"",IFERROR(INDEX('1_休日'!$B$4:$B$333,MATCH(A23,'1_休日'!$A$4:$A$333,0)),""))</f>
        <v/>
      </c>
      <c r="D23" s="11">
        <f>IF(WORKDAY(A23-1,1,'1_休日'!$A$4:$A$333)=A23,"開庁","休み")</f>
        <v/>
      </c>
      <c r="E23" s="11">
        <f>IF(WORKDAY(A23-1,1,'1_休日'!$E$4:$E$333)=A23,"営業","休み")</f>
        <v/>
      </c>
      <c r="F23" s="11">
        <f>IF(AND(D23="休み",E23="営業"),"○","")</f>
        <v/>
      </c>
      <c r="G23" s="12">
        <f>WORKDAY(A23-1,1,'1_休日'!$A$4:$A$333)</f>
        <v/>
      </c>
      <c r="H23" s="11">
        <f>G23-A23</f>
        <v/>
      </c>
      <c r="I23" s="12">
        <f>WORKDAY(A23-1,1,'1_休日'!$E$4:$E$333)</f>
        <v/>
      </c>
      <c r="J23" s="11">
        <f>I23-A23</f>
        <v/>
      </c>
    </row>
    <row r="24">
      <c r="A24" s="10">
        <f>DATE($C$3,12,20)+18</f>
        <v/>
      </c>
      <c r="B24" s="11">
        <f>TEXT(A24,"aaa")</f>
        <v/>
      </c>
      <c r="C24" s="11">
        <f>IF(WEEKDAY(A24,2)&gt;5,"",IFERROR(INDEX('1_休日'!$B$4:$B$333,MATCH(A24,'1_休日'!$A$4:$A$333,0)),""))</f>
        <v/>
      </c>
      <c r="D24" s="11">
        <f>IF(WORKDAY(A24-1,1,'1_休日'!$A$4:$A$333)=A24,"開庁","休み")</f>
        <v/>
      </c>
      <c r="E24" s="11">
        <f>IF(WORKDAY(A24-1,1,'1_休日'!$E$4:$E$333)=A24,"営業","休み")</f>
        <v/>
      </c>
      <c r="F24" s="11">
        <f>IF(AND(D24="休み",E24="営業"),"○","")</f>
        <v/>
      </c>
      <c r="G24" s="12">
        <f>WORKDAY(A24-1,1,'1_休日'!$A$4:$A$333)</f>
        <v/>
      </c>
      <c r="H24" s="11">
        <f>G24-A24</f>
        <v/>
      </c>
      <c r="I24" s="12">
        <f>WORKDAY(A24-1,1,'1_休日'!$E$4:$E$333)</f>
        <v/>
      </c>
      <c r="J24" s="11">
        <f>I24-A24</f>
        <v/>
      </c>
    </row>
    <row r="25">
      <c r="A25" s="10">
        <f>DATE($C$3,12,20)+19</f>
        <v/>
      </c>
      <c r="B25" s="11">
        <f>TEXT(A25,"aaa")</f>
        <v/>
      </c>
      <c r="C25" s="11">
        <f>IF(WEEKDAY(A25,2)&gt;5,"",IFERROR(INDEX('1_休日'!$B$4:$B$333,MATCH(A25,'1_休日'!$A$4:$A$333,0)),""))</f>
        <v/>
      </c>
      <c r="D25" s="11">
        <f>IF(WORKDAY(A25-1,1,'1_休日'!$A$4:$A$333)=A25,"開庁","休み")</f>
        <v/>
      </c>
      <c r="E25" s="11">
        <f>IF(WORKDAY(A25-1,1,'1_休日'!$E$4:$E$333)=A25,"営業","休み")</f>
        <v/>
      </c>
      <c r="F25" s="11">
        <f>IF(AND(D25="休み",E25="営業"),"○","")</f>
        <v/>
      </c>
      <c r="G25" s="12">
        <f>WORKDAY(A25-1,1,'1_休日'!$A$4:$A$333)</f>
        <v/>
      </c>
      <c r="H25" s="11">
        <f>G25-A25</f>
        <v/>
      </c>
      <c r="I25" s="12">
        <f>WORKDAY(A25-1,1,'1_休日'!$E$4:$E$333)</f>
        <v/>
      </c>
      <c r="J25" s="11">
        <f>I25-A25</f>
        <v/>
      </c>
    </row>
    <row r="26">
      <c r="A26" s="10">
        <f>DATE($C$3,12,20)+20</f>
        <v/>
      </c>
      <c r="B26" s="11">
        <f>TEXT(A26,"aaa")</f>
        <v/>
      </c>
      <c r="C26" s="11">
        <f>IF(WEEKDAY(A26,2)&gt;5,"",IFERROR(INDEX('1_休日'!$B$4:$B$333,MATCH(A26,'1_休日'!$A$4:$A$333,0)),""))</f>
        <v/>
      </c>
      <c r="D26" s="11">
        <f>IF(WORKDAY(A26-1,1,'1_休日'!$A$4:$A$333)=A26,"開庁","休み")</f>
        <v/>
      </c>
      <c r="E26" s="11">
        <f>IF(WORKDAY(A26-1,1,'1_休日'!$E$4:$E$333)=A26,"営業","休み")</f>
        <v/>
      </c>
      <c r="F26" s="11">
        <f>IF(AND(D26="休み",E26="営業"),"○","")</f>
        <v/>
      </c>
      <c r="G26" s="12">
        <f>WORKDAY(A26-1,1,'1_休日'!$A$4:$A$333)</f>
        <v/>
      </c>
      <c r="H26" s="11">
        <f>G26-A26</f>
        <v/>
      </c>
      <c r="I26" s="12">
        <f>WORKDAY(A26-1,1,'1_休日'!$E$4:$E$333)</f>
        <v/>
      </c>
      <c r="J26" s="11">
        <f>I26-A26</f>
        <v/>
      </c>
    </row>
    <row r="27">
      <c r="A27" s="10">
        <f>DATE($C$3,12,20)+21</f>
        <v/>
      </c>
      <c r="B27" s="11">
        <f>TEXT(A27,"aaa")</f>
        <v/>
      </c>
      <c r="C27" s="11">
        <f>IF(WEEKDAY(A27,2)&gt;5,"",IFERROR(INDEX('1_休日'!$B$4:$B$333,MATCH(A27,'1_休日'!$A$4:$A$333,0)),""))</f>
        <v/>
      </c>
      <c r="D27" s="11">
        <f>IF(WORKDAY(A27-1,1,'1_休日'!$A$4:$A$333)=A27,"開庁","休み")</f>
        <v/>
      </c>
      <c r="E27" s="11">
        <f>IF(WORKDAY(A27-1,1,'1_休日'!$E$4:$E$333)=A27,"営業","休み")</f>
        <v/>
      </c>
      <c r="F27" s="11">
        <f>IF(AND(D27="休み",E27="営業"),"○","")</f>
        <v/>
      </c>
      <c r="G27" s="12">
        <f>WORKDAY(A27-1,1,'1_休日'!$A$4:$A$333)</f>
        <v/>
      </c>
      <c r="H27" s="11">
        <f>G27-A27</f>
        <v/>
      </c>
      <c r="I27" s="12">
        <f>WORKDAY(A27-1,1,'1_休日'!$E$4:$E$333)</f>
        <v/>
      </c>
      <c r="J27" s="11">
        <f>I27-A27</f>
        <v/>
      </c>
    </row>
    <row r="28">
      <c r="A28" s="10">
        <f>DATE($C$3,12,20)+22</f>
        <v/>
      </c>
      <c r="B28" s="11">
        <f>TEXT(A28,"aaa")</f>
        <v/>
      </c>
      <c r="C28" s="11">
        <f>IF(WEEKDAY(A28,2)&gt;5,"",IFERROR(INDEX('1_休日'!$B$4:$B$333,MATCH(A28,'1_休日'!$A$4:$A$333,0)),""))</f>
        <v/>
      </c>
      <c r="D28" s="11">
        <f>IF(WORKDAY(A28-1,1,'1_休日'!$A$4:$A$333)=A28,"開庁","休み")</f>
        <v/>
      </c>
      <c r="E28" s="11">
        <f>IF(WORKDAY(A28-1,1,'1_休日'!$E$4:$E$333)=A28,"営業","休み")</f>
        <v/>
      </c>
      <c r="F28" s="11">
        <f>IF(AND(D28="休み",E28="営業"),"○","")</f>
        <v/>
      </c>
      <c r="G28" s="12">
        <f>WORKDAY(A28-1,1,'1_休日'!$A$4:$A$333)</f>
        <v/>
      </c>
      <c r="H28" s="11">
        <f>G28-A28</f>
        <v/>
      </c>
      <c r="I28" s="12">
        <f>WORKDAY(A28-1,1,'1_休日'!$E$4:$E$333)</f>
        <v/>
      </c>
      <c r="J28" s="11">
        <f>I28-A28</f>
        <v/>
      </c>
    </row>
    <row r="29">
      <c r="A29" s="10">
        <f>DATE($C$3,12,20)+23</f>
        <v/>
      </c>
      <c r="B29" s="11">
        <f>TEXT(A29,"aaa")</f>
        <v/>
      </c>
      <c r="C29" s="11">
        <f>IF(WEEKDAY(A29,2)&gt;5,"",IFERROR(INDEX('1_休日'!$B$4:$B$333,MATCH(A29,'1_休日'!$A$4:$A$333,0)),""))</f>
        <v/>
      </c>
      <c r="D29" s="11">
        <f>IF(WORKDAY(A29-1,1,'1_休日'!$A$4:$A$333)=A29,"開庁","休み")</f>
        <v/>
      </c>
      <c r="E29" s="11">
        <f>IF(WORKDAY(A29-1,1,'1_休日'!$E$4:$E$333)=A29,"営業","休み")</f>
        <v/>
      </c>
      <c r="F29" s="11">
        <f>IF(AND(D29="休み",E29="営業"),"○","")</f>
        <v/>
      </c>
      <c r="G29" s="12">
        <f>WORKDAY(A29-1,1,'1_休日'!$A$4:$A$333)</f>
        <v/>
      </c>
      <c r="H29" s="11">
        <f>G29-A29</f>
        <v/>
      </c>
      <c r="I29" s="12">
        <f>WORKDAY(A29-1,1,'1_休日'!$E$4:$E$333)</f>
        <v/>
      </c>
      <c r="J29" s="11">
        <f>I29-A29</f>
        <v/>
      </c>
    </row>
    <row r="30">
      <c r="A30" s="10">
        <f>DATE($C$3,12,20)+24</f>
        <v/>
      </c>
      <c r="B30" s="11">
        <f>TEXT(A30,"aaa")</f>
        <v/>
      </c>
      <c r="C30" s="11">
        <f>IF(WEEKDAY(A30,2)&gt;5,"",IFERROR(INDEX('1_休日'!$B$4:$B$333,MATCH(A30,'1_休日'!$A$4:$A$333,0)),""))</f>
        <v/>
      </c>
      <c r="D30" s="11">
        <f>IF(WORKDAY(A30-1,1,'1_休日'!$A$4:$A$333)=A30,"開庁","休み")</f>
        <v/>
      </c>
      <c r="E30" s="11">
        <f>IF(WORKDAY(A30-1,1,'1_休日'!$E$4:$E$333)=A30,"営業","休み")</f>
        <v/>
      </c>
      <c r="F30" s="11">
        <f>IF(AND(D30="休み",E30="営業"),"○","")</f>
        <v/>
      </c>
      <c r="G30" s="12">
        <f>WORKDAY(A30-1,1,'1_休日'!$A$4:$A$333)</f>
        <v/>
      </c>
      <c r="H30" s="11">
        <f>G30-A30</f>
        <v/>
      </c>
      <c r="I30" s="12">
        <f>WORKDAY(A30-1,1,'1_休日'!$E$4:$E$333)</f>
        <v/>
      </c>
      <c r="J30" s="11">
        <f>I30-A30</f>
        <v/>
      </c>
    </row>
    <row r="31">
      <c r="A31" s="10">
        <f>DATE($C$3,12,20)+25</f>
        <v/>
      </c>
      <c r="B31" s="11">
        <f>TEXT(A31,"aaa")</f>
        <v/>
      </c>
      <c r="C31" s="11">
        <f>IF(WEEKDAY(A31,2)&gt;5,"",IFERROR(INDEX('1_休日'!$B$4:$B$333,MATCH(A31,'1_休日'!$A$4:$A$333,0)),""))</f>
        <v/>
      </c>
      <c r="D31" s="11">
        <f>IF(WORKDAY(A31-1,1,'1_休日'!$A$4:$A$333)=A31,"開庁","休み")</f>
        <v/>
      </c>
      <c r="E31" s="11">
        <f>IF(WORKDAY(A31-1,1,'1_休日'!$E$4:$E$333)=A31,"営業","休み")</f>
        <v/>
      </c>
      <c r="F31" s="11">
        <f>IF(AND(D31="休み",E31="営業"),"○","")</f>
        <v/>
      </c>
      <c r="G31" s="12">
        <f>WORKDAY(A31-1,1,'1_休日'!$A$4:$A$333)</f>
        <v/>
      </c>
      <c r="H31" s="11">
        <f>G31-A31</f>
        <v/>
      </c>
      <c r="I31" s="12">
        <f>WORKDAY(A31-1,1,'1_休日'!$E$4:$E$333)</f>
        <v/>
      </c>
      <c r="J31" s="11">
        <f>I31-A31</f>
        <v/>
      </c>
    </row>
    <row r="32">
      <c r="A32" s="10">
        <f>DATE($C$3,12,20)+26</f>
        <v/>
      </c>
      <c r="B32" s="11">
        <f>TEXT(A32,"aaa")</f>
        <v/>
      </c>
      <c r="C32" s="11">
        <f>IF(WEEKDAY(A32,2)&gt;5,"",IFERROR(INDEX('1_休日'!$B$4:$B$333,MATCH(A32,'1_休日'!$A$4:$A$333,0)),""))</f>
        <v/>
      </c>
      <c r="D32" s="11">
        <f>IF(WORKDAY(A32-1,1,'1_休日'!$A$4:$A$333)=A32,"開庁","休み")</f>
        <v/>
      </c>
      <c r="E32" s="11">
        <f>IF(WORKDAY(A32-1,1,'1_休日'!$E$4:$E$333)=A32,"営業","休み")</f>
        <v/>
      </c>
      <c r="F32" s="11">
        <f>IF(AND(D32="休み",E32="営業"),"○","")</f>
        <v/>
      </c>
      <c r="G32" s="12">
        <f>WORKDAY(A32-1,1,'1_休日'!$A$4:$A$333)</f>
        <v/>
      </c>
      <c r="H32" s="11">
        <f>G32-A32</f>
        <v/>
      </c>
      <c r="I32" s="12">
        <f>WORKDAY(A32-1,1,'1_休日'!$E$4:$E$333)</f>
        <v/>
      </c>
      <c r="J32" s="11">
        <f>I32-A32</f>
        <v/>
      </c>
    </row>
    <row r="34">
      <c r="A34" t="inlineStr">
        <is>
          <t>役所は行政機関の休日に関する法律第1条で、土日・祝日・12月29日〜1月3日が休み。</t>
        </is>
      </c>
    </row>
    <row r="35">
      <c r="A35" t="inlineStr">
        <is>
          <t>銀行は銀行法施行令第5条で、土曜・祝日・12月31日〜1月3日が休み（日曜は銀行法第15条）。</t>
        </is>
      </c>
    </row>
    <row r="36">
      <c r="A36" t="inlineStr">
        <is>
          <t>税の期限は国税通則法第10条第2項と同法施行令第2条第2項で、土日・祝日・12月29日〜31日・1月2日と3日に当たると翌日に延びる。</t>
        </is>
      </c>
    </row>
    <row r="37">
      <c r="A37" t="inlineStr">
        <is>
          <t>1月2日と3日は国税庁の国税通則法基本通達（第10条関係4）で「一般の休日」とされている。地方税は地方税法第20条の5と同法施行令第6条の18で、土曜・12月29日〜31日と民法第142条の休日。1月2日と3日は政令に書かれていない。</t>
        </is>
      </c>
    </row>
    <row r="38">
      <c r="A38" t="inlineStr">
        <is>
          <t>G列とI列は、その日が期限だったときに実際に期限になる日。延びないならその日のまま。</t>
        </is>
      </c>
    </row>
  </sheetData>
  <mergeCells count="9">
    <mergeCell ref="L12:M12"/>
    <mergeCell ref="L7:M7"/>
    <mergeCell ref="L6:M6"/>
    <mergeCell ref="L10:M10"/>
    <mergeCell ref="L11:M11"/>
    <mergeCell ref="L5:M5"/>
    <mergeCell ref="L8:M8"/>
    <mergeCell ref="L13:M13"/>
    <mergeCell ref="L9:M9"/>
  </mergeCells>
  <conditionalFormatting sqref="D3">
    <cfRule type="expression" priority="1" dxfId="1">
      <formula>$D$3&lt;&gt;""</formula>
    </cfRule>
  </conditionalFormatting>
  <conditionalFormatting sqref="A6:J32">
    <cfRule type="expression" priority="2" dxfId="2">
      <formula>$F6="○"</formula>
    </cfRule>
    <cfRule type="expression" priority="3" dxfId="0">
      <formula>$D6="休み"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3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22" customWidth="1" min="2" max="2"/>
    <col width="12" customWidth="1" min="3" max="3"/>
    <col width="7" customWidth="1" min="4" max="4"/>
    <col width="12" customWidth="1" min="5" max="5"/>
    <col width="6" customWidth="1" min="6" max="6"/>
    <col width="8" customWidth="1" min="7" max="7"/>
    <col width="11" customWidth="1" min="8" max="8"/>
    <col width="7" customWidth="1" min="9" max="9"/>
    <col width="13" customWidth="1" min="10" max="10"/>
    <col width="13" customWidth="1" min="11" max="11"/>
  </cols>
  <sheetData>
    <row r="1">
      <c r="A1" s="1" t="inlineStr">
        <is>
          <t>期限が年末年始や土日祝に当たったときの、実際の期限（2026年末〜2027年始の例）</t>
        </is>
      </c>
    </row>
    <row r="2">
      <c r="A2" t="inlineStr">
        <is>
          <t>黄色の欄を書き換えれば、ほかの期限も出せる。数え方は「税」か「銀行」を選ぶ</t>
        </is>
      </c>
    </row>
    <row r="3">
      <c r="A3" t="inlineStr">
        <is>
          <t>公表値がある行は、日本年金機構の「発送日と納付期限」の表（令和8年度下期、2026年10月6日確認）の日付</t>
        </is>
      </c>
    </row>
    <row r="5" ht="45" customHeight="1">
      <c r="A5" s="2" t="inlineStr">
        <is>
          <t>期限の中身</t>
        </is>
      </c>
      <c r="B5" s="2" t="inlineStr">
        <is>
          <t>決まり</t>
        </is>
      </c>
      <c r="C5" s="2" t="inlineStr">
        <is>
          <t>本来の期限</t>
        </is>
      </c>
      <c r="D5" s="2" t="inlineStr">
        <is>
          <t>数え方</t>
        </is>
      </c>
      <c r="E5" s="2" t="inlineStr">
        <is>
          <t>実際の期限</t>
        </is>
      </c>
      <c r="F5" s="2" t="inlineStr">
        <is>
          <t>曜日</t>
        </is>
      </c>
      <c r="G5" s="2" t="inlineStr">
        <is>
          <t>延びた日数</t>
        </is>
      </c>
      <c r="H5" s="2" t="inlineStr">
        <is>
          <t>公表値</t>
        </is>
      </c>
      <c r="I5" s="2" t="inlineStr">
        <is>
          <t>照合</t>
        </is>
      </c>
      <c r="J5" s="2" t="inlineStr">
        <is>
          <t>失敗例1 祝日だけで数える</t>
        </is>
      </c>
      <c r="K5" s="2" t="inlineStr">
        <is>
          <t>失敗例2 WORKDAY(期限,1)</t>
        </is>
      </c>
    </row>
    <row r="6" ht="30" customHeight="1">
      <c r="A6" s="17" t="inlineStr">
        <is>
          <t>10月決算の法人税・消費税の申告と納付</t>
        </is>
      </c>
      <c r="B6" s="18" t="inlineStr">
        <is>
          <t>法人税法第74条 2か月以内</t>
        </is>
      </c>
      <c r="C6" s="19" t="n">
        <v>46387</v>
      </c>
      <c r="D6" s="8" t="inlineStr">
        <is>
          <t>税</t>
        </is>
      </c>
      <c r="E6" s="20">
        <f>IF(C6="","",IF(D6="銀行",WORKDAY(C6-1,1,'1_休日'!$E$4:$E$333),WORKDAY(C6-1,1,'1_休日'!$A$4:$A$333)))</f>
        <v/>
      </c>
      <c r="F6" s="11">
        <f>IF(C6="","",TEXT(E6,"aaa"))</f>
        <v/>
      </c>
      <c r="G6" s="11">
        <f>IF(C6="","",E6-C6)</f>
        <v/>
      </c>
      <c r="H6" s="19" t="n"/>
      <c r="I6" s="11">
        <f>IF(H6="","",IF(H6=E6,"一致","違う"))</f>
        <v/>
      </c>
      <c r="J6" s="21">
        <f>IF(C6="","",WORKDAY(C6-1,1,'1_休日'!$I$4:$I$333))</f>
        <v/>
      </c>
      <c r="K6" s="21">
        <f>IF(C6="","",WORKDAY(C6,1,'1_休日'!$A$4:$A$333))</f>
        <v/>
      </c>
    </row>
    <row r="7" ht="30" customHeight="1">
      <c r="A7" s="17" t="inlineStr">
        <is>
          <t>4月決算の法人税の中間申告</t>
        </is>
      </c>
      <c r="B7" s="18" t="inlineStr">
        <is>
          <t>法人税法第71条 6か月経過日から2か月以内</t>
        </is>
      </c>
      <c r="C7" s="19" t="n">
        <v>46387</v>
      </c>
      <c r="D7" s="8" t="inlineStr">
        <is>
          <t>税</t>
        </is>
      </c>
      <c r="E7" s="20">
        <f>IF(C7="","",IF(D7="銀行",WORKDAY(C7-1,1,'1_休日'!$E$4:$E$333),WORKDAY(C7-1,1,'1_休日'!$A$4:$A$333)))</f>
        <v/>
      </c>
      <c r="F7" s="11">
        <f>IF(C7="","",TEXT(E7,"aaa"))</f>
        <v/>
      </c>
      <c r="G7" s="11">
        <f>IF(C7="","",E7-C7)</f>
        <v/>
      </c>
      <c r="H7" s="19" t="n"/>
      <c r="I7" s="11">
        <f>IF(H7="","",IF(H7=E7,"一致","違う"))</f>
        <v/>
      </c>
      <c r="J7" s="21">
        <f>IF(C7="","",WORKDAY(C7-1,1,'1_休日'!$I$4:$I$333))</f>
        <v/>
      </c>
      <c r="K7" s="21">
        <f>IF(C7="","",WORKDAY(C7,1,'1_休日'!$A$4:$A$333))</f>
        <v/>
      </c>
    </row>
    <row r="8" ht="30" customHeight="1">
      <c r="A8" s="17" t="inlineStr">
        <is>
          <t>11月分の健康保険・厚生年金保険料</t>
        </is>
      </c>
      <c r="B8" s="18" t="inlineStr">
        <is>
          <t>翌月末日</t>
        </is>
      </c>
      <c r="C8" s="19" t="n">
        <v>46387</v>
      </c>
      <c r="D8" s="8" t="inlineStr">
        <is>
          <t>銀行</t>
        </is>
      </c>
      <c r="E8" s="20">
        <f>IF(C8="","",IF(D8="銀行",WORKDAY(C8-1,1,'1_休日'!$E$4:$E$333),WORKDAY(C8-1,1,'1_休日'!$A$4:$A$333)))</f>
        <v/>
      </c>
      <c r="F8" s="11">
        <f>IF(C8="","",TEXT(E8,"aaa"))</f>
        <v/>
      </c>
      <c r="G8" s="11">
        <f>IF(C8="","",E8-C8)</f>
        <v/>
      </c>
      <c r="H8" s="19" t="n">
        <v>46391</v>
      </c>
      <c r="I8" s="11">
        <f>IF(H8="","",IF(H8=E8,"一致","違う"))</f>
        <v/>
      </c>
      <c r="J8" s="21">
        <f>IF(C8="","",WORKDAY(C8-1,1,'1_休日'!$I$4:$I$333))</f>
        <v/>
      </c>
      <c r="K8" s="21">
        <f>IF(C8="","",WORKDAY(C8,1,'1_休日'!$A$4:$A$333))</f>
        <v/>
      </c>
    </row>
    <row r="9" ht="30" customHeight="1">
      <c r="A9" s="17" t="inlineStr">
        <is>
          <t>12月分の源泉所得税（毎月納付）</t>
        </is>
      </c>
      <c r="B9" s="18" t="inlineStr">
        <is>
          <t>所得税法第183条 翌月10日</t>
        </is>
      </c>
      <c r="C9" s="19" t="n">
        <v>46397</v>
      </c>
      <c r="D9" s="8" t="inlineStr">
        <is>
          <t>税</t>
        </is>
      </c>
      <c r="E9" s="20">
        <f>IF(C9="","",IF(D9="銀行",WORKDAY(C9-1,1,'1_休日'!$E$4:$E$333),WORKDAY(C9-1,1,'1_休日'!$A$4:$A$333)))</f>
        <v/>
      </c>
      <c r="F9" s="11">
        <f>IF(C9="","",TEXT(E9,"aaa"))</f>
        <v/>
      </c>
      <c r="G9" s="11">
        <f>IF(C9="","",E9-C9)</f>
        <v/>
      </c>
      <c r="H9" s="19" t="n"/>
      <c r="I9" s="11">
        <f>IF(H9="","",IF(H9=E9,"一致","違う"))</f>
        <v/>
      </c>
      <c r="J9" s="21">
        <f>IF(C9="","",WORKDAY(C9-1,1,'1_休日'!$I$4:$I$333))</f>
        <v/>
      </c>
      <c r="K9" s="21">
        <f>IF(C9="","",WORKDAY(C9,1,'1_休日'!$A$4:$A$333))</f>
        <v/>
      </c>
    </row>
    <row r="10" ht="30" customHeight="1">
      <c r="A10" s="17" t="inlineStr">
        <is>
          <t>12月分の住民税（特別徴収）</t>
        </is>
      </c>
      <c r="B10" s="18" t="inlineStr">
        <is>
          <t>地方税法第321条の5 翌月10日</t>
        </is>
      </c>
      <c r="C10" s="19" t="n">
        <v>46397</v>
      </c>
      <c r="D10" s="8" t="inlineStr">
        <is>
          <t>税</t>
        </is>
      </c>
      <c r="E10" s="20">
        <f>IF(C10="","",IF(D10="銀行",WORKDAY(C10-1,1,'1_休日'!$E$4:$E$333),WORKDAY(C10-1,1,'1_休日'!$A$4:$A$333)))</f>
        <v/>
      </c>
      <c r="F10" s="11">
        <f>IF(C10="","",TEXT(E10,"aaa"))</f>
        <v/>
      </c>
      <c r="G10" s="11">
        <f>IF(C10="","",E10-C10)</f>
        <v/>
      </c>
      <c r="H10" s="19" t="n"/>
      <c r="I10" s="11">
        <f>IF(H10="","",IF(H10=E10,"一致","違う"))</f>
        <v/>
      </c>
      <c r="J10" s="21">
        <f>IF(C10="","",WORKDAY(C10-1,1,'1_休日'!$I$4:$I$333))</f>
        <v/>
      </c>
      <c r="K10" s="21">
        <f>IF(C10="","",WORKDAY(C10,1,'1_休日'!$A$4:$A$333))</f>
        <v/>
      </c>
    </row>
    <row r="11" ht="30" customHeight="1">
      <c r="A11" s="17" t="inlineStr">
        <is>
          <t>7〜12月分の源泉所得税（納期の特例）</t>
        </is>
      </c>
      <c r="B11" s="18" t="inlineStr">
        <is>
          <t>所得税法第216条 1月20日</t>
        </is>
      </c>
      <c r="C11" s="19" t="n">
        <v>46407</v>
      </c>
      <c r="D11" s="8" t="inlineStr">
        <is>
          <t>税</t>
        </is>
      </c>
      <c r="E11" s="20">
        <f>IF(C11="","",IF(D11="銀行",WORKDAY(C11-1,1,'1_休日'!$E$4:$E$333),WORKDAY(C11-1,1,'1_休日'!$A$4:$A$333)))</f>
        <v/>
      </c>
      <c r="F11" s="11">
        <f>IF(C11="","",TEXT(E11,"aaa"))</f>
        <v/>
      </c>
      <c r="G11" s="11">
        <f>IF(C11="","",E11-C11)</f>
        <v/>
      </c>
      <c r="H11" s="19" t="n"/>
      <c r="I11" s="11">
        <f>IF(H11="","",IF(H11=E11,"一致","違う"))</f>
        <v/>
      </c>
      <c r="J11" s="21">
        <f>IF(C11="","",WORKDAY(C11-1,1,'1_休日'!$I$4:$I$333))</f>
        <v/>
      </c>
      <c r="K11" s="21">
        <f>IF(C11="","",WORKDAY(C11,1,'1_休日'!$A$4:$A$333))</f>
        <v/>
      </c>
    </row>
    <row r="12" ht="30" customHeight="1">
      <c r="A12" s="17" t="inlineStr">
        <is>
          <t>源泉徴収票・法定調書の提出</t>
        </is>
      </c>
      <c r="B12" s="18" t="inlineStr">
        <is>
          <t>所得税法第226条ほか 1月31日</t>
        </is>
      </c>
      <c r="C12" s="19" t="n">
        <v>46418</v>
      </c>
      <c r="D12" s="8" t="inlineStr">
        <is>
          <t>税</t>
        </is>
      </c>
      <c r="E12" s="20">
        <f>IF(C12="","",IF(D12="銀行",WORKDAY(C12-1,1,'1_休日'!$E$4:$E$333),WORKDAY(C12-1,1,'1_休日'!$A$4:$A$333)))</f>
        <v/>
      </c>
      <c r="F12" s="11">
        <f>IF(C12="","",TEXT(E12,"aaa"))</f>
        <v/>
      </c>
      <c r="G12" s="11">
        <f>IF(C12="","",E12-C12)</f>
        <v/>
      </c>
      <c r="H12" s="19" t="n"/>
      <c r="I12" s="11">
        <f>IF(H12="","",IF(H12=E12,"一致","違う"))</f>
        <v/>
      </c>
      <c r="J12" s="21">
        <f>IF(C12="","",WORKDAY(C12-1,1,'1_休日'!$I$4:$I$333))</f>
        <v/>
      </c>
      <c r="K12" s="21">
        <f>IF(C12="","",WORKDAY(C12,1,'1_休日'!$A$4:$A$333))</f>
        <v/>
      </c>
    </row>
    <row r="13" ht="30" customHeight="1">
      <c r="A13" s="17" t="inlineStr">
        <is>
          <t>給与支払報告書の提出</t>
        </is>
      </c>
      <c r="B13" s="18" t="inlineStr">
        <is>
          <t>地方税法第317条の6 1月31日</t>
        </is>
      </c>
      <c r="C13" s="19" t="n">
        <v>46418</v>
      </c>
      <c r="D13" s="8" t="inlineStr">
        <is>
          <t>税</t>
        </is>
      </c>
      <c r="E13" s="20">
        <f>IF(C13="","",IF(D13="銀行",WORKDAY(C13-1,1,'1_休日'!$E$4:$E$333),WORKDAY(C13-1,1,'1_休日'!$A$4:$A$333)))</f>
        <v/>
      </c>
      <c r="F13" s="11">
        <f>IF(C13="","",TEXT(E13,"aaa"))</f>
        <v/>
      </c>
      <c r="G13" s="11">
        <f>IF(C13="","",E13-C13)</f>
        <v/>
      </c>
      <c r="H13" s="19" t="n"/>
      <c r="I13" s="11">
        <f>IF(H13="","",IF(H13=E13,"一致","違う"))</f>
        <v/>
      </c>
      <c r="J13" s="21">
        <f>IF(C13="","",WORKDAY(C13-1,1,'1_休日'!$I$4:$I$333))</f>
        <v/>
      </c>
      <c r="K13" s="21">
        <f>IF(C13="","",WORKDAY(C13,1,'1_休日'!$A$4:$A$333))</f>
        <v/>
      </c>
    </row>
    <row r="14" ht="30" customHeight="1">
      <c r="A14" s="17" t="inlineStr">
        <is>
          <t>12月分の健康保険・厚生年金保険料</t>
        </is>
      </c>
      <c r="B14" s="18" t="inlineStr">
        <is>
          <t>翌月末日</t>
        </is>
      </c>
      <c r="C14" s="19" t="n">
        <v>46418</v>
      </c>
      <c r="D14" s="8" t="inlineStr">
        <is>
          <t>銀行</t>
        </is>
      </c>
      <c r="E14" s="20">
        <f>IF(C14="","",IF(D14="銀行",WORKDAY(C14-1,1,'1_休日'!$E$4:$E$333),WORKDAY(C14-1,1,'1_休日'!$A$4:$A$333)))</f>
        <v/>
      </c>
      <c r="F14" s="11">
        <f>IF(C14="","",TEXT(E14,"aaa"))</f>
        <v/>
      </c>
      <c r="G14" s="11">
        <f>IF(C14="","",E14-C14)</f>
        <v/>
      </c>
      <c r="H14" s="19" t="n">
        <v>46419</v>
      </c>
      <c r="I14" s="11">
        <f>IF(H14="","",IF(H14=E14,"一致","違う"))</f>
        <v/>
      </c>
      <c r="J14" s="21">
        <f>IF(C14="","",WORKDAY(C14-1,1,'1_休日'!$I$4:$I$333))</f>
        <v/>
      </c>
      <c r="K14" s="21">
        <f>IF(C14="","",WORKDAY(C14,1,'1_休日'!$A$4:$A$333))</f>
        <v/>
      </c>
    </row>
    <row r="15" ht="30" customHeight="1">
      <c r="A15" s="17" t="inlineStr">
        <is>
          <t>9月分の健康保険・厚生年金保険料</t>
        </is>
      </c>
      <c r="B15" s="18" t="inlineStr">
        <is>
          <t>翌月末日</t>
        </is>
      </c>
      <c r="C15" s="19" t="n">
        <v>46326</v>
      </c>
      <c r="D15" s="8" t="inlineStr">
        <is>
          <t>銀行</t>
        </is>
      </c>
      <c r="E15" s="20">
        <f>IF(C15="","",IF(D15="銀行",WORKDAY(C15-1,1,'1_休日'!$E$4:$E$333),WORKDAY(C15-1,1,'1_休日'!$A$4:$A$333)))</f>
        <v/>
      </c>
      <c r="F15" s="11">
        <f>IF(C15="","",TEXT(E15,"aaa"))</f>
        <v/>
      </c>
      <c r="G15" s="11">
        <f>IF(C15="","",E15-C15)</f>
        <v/>
      </c>
      <c r="H15" s="19" t="n">
        <v>46328</v>
      </c>
      <c r="I15" s="11">
        <f>IF(H15="","",IF(H15=E15,"一致","違う"))</f>
        <v/>
      </c>
      <c r="J15" s="21">
        <f>IF(C15="","",WORKDAY(C15-1,1,'1_休日'!$I$4:$I$333))</f>
        <v/>
      </c>
      <c r="K15" s="21">
        <f>IF(C15="","",WORKDAY(C15,1,'1_休日'!$A$4:$A$333))</f>
        <v/>
      </c>
    </row>
    <row r="16" ht="30" customHeight="1">
      <c r="A16" s="17" t="inlineStr">
        <is>
          <t>10月分の健康保険・厚生年金保険料</t>
        </is>
      </c>
      <c r="B16" s="18" t="inlineStr">
        <is>
          <t>翌月末日</t>
        </is>
      </c>
      <c r="C16" s="19" t="n">
        <v>46356</v>
      </c>
      <c r="D16" s="8" t="inlineStr">
        <is>
          <t>銀行</t>
        </is>
      </c>
      <c r="E16" s="20">
        <f>IF(C16="","",IF(D16="銀行",WORKDAY(C16-1,1,'1_休日'!$E$4:$E$333),WORKDAY(C16-1,1,'1_休日'!$A$4:$A$333)))</f>
        <v/>
      </c>
      <c r="F16" s="11">
        <f>IF(C16="","",TEXT(E16,"aaa"))</f>
        <v/>
      </c>
      <c r="G16" s="11">
        <f>IF(C16="","",E16-C16)</f>
        <v/>
      </c>
      <c r="H16" s="19" t="n">
        <v>46356</v>
      </c>
      <c r="I16" s="11">
        <f>IF(H16="","",IF(H16=E16,"一致","違う"))</f>
        <v/>
      </c>
      <c r="J16" s="21">
        <f>IF(C16="","",WORKDAY(C16-1,1,'1_休日'!$I$4:$I$333))</f>
        <v/>
      </c>
      <c r="K16" s="21">
        <f>IF(C16="","",WORKDAY(C16,1,'1_休日'!$A$4:$A$333))</f>
        <v/>
      </c>
    </row>
    <row r="17" ht="30" customHeight="1">
      <c r="A17" s="17" t="inlineStr">
        <is>
          <t>1月分の健康保険・厚生年金保険料</t>
        </is>
      </c>
      <c r="B17" s="18" t="inlineStr">
        <is>
          <t>翌月末日</t>
        </is>
      </c>
      <c r="C17" s="19" t="n">
        <v>46446</v>
      </c>
      <c r="D17" s="8" t="inlineStr">
        <is>
          <t>銀行</t>
        </is>
      </c>
      <c r="E17" s="20">
        <f>IF(C17="","",IF(D17="銀行",WORKDAY(C17-1,1,'1_休日'!$E$4:$E$333),WORKDAY(C17-1,1,'1_休日'!$A$4:$A$333)))</f>
        <v/>
      </c>
      <c r="F17" s="11">
        <f>IF(C17="","",TEXT(E17,"aaa"))</f>
        <v/>
      </c>
      <c r="G17" s="11">
        <f>IF(C17="","",E17-C17)</f>
        <v/>
      </c>
      <c r="H17" s="19" t="n">
        <v>46447</v>
      </c>
      <c r="I17" s="11">
        <f>IF(H17="","",IF(H17=E17,"一致","違う"))</f>
        <v/>
      </c>
      <c r="J17" s="21">
        <f>IF(C17="","",WORKDAY(C17-1,1,'1_休日'!$I$4:$I$333))</f>
        <v/>
      </c>
      <c r="K17" s="21">
        <f>IF(C17="","",WORKDAY(C17,1,'1_休日'!$A$4:$A$333))</f>
        <v/>
      </c>
    </row>
    <row r="18" ht="30" customHeight="1">
      <c r="A18" s="17" t="inlineStr">
        <is>
          <t>2月分の健康保険・厚生年金保険料</t>
        </is>
      </c>
      <c r="B18" s="18" t="inlineStr">
        <is>
          <t>翌月末日</t>
        </is>
      </c>
      <c r="C18" s="19" t="n">
        <v>46477</v>
      </c>
      <c r="D18" s="8" t="inlineStr">
        <is>
          <t>銀行</t>
        </is>
      </c>
      <c r="E18" s="20">
        <f>IF(C18="","",IF(D18="銀行",WORKDAY(C18-1,1,'1_休日'!$E$4:$E$333),WORKDAY(C18-1,1,'1_休日'!$A$4:$A$333)))</f>
        <v/>
      </c>
      <c r="F18" s="11">
        <f>IF(C18="","",TEXT(E18,"aaa"))</f>
        <v/>
      </c>
      <c r="G18" s="11">
        <f>IF(C18="","",E18-C18)</f>
        <v/>
      </c>
      <c r="H18" s="19" t="n">
        <v>46477</v>
      </c>
      <c r="I18" s="11">
        <f>IF(H18="","",IF(H18=E18,"一致","違う"))</f>
        <v/>
      </c>
      <c r="J18" s="21">
        <f>IF(C18="","",WORKDAY(C18-1,1,'1_休日'!$I$4:$I$333))</f>
        <v/>
      </c>
      <c r="K18" s="21">
        <f>IF(C18="","",WORKDAY(C18,1,'1_休日'!$A$4:$A$333))</f>
        <v/>
      </c>
    </row>
    <row r="19" ht="30" customHeight="1">
      <c r="A19" s="17" t="inlineStr">
        <is>
          <t>12月29日が期限だったら</t>
        </is>
      </c>
      <c r="B19" s="18" t="inlineStr"/>
      <c r="C19" s="19" t="n">
        <v>46385</v>
      </c>
      <c r="D19" s="8" t="inlineStr">
        <is>
          <t>税</t>
        </is>
      </c>
      <c r="E19" s="20">
        <f>IF(C19="","",IF(D19="銀行",WORKDAY(C19-1,1,'1_休日'!$E$4:$E$333),WORKDAY(C19-1,1,'1_休日'!$A$4:$A$333)))</f>
        <v/>
      </c>
      <c r="F19" s="11">
        <f>IF(C19="","",TEXT(E19,"aaa"))</f>
        <v/>
      </c>
      <c r="G19" s="11">
        <f>IF(C19="","",E19-C19)</f>
        <v/>
      </c>
      <c r="H19" s="19" t="n"/>
      <c r="I19" s="11">
        <f>IF(H19="","",IF(H19=E19,"一致","違う"))</f>
        <v/>
      </c>
      <c r="J19" s="21">
        <f>IF(C19="","",WORKDAY(C19-1,1,'1_休日'!$I$4:$I$333))</f>
        <v/>
      </c>
      <c r="K19" s="21">
        <f>IF(C19="","",WORKDAY(C19,1,'1_休日'!$A$4:$A$333))</f>
        <v/>
      </c>
    </row>
    <row r="20" ht="30" customHeight="1">
      <c r="A20" s="17" t="inlineStr">
        <is>
          <t>12月30日が期限だったら（銀行は開いている）</t>
        </is>
      </c>
      <c r="B20" s="18" t="inlineStr"/>
      <c r="C20" s="19" t="n">
        <v>46386</v>
      </c>
      <c r="D20" s="8" t="inlineStr">
        <is>
          <t>税</t>
        </is>
      </c>
      <c r="E20" s="20">
        <f>IF(C20="","",IF(D20="銀行",WORKDAY(C20-1,1,'1_休日'!$E$4:$E$333),WORKDAY(C20-1,1,'1_休日'!$A$4:$A$333)))</f>
        <v/>
      </c>
      <c r="F20" s="11">
        <f>IF(C20="","",TEXT(E20,"aaa"))</f>
        <v/>
      </c>
      <c r="G20" s="11">
        <f>IF(C20="","",E20-C20)</f>
        <v/>
      </c>
      <c r="H20" s="19" t="n"/>
      <c r="I20" s="11">
        <f>IF(H20="","",IF(H20=E20,"一致","違う"))</f>
        <v/>
      </c>
      <c r="J20" s="21">
        <f>IF(C20="","",WORKDAY(C20-1,1,'1_休日'!$I$4:$I$333))</f>
        <v/>
      </c>
      <c r="K20" s="21">
        <f>IF(C20="","",WORKDAY(C20,1,'1_休日'!$A$4:$A$333))</f>
        <v/>
      </c>
    </row>
    <row r="21" ht="30" customHeight="1">
      <c r="A21" s="17" t="n"/>
      <c r="B21" s="18" t="n"/>
      <c r="C21" s="19" t="n"/>
      <c r="D21" s="8" t="n"/>
      <c r="E21" s="20">
        <f>IF(C21="","",IF(D21="銀行",WORKDAY(C21-1,1,'1_休日'!$E$4:$E$333),WORKDAY(C21-1,1,'1_休日'!$A$4:$A$333)))</f>
        <v/>
      </c>
      <c r="F21" s="11">
        <f>IF(C21="","",TEXT(E21,"aaa"))</f>
        <v/>
      </c>
      <c r="G21" s="11">
        <f>IF(C21="","",E21-C21)</f>
        <v/>
      </c>
      <c r="H21" s="19" t="n"/>
      <c r="I21" s="11">
        <f>IF(H21="","",IF(H21=E21,"一致","違う"))</f>
        <v/>
      </c>
      <c r="J21" s="21">
        <f>IF(C21="","",WORKDAY(C21-1,1,'1_休日'!$I$4:$I$333))</f>
        <v/>
      </c>
      <c r="K21" s="21">
        <f>IF(C21="","",WORKDAY(C21,1,'1_休日'!$A$4:$A$333))</f>
        <v/>
      </c>
    </row>
    <row r="22" ht="30" customHeight="1">
      <c r="A22" s="17" t="n"/>
      <c r="B22" s="18" t="n"/>
      <c r="C22" s="19" t="n"/>
      <c r="D22" s="8" t="n"/>
      <c r="E22" s="20">
        <f>IF(C22="","",IF(D22="銀行",WORKDAY(C22-1,1,'1_休日'!$E$4:$E$333),WORKDAY(C22-1,1,'1_休日'!$A$4:$A$333)))</f>
        <v/>
      </c>
      <c r="F22" s="11">
        <f>IF(C22="","",TEXT(E22,"aaa"))</f>
        <v/>
      </c>
      <c r="G22" s="11">
        <f>IF(C22="","",E22-C22)</f>
        <v/>
      </c>
      <c r="H22" s="19" t="n"/>
      <c r="I22" s="11">
        <f>IF(H22="","",IF(H22=E22,"一致","違う"))</f>
        <v/>
      </c>
      <c r="J22" s="21">
        <f>IF(C22="","",WORKDAY(C22-1,1,'1_休日'!$I$4:$I$333))</f>
        <v/>
      </c>
      <c r="K22" s="21">
        <f>IF(C22="","",WORKDAY(C22,1,'1_休日'!$A$4:$A$333))</f>
        <v/>
      </c>
    </row>
    <row r="23" ht="30" customHeight="1">
      <c r="A23" s="17" t="n"/>
      <c r="B23" s="18" t="n"/>
      <c r="C23" s="19" t="n"/>
      <c r="D23" s="8" t="n"/>
      <c r="E23" s="20">
        <f>IF(C23="","",IF(D23="銀行",WORKDAY(C23-1,1,'1_休日'!$E$4:$E$333),WORKDAY(C23-1,1,'1_休日'!$A$4:$A$333)))</f>
        <v/>
      </c>
      <c r="F23" s="11">
        <f>IF(C23="","",TEXT(E23,"aaa"))</f>
        <v/>
      </c>
      <c r="G23" s="11">
        <f>IF(C23="","",E23-C23)</f>
        <v/>
      </c>
      <c r="H23" s="19" t="n"/>
      <c r="I23" s="11">
        <f>IF(H23="","",IF(H23=E23,"一致","違う"))</f>
        <v/>
      </c>
      <c r="J23" s="21">
        <f>IF(C23="","",WORKDAY(C23-1,1,'1_休日'!$I$4:$I$333))</f>
        <v/>
      </c>
      <c r="K23" s="21">
        <f>IF(C23="","",WORKDAY(C23,1,'1_休日'!$A$4:$A$333))</f>
        <v/>
      </c>
    </row>
    <row r="24" ht="30" customHeight="1">
      <c r="A24" s="17" t="n"/>
      <c r="B24" s="18" t="n"/>
      <c r="C24" s="19" t="n"/>
      <c r="D24" s="8" t="n"/>
      <c r="E24" s="20">
        <f>IF(C24="","",IF(D24="銀行",WORKDAY(C24-1,1,'1_休日'!$E$4:$E$333),WORKDAY(C24-1,1,'1_休日'!$A$4:$A$333)))</f>
        <v/>
      </c>
      <c r="F24" s="11">
        <f>IF(C24="","",TEXT(E24,"aaa"))</f>
        <v/>
      </c>
      <c r="G24" s="11">
        <f>IF(C24="","",E24-C24)</f>
        <v/>
      </c>
      <c r="H24" s="19" t="n"/>
      <c r="I24" s="11">
        <f>IF(H24="","",IF(H24=E24,"一致","違う"))</f>
        <v/>
      </c>
      <c r="J24" s="21">
        <f>IF(C24="","",WORKDAY(C24-1,1,'1_休日'!$I$4:$I$333))</f>
        <v/>
      </c>
      <c r="K24" s="21">
        <f>IF(C24="","",WORKDAY(C24,1,'1_休日'!$A$4:$A$333))</f>
        <v/>
      </c>
    </row>
    <row r="25" ht="30" customHeight="1">
      <c r="A25" s="17" t="n"/>
      <c r="B25" s="18" t="n"/>
      <c r="C25" s="19" t="n"/>
      <c r="D25" s="8" t="n"/>
      <c r="E25" s="20">
        <f>IF(C25="","",IF(D25="銀行",WORKDAY(C25-1,1,'1_休日'!$E$4:$E$333),WORKDAY(C25-1,1,'1_休日'!$A$4:$A$333)))</f>
        <v/>
      </c>
      <c r="F25" s="11">
        <f>IF(C25="","",TEXT(E25,"aaa"))</f>
        <v/>
      </c>
      <c r="G25" s="11">
        <f>IF(C25="","",E25-C25)</f>
        <v/>
      </c>
      <c r="H25" s="19" t="n"/>
      <c r="I25" s="11">
        <f>IF(H25="","",IF(H25=E25,"一致","違う"))</f>
        <v/>
      </c>
      <c r="J25" s="21">
        <f>IF(C25="","",WORKDAY(C25-1,1,'1_休日'!$I$4:$I$333))</f>
        <v/>
      </c>
      <c r="K25" s="21">
        <f>IF(C25="","",WORKDAY(C25,1,'1_休日'!$A$4:$A$333))</f>
        <v/>
      </c>
    </row>
    <row r="27">
      <c r="A27" s="4" t="inlineStr">
        <is>
          <t>公表値と照らした行</t>
        </is>
      </c>
      <c r="C27" s="15">
        <f>COUNT(H6:H25)</f>
        <v/>
      </c>
    </row>
    <row r="28">
      <c r="A28" s="4" t="inlineStr">
        <is>
          <t>そのうち一致</t>
        </is>
      </c>
      <c r="C28" s="16">
        <f>COUNTIF(I6:I25,"一致")</f>
        <v/>
      </c>
    </row>
    <row r="29">
      <c r="A29" s="4" t="inlineStr">
        <is>
          <t>延びた期限</t>
        </is>
      </c>
      <c r="C29" s="15">
        <f>COUNTIF(G6:G25,"&gt;0")</f>
        <v/>
      </c>
    </row>
    <row r="30">
      <c r="A30" s="4" t="inlineStr">
        <is>
          <t>失敗例1で日付が違う行</t>
        </is>
      </c>
      <c r="C30" s="16">
        <f>SUMPRODUCT((C6:C25&lt;&gt;"")*(J6:J25&lt;&gt;E6:E25))</f>
        <v/>
      </c>
    </row>
    <row r="31">
      <c r="A31" s="4" t="inlineStr">
        <is>
          <t>失敗例2で日付が違う行</t>
        </is>
      </c>
      <c r="C31" s="16">
        <f>SUMPRODUCT((C6:C25&lt;&gt;"")*(K6:K25&lt;&gt;E6:E25))</f>
        <v/>
      </c>
    </row>
    <row r="33">
      <c r="A33" t="inlineStr">
        <is>
          <t>失敗例1は休日の一覧に祝日しか入れていない。12月31日や12月29日を開いている日と数えてしまう。</t>
        </is>
      </c>
    </row>
    <row r="34">
      <c r="A34" t="inlineStr">
        <is>
          <t>失敗例2は WORKDAY(期限,1)。期限が平日でも1日先へ動かしてしまう。正しくは E列のように 期限-1 から1日進める。</t>
        </is>
      </c>
    </row>
    <row r="35">
      <c r="A35" t="inlineStr">
        <is>
          <t>数え方「税」は役所・税の休日（12月29日〜1月3日）、「銀行」は銀行の休日（12月31日〜1月3日）を使う。</t>
        </is>
      </c>
    </row>
  </sheetData>
  <conditionalFormatting sqref="G6:G25">
    <cfRule type="expression" priority="1" dxfId="0">
      <formula>AND($G6&lt;&gt;"",$G6&gt;0)</formula>
    </cfRule>
  </conditionalFormatting>
  <conditionalFormatting sqref="I6:I25">
    <cfRule type="expression" priority="2" dxfId="1">
      <formula>$I6="違う"</formula>
    </cfRule>
  </conditionalFormatting>
  <conditionalFormatting sqref="J6:K25">
    <cfRule type="expression" priority="3" dxfId="1">
      <formula>AND(J6&lt;&gt;"",J6&lt;&gt;$E6)</formula>
    </cfRule>
  </conditionalFormatting>
  <dataValidations count="1">
    <dataValidation sqref="D6:D25" showDropDown="0" showInputMessage="0" showErrorMessage="0" allowBlank="1" type="list">
      <formula1>"税,銀行"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12" customWidth="1" min="2" max="2"/>
    <col width="6" customWidth="1" min="3" max="3"/>
    <col width="12" customWidth="1" min="4" max="4"/>
    <col width="6" customWidth="1" min="5" max="5"/>
    <col width="9" customWidth="1" min="6" max="6"/>
    <col width="12" customWidth="1" min="7" max="7"/>
    <col width="6" customWidth="1" min="8" max="8"/>
    <col width="12" customWidth="1" min="9" max="9"/>
    <col width="9" customWidth="1" min="10" max="10"/>
    <col width="11" customWidth="1" min="11" max="11"/>
    <col width="11" customWidth="1" min="12" max="12"/>
  </cols>
  <sheetData>
    <row r="1">
      <c r="A1" s="1" t="inlineStr">
        <is>
          <t>2016年末から2026年末までの、役所と銀行の最終日と年始の初日</t>
        </is>
      </c>
    </row>
    <row r="3" ht="45" customHeight="1">
      <c r="A3" s="2" t="inlineStr">
        <is>
          <t>年末の年</t>
        </is>
      </c>
      <c r="B3" s="2" t="inlineStr">
        <is>
          <t>役所の最終開庁日</t>
        </is>
      </c>
      <c r="C3" s="2" t="inlineStr">
        <is>
          <t>曜日</t>
        </is>
      </c>
      <c r="D3" s="2" t="inlineStr">
        <is>
          <t>仕事始め</t>
        </is>
      </c>
      <c r="E3" s="2" t="inlineStr">
        <is>
          <t>曜日</t>
        </is>
      </c>
      <c r="F3" s="2" t="inlineStr">
        <is>
          <t>役所の休み（日）</t>
        </is>
      </c>
      <c r="G3" s="2" t="inlineStr">
        <is>
          <t>銀行の最終営業日</t>
        </is>
      </c>
      <c r="H3" s="2" t="inlineStr">
        <is>
          <t>曜日</t>
        </is>
      </c>
      <c r="I3" s="2" t="inlineStr">
        <is>
          <t>銀行の初日</t>
        </is>
      </c>
      <c r="J3" s="2" t="inlineStr">
        <is>
          <t>銀行の休み（日）</t>
        </is>
      </c>
      <c r="K3" s="2" t="inlineStr">
        <is>
          <t>役所は休みで銀行は開く日</t>
        </is>
      </c>
      <c r="L3" s="2" t="inlineStr">
        <is>
          <t>税の期限が一番延びる日数</t>
        </is>
      </c>
    </row>
    <row r="4">
      <c r="A4" s="5" t="n">
        <v>2016</v>
      </c>
      <c r="B4" s="12">
        <f>WORKDAY(DATE(A4,12,31)+1,-1,'1_休日'!$A$4:$A$333)</f>
        <v/>
      </c>
      <c r="C4" s="11">
        <f>TEXT(B4,"aaa")</f>
        <v/>
      </c>
      <c r="D4" s="12">
        <f>WORKDAY(DATE(A4,12,31),1,'1_休日'!$A$4:$A$333)</f>
        <v/>
      </c>
      <c r="E4" s="11">
        <f>TEXT(D4,"aaa")</f>
        <v/>
      </c>
      <c r="F4" s="22">
        <f>D4-B4-1</f>
        <v/>
      </c>
      <c r="G4" s="12">
        <f>WORKDAY(DATE(A4,12,31)+1,-1,'1_休日'!$E$4:$E$333)</f>
        <v/>
      </c>
      <c r="H4" s="11">
        <f>TEXT(G4,"aaa")</f>
        <v/>
      </c>
      <c r="I4" s="12">
        <f>WORKDAY(DATE(A4,12,31),1,'1_休日'!$E$4:$E$333)</f>
        <v/>
      </c>
      <c r="J4" s="11">
        <f>I4-G4-1</f>
        <v/>
      </c>
      <c r="K4" s="11">
        <f>NETWORKDAYS(B4+1,D4-1,'1_休日'!$E$4:$E$333)</f>
        <v/>
      </c>
      <c r="L4" s="11">
        <f>D4-(B4+1)</f>
        <v/>
      </c>
    </row>
    <row r="5">
      <c r="A5" s="5" t="n">
        <v>2017</v>
      </c>
      <c r="B5" s="12">
        <f>WORKDAY(DATE(A5,12,31)+1,-1,'1_休日'!$A$4:$A$333)</f>
        <v/>
      </c>
      <c r="C5" s="11">
        <f>TEXT(B5,"aaa")</f>
        <v/>
      </c>
      <c r="D5" s="12">
        <f>WORKDAY(DATE(A5,12,31),1,'1_休日'!$A$4:$A$333)</f>
        <v/>
      </c>
      <c r="E5" s="11">
        <f>TEXT(D5,"aaa")</f>
        <v/>
      </c>
      <c r="F5" s="22">
        <f>D5-B5-1</f>
        <v/>
      </c>
      <c r="G5" s="12">
        <f>WORKDAY(DATE(A5,12,31)+1,-1,'1_休日'!$E$4:$E$333)</f>
        <v/>
      </c>
      <c r="H5" s="11">
        <f>TEXT(G5,"aaa")</f>
        <v/>
      </c>
      <c r="I5" s="12">
        <f>WORKDAY(DATE(A5,12,31),1,'1_休日'!$E$4:$E$333)</f>
        <v/>
      </c>
      <c r="J5" s="11">
        <f>I5-G5-1</f>
        <v/>
      </c>
      <c r="K5" s="11">
        <f>NETWORKDAYS(B5+1,D5-1,'1_休日'!$E$4:$E$333)</f>
        <v/>
      </c>
      <c r="L5" s="11">
        <f>D5-(B5+1)</f>
        <v/>
      </c>
    </row>
    <row r="6">
      <c r="A6" s="5" t="n">
        <v>2018</v>
      </c>
      <c r="B6" s="12">
        <f>WORKDAY(DATE(A6,12,31)+1,-1,'1_休日'!$A$4:$A$333)</f>
        <v/>
      </c>
      <c r="C6" s="11">
        <f>TEXT(B6,"aaa")</f>
        <v/>
      </c>
      <c r="D6" s="12">
        <f>WORKDAY(DATE(A6,12,31),1,'1_休日'!$A$4:$A$333)</f>
        <v/>
      </c>
      <c r="E6" s="11">
        <f>TEXT(D6,"aaa")</f>
        <v/>
      </c>
      <c r="F6" s="22">
        <f>D6-B6-1</f>
        <v/>
      </c>
      <c r="G6" s="12">
        <f>WORKDAY(DATE(A6,12,31)+1,-1,'1_休日'!$E$4:$E$333)</f>
        <v/>
      </c>
      <c r="H6" s="11">
        <f>TEXT(G6,"aaa")</f>
        <v/>
      </c>
      <c r="I6" s="12">
        <f>WORKDAY(DATE(A6,12,31),1,'1_休日'!$E$4:$E$333)</f>
        <v/>
      </c>
      <c r="J6" s="11">
        <f>I6-G6-1</f>
        <v/>
      </c>
      <c r="K6" s="11">
        <f>NETWORKDAYS(B6+1,D6-1,'1_休日'!$E$4:$E$333)</f>
        <v/>
      </c>
      <c r="L6" s="11">
        <f>D6-(B6+1)</f>
        <v/>
      </c>
    </row>
    <row r="7">
      <c r="A7" s="5" t="n">
        <v>2019</v>
      </c>
      <c r="B7" s="12">
        <f>WORKDAY(DATE(A7,12,31)+1,-1,'1_休日'!$A$4:$A$333)</f>
        <v/>
      </c>
      <c r="C7" s="11">
        <f>TEXT(B7,"aaa")</f>
        <v/>
      </c>
      <c r="D7" s="12">
        <f>WORKDAY(DATE(A7,12,31),1,'1_休日'!$A$4:$A$333)</f>
        <v/>
      </c>
      <c r="E7" s="11">
        <f>TEXT(D7,"aaa")</f>
        <v/>
      </c>
      <c r="F7" s="22">
        <f>D7-B7-1</f>
        <v/>
      </c>
      <c r="G7" s="12">
        <f>WORKDAY(DATE(A7,12,31)+1,-1,'1_休日'!$E$4:$E$333)</f>
        <v/>
      </c>
      <c r="H7" s="11">
        <f>TEXT(G7,"aaa")</f>
        <v/>
      </c>
      <c r="I7" s="12">
        <f>WORKDAY(DATE(A7,12,31),1,'1_休日'!$E$4:$E$333)</f>
        <v/>
      </c>
      <c r="J7" s="11">
        <f>I7-G7-1</f>
        <v/>
      </c>
      <c r="K7" s="11">
        <f>NETWORKDAYS(B7+1,D7-1,'1_休日'!$E$4:$E$333)</f>
        <v/>
      </c>
      <c r="L7" s="11">
        <f>D7-(B7+1)</f>
        <v/>
      </c>
    </row>
    <row r="8">
      <c r="A8" s="5" t="n">
        <v>2020</v>
      </c>
      <c r="B8" s="12">
        <f>WORKDAY(DATE(A8,12,31)+1,-1,'1_休日'!$A$4:$A$333)</f>
        <v/>
      </c>
      <c r="C8" s="11">
        <f>TEXT(B8,"aaa")</f>
        <v/>
      </c>
      <c r="D8" s="12">
        <f>WORKDAY(DATE(A8,12,31),1,'1_休日'!$A$4:$A$333)</f>
        <v/>
      </c>
      <c r="E8" s="11">
        <f>TEXT(D8,"aaa")</f>
        <v/>
      </c>
      <c r="F8" s="22">
        <f>D8-B8-1</f>
        <v/>
      </c>
      <c r="G8" s="12">
        <f>WORKDAY(DATE(A8,12,31)+1,-1,'1_休日'!$E$4:$E$333)</f>
        <v/>
      </c>
      <c r="H8" s="11">
        <f>TEXT(G8,"aaa")</f>
        <v/>
      </c>
      <c r="I8" s="12">
        <f>WORKDAY(DATE(A8,12,31),1,'1_休日'!$E$4:$E$333)</f>
        <v/>
      </c>
      <c r="J8" s="11">
        <f>I8-G8-1</f>
        <v/>
      </c>
      <c r="K8" s="11">
        <f>NETWORKDAYS(B8+1,D8-1,'1_休日'!$E$4:$E$333)</f>
        <v/>
      </c>
      <c r="L8" s="11">
        <f>D8-(B8+1)</f>
        <v/>
      </c>
    </row>
    <row r="9">
      <c r="A9" s="5" t="n">
        <v>2021</v>
      </c>
      <c r="B9" s="12">
        <f>WORKDAY(DATE(A9,12,31)+1,-1,'1_休日'!$A$4:$A$333)</f>
        <v/>
      </c>
      <c r="C9" s="11">
        <f>TEXT(B9,"aaa")</f>
        <v/>
      </c>
      <c r="D9" s="12">
        <f>WORKDAY(DATE(A9,12,31),1,'1_休日'!$A$4:$A$333)</f>
        <v/>
      </c>
      <c r="E9" s="11">
        <f>TEXT(D9,"aaa")</f>
        <v/>
      </c>
      <c r="F9" s="22">
        <f>D9-B9-1</f>
        <v/>
      </c>
      <c r="G9" s="12">
        <f>WORKDAY(DATE(A9,12,31)+1,-1,'1_休日'!$E$4:$E$333)</f>
        <v/>
      </c>
      <c r="H9" s="11">
        <f>TEXT(G9,"aaa")</f>
        <v/>
      </c>
      <c r="I9" s="12">
        <f>WORKDAY(DATE(A9,12,31),1,'1_休日'!$E$4:$E$333)</f>
        <v/>
      </c>
      <c r="J9" s="11">
        <f>I9-G9-1</f>
        <v/>
      </c>
      <c r="K9" s="11">
        <f>NETWORKDAYS(B9+1,D9-1,'1_休日'!$E$4:$E$333)</f>
        <v/>
      </c>
      <c r="L9" s="11">
        <f>D9-(B9+1)</f>
        <v/>
      </c>
    </row>
    <row r="10">
      <c r="A10" s="5" t="n">
        <v>2022</v>
      </c>
      <c r="B10" s="12">
        <f>WORKDAY(DATE(A10,12,31)+1,-1,'1_休日'!$A$4:$A$333)</f>
        <v/>
      </c>
      <c r="C10" s="11">
        <f>TEXT(B10,"aaa")</f>
        <v/>
      </c>
      <c r="D10" s="12">
        <f>WORKDAY(DATE(A10,12,31),1,'1_休日'!$A$4:$A$333)</f>
        <v/>
      </c>
      <c r="E10" s="11">
        <f>TEXT(D10,"aaa")</f>
        <v/>
      </c>
      <c r="F10" s="22">
        <f>D10-B10-1</f>
        <v/>
      </c>
      <c r="G10" s="12">
        <f>WORKDAY(DATE(A10,12,31)+1,-1,'1_休日'!$E$4:$E$333)</f>
        <v/>
      </c>
      <c r="H10" s="11">
        <f>TEXT(G10,"aaa")</f>
        <v/>
      </c>
      <c r="I10" s="12">
        <f>WORKDAY(DATE(A10,12,31),1,'1_休日'!$E$4:$E$333)</f>
        <v/>
      </c>
      <c r="J10" s="11">
        <f>I10-G10-1</f>
        <v/>
      </c>
      <c r="K10" s="11">
        <f>NETWORKDAYS(B10+1,D10-1,'1_休日'!$E$4:$E$333)</f>
        <v/>
      </c>
      <c r="L10" s="11">
        <f>D10-(B10+1)</f>
        <v/>
      </c>
    </row>
    <row r="11">
      <c r="A11" s="5" t="n">
        <v>2023</v>
      </c>
      <c r="B11" s="12">
        <f>WORKDAY(DATE(A11,12,31)+1,-1,'1_休日'!$A$4:$A$333)</f>
        <v/>
      </c>
      <c r="C11" s="11">
        <f>TEXT(B11,"aaa")</f>
        <v/>
      </c>
      <c r="D11" s="12">
        <f>WORKDAY(DATE(A11,12,31),1,'1_休日'!$A$4:$A$333)</f>
        <v/>
      </c>
      <c r="E11" s="11">
        <f>TEXT(D11,"aaa")</f>
        <v/>
      </c>
      <c r="F11" s="22">
        <f>D11-B11-1</f>
        <v/>
      </c>
      <c r="G11" s="12">
        <f>WORKDAY(DATE(A11,12,31)+1,-1,'1_休日'!$E$4:$E$333)</f>
        <v/>
      </c>
      <c r="H11" s="11">
        <f>TEXT(G11,"aaa")</f>
        <v/>
      </c>
      <c r="I11" s="12">
        <f>WORKDAY(DATE(A11,12,31),1,'1_休日'!$E$4:$E$333)</f>
        <v/>
      </c>
      <c r="J11" s="11">
        <f>I11-G11-1</f>
        <v/>
      </c>
      <c r="K11" s="11">
        <f>NETWORKDAYS(B11+1,D11-1,'1_休日'!$E$4:$E$333)</f>
        <v/>
      </c>
      <c r="L11" s="11">
        <f>D11-(B11+1)</f>
        <v/>
      </c>
    </row>
    <row r="12">
      <c r="A12" s="5" t="n">
        <v>2024</v>
      </c>
      <c r="B12" s="12">
        <f>WORKDAY(DATE(A12,12,31)+1,-1,'1_休日'!$A$4:$A$333)</f>
        <v/>
      </c>
      <c r="C12" s="11">
        <f>TEXT(B12,"aaa")</f>
        <v/>
      </c>
      <c r="D12" s="12">
        <f>WORKDAY(DATE(A12,12,31),1,'1_休日'!$A$4:$A$333)</f>
        <v/>
      </c>
      <c r="E12" s="11">
        <f>TEXT(D12,"aaa")</f>
        <v/>
      </c>
      <c r="F12" s="22">
        <f>D12-B12-1</f>
        <v/>
      </c>
      <c r="G12" s="12">
        <f>WORKDAY(DATE(A12,12,31)+1,-1,'1_休日'!$E$4:$E$333)</f>
        <v/>
      </c>
      <c r="H12" s="11">
        <f>TEXT(G12,"aaa")</f>
        <v/>
      </c>
      <c r="I12" s="12">
        <f>WORKDAY(DATE(A12,12,31),1,'1_休日'!$E$4:$E$333)</f>
        <v/>
      </c>
      <c r="J12" s="11">
        <f>I12-G12-1</f>
        <v/>
      </c>
      <c r="K12" s="11">
        <f>NETWORKDAYS(B12+1,D12-1,'1_休日'!$E$4:$E$333)</f>
        <v/>
      </c>
      <c r="L12" s="11">
        <f>D12-(B12+1)</f>
        <v/>
      </c>
    </row>
    <row r="13">
      <c r="A13" s="5" t="n">
        <v>2025</v>
      </c>
      <c r="B13" s="12">
        <f>WORKDAY(DATE(A13,12,31)+1,-1,'1_休日'!$A$4:$A$333)</f>
        <v/>
      </c>
      <c r="C13" s="11">
        <f>TEXT(B13,"aaa")</f>
        <v/>
      </c>
      <c r="D13" s="12">
        <f>WORKDAY(DATE(A13,12,31),1,'1_休日'!$A$4:$A$333)</f>
        <v/>
      </c>
      <c r="E13" s="11">
        <f>TEXT(D13,"aaa")</f>
        <v/>
      </c>
      <c r="F13" s="22">
        <f>D13-B13-1</f>
        <v/>
      </c>
      <c r="G13" s="12">
        <f>WORKDAY(DATE(A13,12,31)+1,-1,'1_休日'!$E$4:$E$333)</f>
        <v/>
      </c>
      <c r="H13" s="11">
        <f>TEXT(G13,"aaa")</f>
        <v/>
      </c>
      <c r="I13" s="12">
        <f>WORKDAY(DATE(A13,12,31),1,'1_休日'!$E$4:$E$333)</f>
        <v/>
      </c>
      <c r="J13" s="11">
        <f>I13-G13-1</f>
        <v/>
      </c>
      <c r="K13" s="11">
        <f>NETWORKDAYS(B13+1,D13-1,'1_休日'!$E$4:$E$333)</f>
        <v/>
      </c>
      <c r="L13" s="11">
        <f>D13-(B13+1)</f>
        <v/>
      </c>
    </row>
    <row r="14">
      <c r="A14" s="5" t="n">
        <v>2026</v>
      </c>
      <c r="B14" s="12">
        <f>WORKDAY(DATE(A14,12,31)+1,-1,'1_休日'!$A$4:$A$333)</f>
        <v/>
      </c>
      <c r="C14" s="11">
        <f>TEXT(B14,"aaa")</f>
        <v/>
      </c>
      <c r="D14" s="12">
        <f>WORKDAY(DATE(A14,12,31),1,'1_休日'!$A$4:$A$333)</f>
        <v/>
      </c>
      <c r="E14" s="11">
        <f>TEXT(D14,"aaa")</f>
        <v/>
      </c>
      <c r="F14" s="22">
        <f>D14-B14-1</f>
        <v/>
      </c>
      <c r="G14" s="12">
        <f>WORKDAY(DATE(A14,12,31)+1,-1,'1_休日'!$E$4:$E$333)</f>
        <v/>
      </c>
      <c r="H14" s="11">
        <f>TEXT(G14,"aaa")</f>
        <v/>
      </c>
      <c r="I14" s="12">
        <f>WORKDAY(DATE(A14,12,31),1,'1_休日'!$E$4:$E$333)</f>
        <v/>
      </c>
      <c r="J14" s="11">
        <f>I14-G14-1</f>
        <v/>
      </c>
      <c r="K14" s="11">
        <f>NETWORKDAYS(B14+1,D14-1,'1_休日'!$E$4:$E$333)</f>
        <v/>
      </c>
      <c r="L14" s="11">
        <f>D14-(B14+1)</f>
        <v/>
      </c>
    </row>
    <row r="15">
      <c r="A15" t="inlineStr">
        <is>
          <t>平均</t>
        </is>
      </c>
      <c r="F15" s="23">
        <f>AVERAGE(F4:F14)</f>
        <v/>
      </c>
      <c r="J15" s="23">
        <f>AVERAGE(J4:J14)</f>
        <v/>
      </c>
      <c r="K15" s="23">
        <f>AVERAGE(K4:K14)</f>
        <v/>
      </c>
    </row>
    <row r="17">
      <c r="A17" t="inlineStr">
        <is>
          <t>橙は役所の休みが7日以上の年。12月28日が土日だと最終日が前に、1月4日が土日だと仕事始めが後ろにずれる。</t>
        </is>
      </c>
    </row>
    <row r="18">
      <c r="A18" t="inlineStr">
        <is>
          <t>税の期限が一番延びるのは、役所の休みの初日が期限の場合。延びる日数は役所の休みの日数と同じになる。</t>
        </is>
      </c>
    </row>
  </sheetData>
  <conditionalFormatting sqref="A4:L14">
    <cfRule type="expression" priority="1" dxfId="0">
      <formula>$F4&gt;6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26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使い方</t>
        </is>
      </c>
    </row>
    <row r="3">
      <c r="A3" t="inlineStr">
        <is>
          <t>2_年末年始 のC3に年末の年を入れる。2026と入れると、2026年12月20日から2027年1月15日までを1日ずつ出す。</t>
        </is>
      </c>
    </row>
    <row r="4">
      <c r="A4" t="inlineStr">
        <is>
          <t>役所の列は行政機関の休日、銀行の列は銀行の休日で、開いているかを出す。青い行は役所が休みで銀行が開いている日。</t>
        </is>
      </c>
    </row>
    <row r="5">
      <c r="A5" t="inlineStr">
        <is>
          <t>税の期限なら（G列）は、その日が国税や地方税の期限だったときに実際に期限になる日。式は WORKDAY(日付-1,1,休日)。</t>
        </is>
      </c>
    </row>
    <row r="6">
      <c r="A6" t="inlineStr">
        <is>
          <t>3_期限 は、2026年末から2027年始の主な期限を並べた。黄色の欄を書き換えれば、ほかの期限も出せる。</t>
        </is>
      </c>
    </row>
    <row r="7">
      <c r="A7" t="inlineStr">
        <is>
          <t>社会保険料の行は、日本年金機構が公表している納付期限と照らしている。I列が「違う」になったら式か休日の一覧を見直す。</t>
        </is>
      </c>
    </row>
    <row r="8">
      <c r="A8" t="inlineStr">
        <is>
          <t>4_年ごと は2016年末から2026年末までの11回を並べた。</t>
        </is>
      </c>
    </row>
    <row r="9">
      <c r="A9" t="inlineStr"/>
    </row>
    <row r="10">
      <c r="A10" t="inlineStr">
        <is>
          <t>会社の年末年始休暇で数えたいときは、1_休日 の黄色の行に会社の休みを足す。役所の一覧に足せば2_年末年始の役所の列が会社の休みになる。</t>
        </is>
      </c>
    </row>
    <row r="11">
      <c r="A11" t="inlineStr">
        <is>
          <t>祝日は内閣府のCSVの2027年11月23日まで。2027年末以降は、2028年の祝日がCSVに載ってから足す。</t>
        </is>
      </c>
    </row>
    <row r="12">
      <c r="A12" t="inlineStr"/>
    </row>
    <row r="13">
      <c r="A13" t="inlineStr">
        <is>
          <t>出典（どれも2026年10月6日確認）</t>
        </is>
      </c>
    </row>
    <row r="14">
      <c r="A14" t="inlineStr">
        <is>
          <t>行政機関の休日に関する法律 第1条 https://laws.e-gov.go.jp/law/363AC0000000091</t>
        </is>
      </c>
    </row>
    <row r="15">
      <c r="A15" t="inlineStr">
        <is>
          <t>銀行法 第15条 https://laws.e-gov.go.jp/law/356AC0000000059</t>
        </is>
      </c>
    </row>
    <row r="16">
      <c r="A16" t="inlineStr">
        <is>
          <t>銀行法施行令 第5条 https://laws.e-gov.go.jp/law/357CO0000000040</t>
        </is>
      </c>
    </row>
    <row r="17">
      <c r="A17" t="inlineStr">
        <is>
          <t>国税通則法 第10条 https://laws.e-gov.go.jp/law/337AC0000000066</t>
        </is>
      </c>
    </row>
    <row r="18">
      <c r="A18" t="inlineStr">
        <is>
          <t>国税通則法施行令 第2条 https://laws.e-gov.go.jp/law/337CO0000000135</t>
        </is>
      </c>
    </row>
    <row r="19">
      <c r="A19" t="inlineStr">
        <is>
          <t>国税庁 国税通則法基本通達 第10条関係 https://www.nta.go.jp/law/tsutatsu/kihon/tsusoku/01/03/10.htm</t>
        </is>
      </c>
    </row>
    <row r="20">
      <c r="A20" t="inlineStr">
        <is>
          <t>地方税法 第20条の5 https://laws.e-gov.go.jp/law/325AC0000000226</t>
        </is>
      </c>
    </row>
    <row r="21">
      <c r="A21" t="inlineStr">
        <is>
          <t>地方税法施行令 第6条の18 https://laws.e-gov.go.jp/law/325CO0000000245</t>
        </is>
      </c>
    </row>
    <row r="22">
      <c r="A22" t="inlineStr">
        <is>
          <t>日本年金機構 厚生年金保険料等の納付 https://www.nenkin.go.jp/service/kounen/hokenryo/nofu/nofu.html</t>
        </is>
      </c>
    </row>
    <row r="23">
      <c r="A23" t="inlineStr">
        <is>
          <t>国税庁 主な国税の納期限 https://www.nta.go.jp/taxes/nozei/nofu/24200042/noufu_kigen.htm</t>
        </is>
      </c>
    </row>
    <row r="24">
      <c r="A24" t="inlineStr">
        <is>
          <t>内閣府 祝日CSV https://www8.cao.go.jp/chosei/shukujitsu/syukujitsu.csv （最終更新2026年2月2日）</t>
        </is>
      </c>
    </row>
    <row r="25">
      <c r="A25" t="inlineStr"/>
    </row>
    <row r="26">
      <c r="A26" t="inlineStr">
        <is>
          <t>Microsoft 365のExcel（バージョン16）で確認、2026年10月6日。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2026-10-06T04:23:49Z</dcterms:created>
  <dcterms:modified xmlns:dcterms="http://purl.org/dc/terms/" xmlns:xsi="http://www.w3.org/2001/XMLSchema-instance" xsi:type="dcterms:W3CDTF">2026-10-06T04:23:52Z</dcterms:modified>
</cp:coreProperties>
</file>