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月ごとの計算" sheetId="1" state="visible" r:id="rId1"/>
    <sheet xmlns:r="http://schemas.openxmlformats.org/officeDocument/2006/relationships" name="2_カウント表" sheetId="2" state="visible" r:id="rId2"/>
    <sheet xmlns:r="http://schemas.openxmlformats.org/officeDocument/2006/relationships" name="3_決まり" sheetId="3" state="visible" r:id="rId3"/>
    <sheet xmlns:r="http://schemas.openxmlformats.org/officeDocument/2006/relationships" name="4_使い方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0"/>
    <numFmt numFmtId="166" formatCode="#,##0円"/>
  </numFmts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5">
    <fill>
      <patternFill/>
    </fill>
    <fill>
      <patternFill patternType="gray125"/>
    </fill>
    <fill>
      <patternFill patternType="solid">
        <fgColor rgb="00FFF7CC"/>
      </patternFill>
    </fill>
    <fill>
      <patternFill patternType="solid">
        <fgColor rgb="00E8EDF2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9" fontId="0" fillId="2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2" fillId="0" borderId="0" pivotButton="0" quotePrefix="0" xfId="0"/>
    <xf numFmtId="0" fontId="0" fillId="0" borderId="1" pivotButton="0" quotePrefix="0" xfId="0"/>
    <xf numFmtId="0" fontId="0" fillId="2" borderId="1" pivotButton="0" quotePrefix="0" xfId="0"/>
    <xf numFmtId="165" fontId="0" fillId="4" borderId="1" pivotButton="0" quotePrefix="0" xfId="0"/>
    <xf numFmtId="164" fontId="0" fillId="2" borderId="1" pivotButton="0" quotePrefix="0" xfId="0"/>
    <xf numFmtId="3" fontId="0" fillId="0" borderId="1" pivotButton="0" quotePrefix="0" xfId="0"/>
    <xf numFmtId="166" fontId="0" fillId="0" borderId="1" pivotButton="0" quotePrefix="0" xfId="0"/>
    <xf numFmtId="165" fontId="2" fillId="0" borderId="1" pivotButton="0" quotePrefix="0" xfId="0"/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ill>
        <patternFill patternType="solid">
          <fgColor rgb="00FDE8E8"/>
          <bgColor rgb="00FDE8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7"/>
  <sheetViews>
    <sheetView workbookViewId="0">
      <selection activeCell="A1" sqref="A1"/>
    </sheetView>
  </sheetViews>
  <sheetFormatPr baseColWidth="8" defaultRowHeight="15"/>
  <cols>
    <col width="8" customWidth="1" min="1" max="1"/>
    <col width="16" customWidth="1" min="2" max="2"/>
    <col width="14" customWidth="1" min="3" max="3"/>
    <col width="16" customWidth="1" min="4" max="4"/>
    <col width="14" customWidth="1" min="5" max="5"/>
    <col width="16" customWidth="1" min="6" max="6"/>
    <col width="12" customWidth="1" min="7" max="7"/>
    <col width="16" customWidth="1" min="8" max="8"/>
    <col width="14" customWidth="1" min="9" max="9"/>
    <col width="12" customWidth="1" min="10" max="10"/>
    <col width="28" customWidth="1" min="12" max="12"/>
    <col width="14" customWidth="1" min="13" max="13"/>
  </cols>
  <sheetData>
    <row r="1">
      <c r="A1" s="1" t="inlineStr">
        <is>
          <t>障害者雇用率の算定。黄色のセルを埋める</t>
        </is>
      </c>
    </row>
    <row r="2">
      <c r="A2" t="inlineStr">
        <is>
          <t>除外率</t>
        </is>
      </c>
      <c r="B2" s="2" t="n">
        <v>0.1</v>
      </c>
      <c r="C2" t="inlineStr">
        <is>
          <t>除外率設定業種でなければ0%にする</t>
        </is>
      </c>
    </row>
    <row r="3">
      <c r="A3" t="inlineStr">
        <is>
          <t>常用雇用労働者の総数で100人を超えるか</t>
        </is>
      </c>
      <c r="D3">
        <f>IF(AVERAGE($D$5:$D$16)&gt;100,"納付金と調整金の対象","報奨金の対象")</f>
        <v/>
      </c>
    </row>
    <row r="4">
      <c r="A4" s="3" t="inlineStr">
        <is>
          <t>月</t>
        </is>
      </c>
      <c r="B4" s="3" t="inlineStr">
        <is>
          <t>短時間以外の
常用雇用労働者数</t>
        </is>
      </c>
      <c r="C4" s="3" t="inlineStr">
        <is>
          <t>短時間労働者数</t>
        </is>
      </c>
      <c r="D4" s="3" t="inlineStr">
        <is>
          <t>常用雇用労働者の総数</t>
        </is>
      </c>
      <c r="E4" s="3" t="inlineStr">
        <is>
          <t>除外率相当数</t>
        </is>
      </c>
      <c r="F4" s="3" t="inlineStr">
        <is>
          <t>算定の基礎となる
労働者数</t>
        </is>
      </c>
      <c r="G4" s="3" t="inlineStr">
        <is>
          <t>その月の率</t>
        </is>
      </c>
      <c r="H4" s="3" t="inlineStr">
        <is>
          <t>法定雇用障害者数</t>
        </is>
      </c>
      <c r="I4" s="3" t="inlineStr">
        <is>
          <t>対象障害者数</t>
        </is>
      </c>
      <c r="J4" s="3" t="inlineStr">
        <is>
          <t>過不足</t>
        </is>
      </c>
      <c r="L4" s="4" t="inlineStr">
        <is>
          <t>年度のまとめ</t>
        </is>
      </c>
    </row>
    <row r="5">
      <c r="A5" s="5" t="inlineStr">
        <is>
          <t>4月</t>
        </is>
      </c>
      <c r="B5" s="6" t="n">
        <v>92</v>
      </c>
      <c r="C5" s="6" t="n">
        <v>4</v>
      </c>
      <c r="D5" s="7">
        <f>$B5+$C5*0.5</f>
        <v/>
      </c>
      <c r="E5" s="7">
        <f>ROUNDDOWN($D5*$B$2,0)</f>
        <v/>
      </c>
      <c r="F5" s="7">
        <f>$D5-$E5</f>
        <v/>
      </c>
      <c r="G5" s="8" t="n">
        <v>0.025</v>
      </c>
      <c r="H5" s="7">
        <f>ROUNDDOWN($F5*$G5,0)</f>
        <v/>
      </c>
      <c r="I5" s="6" t="n">
        <v>1</v>
      </c>
      <c r="J5" s="7">
        <f>$I5-$H5</f>
        <v/>
      </c>
      <c r="L5" s="5" t="inlineStr">
        <is>
          <t>A 法定雇用障害者数の合計</t>
        </is>
      </c>
      <c r="M5" s="9">
        <f>SUM($H$5:$H$16)</f>
        <v/>
      </c>
    </row>
    <row r="6">
      <c r="A6" s="5" t="inlineStr">
        <is>
          <t>5月</t>
        </is>
      </c>
      <c r="B6" s="6" t="n">
        <v>96</v>
      </c>
      <c r="C6" s="6" t="n">
        <v>5</v>
      </c>
      <c r="D6" s="7">
        <f>$B6+$C6*0.5</f>
        <v/>
      </c>
      <c r="E6" s="7">
        <f>ROUNDDOWN($D6*$B$2,0)</f>
        <v/>
      </c>
      <c r="F6" s="7">
        <f>$D6-$E6</f>
        <v/>
      </c>
      <c r="G6" s="8" t="n">
        <v>0.025</v>
      </c>
      <c r="H6" s="7">
        <f>ROUNDDOWN($F6*$G6,0)</f>
        <v/>
      </c>
      <c r="I6" s="6" t="n">
        <v>1</v>
      </c>
      <c r="J6" s="7">
        <f>$I6-$H6</f>
        <v/>
      </c>
      <c r="L6" s="5" t="inlineStr">
        <is>
          <t>B 対象障害者数の合計</t>
        </is>
      </c>
      <c r="M6" s="9">
        <f>SUM($I$5:$I$16)</f>
        <v/>
      </c>
    </row>
    <row r="7">
      <c r="A7" s="5" t="inlineStr">
        <is>
          <t>6月</t>
        </is>
      </c>
      <c r="B7" s="6" t="n">
        <v>98</v>
      </c>
      <c r="C7" s="6" t="n">
        <v>5</v>
      </c>
      <c r="D7" s="7">
        <f>$B7+$C7*0.5</f>
        <v/>
      </c>
      <c r="E7" s="7">
        <f>ROUNDDOWN($D7*$B$2,0)</f>
        <v/>
      </c>
      <c r="F7" s="7">
        <f>$D7-$E7</f>
        <v/>
      </c>
      <c r="G7" s="8" t="n">
        <v>0.025</v>
      </c>
      <c r="H7" s="7">
        <f>ROUNDDOWN($F7*$G7,0)</f>
        <v/>
      </c>
      <c r="I7" s="6" t="n">
        <v>1</v>
      </c>
      <c r="J7" s="7">
        <f>$I7-$H7</f>
        <v/>
      </c>
      <c r="L7" s="5" t="inlineStr">
        <is>
          <t>不足している数</t>
        </is>
      </c>
      <c r="M7" s="9">
        <f>MAX($M$5-$M$6,0)</f>
        <v/>
      </c>
    </row>
    <row r="8">
      <c r="A8" s="5" t="inlineStr">
        <is>
          <t>7月</t>
        </is>
      </c>
      <c r="B8" s="6" t="n">
        <v>112</v>
      </c>
      <c r="C8" s="6" t="n">
        <v>5</v>
      </c>
      <c r="D8" s="7">
        <f>$B8+$C8*0.5</f>
        <v/>
      </c>
      <c r="E8" s="7">
        <f>ROUNDDOWN($D8*$B$2,0)</f>
        <v/>
      </c>
      <c r="F8" s="7">
        <f>$D8-$E8</f>
        <v/>
      </c>
      <c r="G8" s="8" t="n">
        <v>0.027</v>
      </c>
      <c r="H8" s="7">
        <f>ROUNDDOWN($F8*$G8,0)</f>
        <v/>
      </c>
      <c r="I8" s="6" t="n">
        <v>1</v>
      </c>
      <c r="J8" s="7">
        <f>$I8-$H8</f>
        <v/>
      </c>
      <c r="L8" s="5" t="inlineStr">
        <is>
          <t>超えている数</t>
        </is>
      </c>
      <c r="M8" s="9">
        <f>MAX($M$6-$M$5,0)</f>
        <v/>
      </c>
    </row>
    <row r="9">
      <c r="A9" s="5" t="inlineStr">
        <is>
          <t>8月</t>
        </is>
      </c>
      <c r="B9" s="6" t="n">
        <v>123</v>
      </c>
      <c r="C9" s="6" t="n">
        <v>4</v>
      </c>
      <c r="D9" s="7">
        <f>$B9+$C9*0.5</f>
        <v/>
      </c>
      <c r="E9" s="7">
        <f>ROUNDDOWN($D9*$B$2,0)</f>
        <v/>
      </c>
      <c r="F9" s="7">
        <f>$D9-$E9</f>
        <v/>
      </c>
      <c r="G9" s="8" t="n">
        <v>0.027</v>
      </c>
      <c r="H9" s="7">
        <f>ROUNDDOWN($F9*$G9,0)</f>
        <v/>
      </c>
      <c r="I9" s="6" t="n">
        <v>2</v>
      </c>
      <c r="J9" s="7">
        <f>$I9-$H9</f>
        <v/>
      </c>
      <c r="L9" s="5" t="inlineStr">
        <is>
          <t>納付金</t>
        </is>
      </c>
      <c r="M9" s="10">
        <f>$M$7*50000</f>
        <v/>
      </c>
    </row>
    <row r="10">
      <c r="A10" s="5" t="inlineStr">
        <is>
          <t>9月</t>
        </is>
      </c>
      <c r="B10" s="6" t="n">
        <v>129</v>
      </c>
      <c r="C10" s="6" t="n">
        <v>4</v>
      </c>
      <c r="D10" s="7">
        <f>$B10+$C10*0.5</f>
        <v/>
      </c>
      <c r="E10" s="7">
        <f>ROUNDDOWN($D10*$B$2,0)</f>
        <v/>
      </c>
      <c r="F10" s="7">
        <f>$D10-$E10</f>
        <v/>
      </c>
      <c r="G10" s="8" t="n">
        <v>0.027</v>
      </c>
      <c r="H10" s="7">
        <f>ROUNDDOWN($F10*$G10,0)</f>
        <v/>
      </c>
      <c r="I10" s="6" t="n">
        <v>2</v>
      </c>
      <c r="J10" s="7">
        <f>$I10-$H10</f>
        <v/>
      </c>
      <c r="L10" s="5" t="inlineStr">
        <is>
          <t>調整金</t>
        </is>
      </c>
      <c r="M10" s="10">
        <f>$M$8*29000</f>
        <v/>
      </c>
    </row>
    <row r="11">
      <c r="A11" s="5" t="inlineStr">
        <is>
          <t>10月</t>
        </is>
      </c>
      <c r="B11" s="6" t="n">
        <v>135</v>
      </c>
      <c r="C11" s="6" t="n">
        <v>6</v>
      </c>
      <c r="D11" s="7">
        <f>$B11+$C11*0.5</f>
        <v/>
      </c>
      <c r="E11" s="7">
        <f>ROUNDDOWN($D11*$B$2,0)</f>
        <v/>
      </c>
      <c r="F11" s="7">
        <f>$D11-$E11</f>
        <v/>
      </c>
      <c r="G11" s="8" t="n">
        <v>0.027</v>
      </c>
      <c r="H11" s="7">
        <f>ROUNDDOWN($F11*$G11,0)</f>
        <v/>
      </c>
      <c r="I11" s="6" t="n">
        <v>2</v>
      </c>
      <c r="J11" s="7">
        <f>$I11-$H11</f>
        <v/>
      </c>
      <c r="L11" s="5" t="inlineStr">
        <is>
          <t>報奨金</t>
        </is>
      </c>
      <c r="M11" s="10">
        <f>$M$8*21000</f>
        <v/>
      </c>
    </row>
    <row r="12">
      <c r="A12" s="5" t="inlineStr">
        <is>
          <t>11月</t>
        </is>
      </c>
      <c r="B12" s="6" t="n">
        <v>135</v>
      </c>
      <c r="C12" s="6" t="n">
        <v>7</v>
      </c>
      <c r="D12" s="7">
        <f>$B12+$C12*0.5</f>
        <v/>
      </c>
      <c r="E12" s="7">
        <f>ROUNDDOWN($D12*$B$2,0)</f>
        <v/>
      </c>
      <c r="F12" s="7">
        <f>$D12-$E12</f>
        <v/>
      </c>
      <c r="G12" s="8" t="n">
        <v>0.027</v>
      </c>
      <c r="H12" s="7">
        <f>ROUNDDOWN($F12*$G12,0)</f>
        <v/>
      </c>
      <c r="I12" s="6" t="n">
        <v>2</v>
      </c>
      <c r="J12" s="7">
        <f>$I12-$H12</f>
        <v/>
      </c>
    </row>
    <row r="13">
      <c r="A13" s="5" t="inlineStr">
        <is>
          <t>12月</t>
        </is>
      </c>
      <c r="B13" s="6" t="n">
        <v>159</v>
      </c>
      <c r="C13" s="6" t="n">
        <v>6</v>
      </c>
      <c r="D13" s="7">
        <f>$B13+$C13*0.5</f>
        <v/>
      </c>
      <c r="E13" s="7">
        <f>ROUNDDOWN($D13*$B$2,0)</f>
        <v/>
      </c>
      <c r="F13" s="7">
        <f>$D13-$E13</f>
        <v/>
      </c>
      <c r="G13" s="8" t="n">
        <v>0.027</v>
      </c>
      <c r="H13" s="7">
        <f>ROUNDDOWN($F13*$G13,0)</f>
        <v/>
      </c>
      <c r="I13" s="6" t="n">
        <v>2</v>
      </c>
      <c r="J13" s="7">
        <f>$I13-$H13</f>
        <v/>
      </c>
      <c r="L13" t="inlineStr">
        <is>
          <t>納付金は常用雇用労働者100人超のときだけ</t>
        </is>
      </c>
    </row>
    <row r="14">
      <c r="A14" s="5" t="inlineStr">
        <is>
          <t>1月</t>
        </is>
      </c>
      <c r="B14" s="6" t="n">
        <v>185</v>
      </c>
      <c r="C14" s="6" t="n">
        <v>7</v>
      </c>
      <c r="D14" s="7">
        <f>$B14+$C14*0.5</f>
        <v/>
      </c>
      <c r="E14" s="7">
        <f>ROUNDDOWN($D14*$B$2,0)</f>
        <v/>
      </c>
      <c r="F14" s="7">
        <f>$D14-$E14</f>
        <v/>
      </c>
      <c r="G14" s="8" t="n">
        <v>0.027</v>
      </c>
      <c r="H14" s="7">
        <f>ROUNDDOWN($F14*$G14,0)</f>
        <v/>
      </c>
      <c r="I14" s="6" t="n">
        <v>2</v>
      </c>
      <c r="J14" s="7">
        <f>$I14-$H14</f>
        <v/>
      </c>
      <c r="L14" t="inlineStr">
        <is>
          <t>調整金は100人超、報奨金は100人以下のとき</t>
        </is>
      </c>
    </row>
    <row r="15">
      <c r="A15" s="5" t="inlineStr">
        <is>
          <t>2月</t>
        </is>
      </c>
      <c r="B15" s="6" t="n">
        <v>203</v>
      </c>
      <c r="C15" s="6" t="n">
        <v>7</v>
      </c>
      <c r="D15" s="7">
        <f>$B15+$C15*0.5</f>
        <v/>
      </c>
      <c r="E15" s="7">
        <f>ROUNDDOWN($D15*$B$2,0)</f>
        <v/>
      </c>
      <c r="F15" s="7">
        <f>$D15-$E15</f>
        <v/>
      </c>
      <c r="G15" s="8" t="n">
        <v>0.027</v>
      </c>
      <c r="H15" s="7">
        <f>ROUNDDOWN($F15*$G15,0)</f>
        <v/>
      </c>
      <c r="I15" s="6" t="n">
        <v>2</v>
      </c>
      <c r="J15" s="7">
        <f>$I15-$H15</f>
        <v/>
      </c>
      <c r="L15" t="inlineStr">
        <is>
          <t>調整金は年120人を超える分が23,000円</t>
        </is>
      </c>
    </row>
    <row r="16">
      <c r="A16" s="5" t="inlineStr">
        <is>
          <t>3月</t>
        </is>
      </c>
      <c r="B16" s="6" t="n">
        <v>215</v>
      </c>
      <c r="C16" s="6" t="n">
        <v>7</v>
      </c>
      <c r="D16" s="7">
        <f>$B16+$C16*0.5</f>
        <v/>
      </c>
      <c r="E16" s="7">
        <f>ROUNDDOWN($D16*$B$2,0)</f>
        <v/>
      </c>
      <c r="F16" s="7">
        <f>$D16-$E16</f>
        <v/>
      </c>
      <c r="G16" s="8" t="n">
        <v>0.027</v>
      </c>
      <c r="H16" s="7">
        <f>ROUNDDOWN($F16*$G16,0)</f>
        <v/>
      </c>
      <c r="I16" s="6" t="n">
        <v>2</v>
      </c>
      <c r="J16" s="7">
        <f>$I16-$H16</f>
        <v/>
      </c>
      <c r="L16" t="inlineStr">
        <is>
          <t>報奨金は年420人を超える分が16,000円</t>
        </is>
      </c>
    </row>
    <row r="17">
      <c r="A17" s="4" t="inlineStr">
        <is>
          <t>年度の合計</t>
        </is>
      </c>
      <c r="D17" s="11">
        <f>SUM($D$5:$D$16)</f>
        <v/>
      </c>
      <c r="H17" s="11">
        <f>SUM($H$5:$H$16)</f>
        <v/>
      </c>
      <c r="I17" s="11">
        <f>SUM($I$5:$I$16)</f>
        <v/>
      </c>
      <c r="J17" s="11">
        <f>SUM($J$5:$J$16)</f>
        <v/>
      </c>
    </row>
  </sheetData>
  <conditionalFormatting sqref="J5:J16">
    <cfRule type="expression" priority="1" dxfId="0">
      <formula>$J5&lt;0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6" customWidth="1" min="3" max="3"/>
    <col width="16" customWidth="1" min="4" max="4"/>
  </cols>
  <sheetData>
    <row r="1">
      <c r="A1" s="1" t="inlineStr">
        <is>
          <t>実雇用率に数えるときの人数</t>
        </is>
      </c>
    </row>
    <row r="2">
      <c r="A2" t="inlineStr">
        <is>
          <t>厚生労働省の資料で2026年9月22日に確認</t>
        </is>
      </c>
    </row>
    <row r="4">
      <c r="A4" s="3" t="inlineStr">
        <is>
          <t>区分</t>
        </is>
      </c>
      <c r="B4" s="3" t="inlineStr">
        <is>
          <t>週30時間以上</t>
        </is>
      </c>
      <c r="C4" s="3" t="inlineStr">
        <is>
          <t>週20時間以上
30時間未満</t>
        </is>
      </c>
      <c r="D4" s="3" t="inlineStr">
        <is>
          <t>週10時間以上
20時間未満</t>
        </is>
      </c>
    </row>
    <row r="5">
      <c r="A5" s="5" t="inlineStr">
        <is>
          <t>身体障害者</t>
        </is>
      </c>
      <c r="B5" s="12" t="n">
        <v>1</v>
      </c>
      <c r="C5" s="12" t="n">
        <v>0.5</v>
      </c>
      <c r="D5" s="12" t="inlineStr">
        <is>
          <t>対象外</t>
        </is>
      </c>
    </row>
    <row r="6">
      <c r="A6" s="5" t="inlineStr">
        <is>
          <t>身体障害者 重度</t>
        </is>
      </c>
      <c r="B6" s="12" t="n">
        <v>2</v>
      </c>
      <c r="C6" s="12" t="n">
        <v>1</v>
      </c>
      <c r="D6" s="12" t="n">
        <v>0.5</v>
      </c>
    </row>
    <row r="7">
      <c r="A7" s="5" t="inlineStr">
        <is>
          <t>知的障害者</t>
        </is>
      </c>
      <c r="B7" s="12" t="n">
        <v>1</v>
      </c>
      <c r="C7" s="12" t="n">
        <v>0.5</v>
      </c>
      <c r="D7" s="12" t="inlineStr">
        <is>
          <t>対象外</t>
        </is>
      </c>
    </row>
    <row r="8">
      <c r="A8" s="5" t="inlineStr">
        <is>
          <t>知的障害者 重度</t>
        </is>
      </c>
      <c r="B8" s="12" t="n">
        <v>2</v>
      </c>
      <c r="C8" s="12" t="n">
        <v>1</v>
      </c>
      <c r="D8" s="12" t="n">
        <v>0.5</v>
      </c>
    </row>
    <row r="9">
      <c r="A9" s="5" t="inlineStr">
        <is>
          <t>精神障害者</t>
        </is>
      </c>
      <c r="B9" s="12" t="n">
        <v>1</v>
      </c>
      <c r="C9" s="12" t="n">
        <v>1</v>
      </c>
      <c r="D9" s="12" t="n">
        <v>0.5</v>
      </c>
    </row>
    <row r="11">
      <c r="A11" t="inlineStr">
        <is>
          <t>精神障害者で週20時間以上30時間未満の人は、当分の間1人として数える。</t>
        </is>
      </c>
    </row>
    <row r="12">
      <c r="A12" t="inlineStr">
        <is>
          <t>雇入れの日からの期間に関係なく1になる。</t>
        </is>
      </c>
    </row>
    <row r="13">
      <c r="A13" t="inlineStr">
        <is>
          <t>週10時間以上20時間未満の枠は、令和6年4月から数えられるようになった。</t>
        </is>
      </c>
    </row>
    <row r="14">
      <c r="A14" t="inlineStr">
        <is>
          <t>対象は精神障害者、重度身体障害者、重度知的障害者の3つだけ。</t>
        </is>
      </c>
    </row>
    <row r="15">
      <c r="A15" t="inlineStr">
        <is>
          <t>週10時間未満の人は数えない。</t>
        </is>
      </c>
    </row>
    <row r="17">
      <c r="A17" t="inlineStr">
        <is>
          <t>常用雇用労働者の総数を出すときは、週20時間以上30時間未満の人を0.5人として足す。</t>
        </is>
      </c>
    </row>
    <row r="18">
      <c r="A18" t="inlineStr">
        <is>
          <t>障害のある人を数えるときの表とは別なので、取り違えない。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30" customWidth="1" min="1" max="1"/>
    <col width="22" customWidth="1" min="2" max="2"/>
    <col width="22" customWidth="1" min="3" max="3"/>
  </cols>
  <sheetData>
    <row r="1">
      <c r="A1" s="1" t="inlineStr">
        <is>
          <t>法定雇用率と対象になる事業主</t>
        </is>
      </c>
    </row>
    <row r="3">
      <c r="A3" s="3" t="inlineStr">
        <is>
          <t>時期</t>
        </is>
      </c>
      <c r="B3" s="3" t="inlineStr">
        <is>
          <t>民間企業の法定雇用率</t>
        </is>
      </c>
      <c r="C3" s="3" t="inlineStr">
        <is>
          <t>対象事業主の範囲</t>
        </is>
      </c>
    </row>
    <row r="4">
      <c r="A4" s="5" t="inlineStr">
        <is>
          <t>令和5年度</t>
        </is>
      </c>
      <c r="B4" s="12" t="inlineStr">
        <is>
          <t>2.3%</t>
        </is>
      </c>
      <c r="C4" s="12" t="inlineStr">
        <is>
          <t>43.5人以上</t>
        </is>
      </c>
    </row>
    <row r="5">
      <c r="A5" s="5" t="inlineStr">
        <is>
          <t>令和6年4月から</t>
        </is>
      </c>
      <c r="B5" s="12" t="inlineStr">
        <is>
          <t>2.5%</t>
        </is>
      </c>
      <c r="C5" s="12" t="inlineStr">
        <is>
          <t>40.0人以上</t>
        </is>
      </c>
    </row>
    <row r="6">
      <c r="A6" s="5" t="inlineStr">
        <is>
          <t>令和8年7月から</t>
        </is>
      </c>
      <c r="B6" s="12" t="inlineStr">
        <is>
          <t>2.7%</t>
        </is>
      </c>
      <c r="C6" s="12" t="inlineStr">
        <is>
          <t>37.5人以上</t>
        </is>
      </c>
    </row>
    <row r="8">
      <c r="A8" t="inlineStr"/>
    </row>
    <row r="9">
      <c r="A9" t="inlineStr">
        <is>
          <t>令和8年度分の納付金は、令和8年6月以前を2.5%、令和8年7月以降を2.7%で算定する。</t>
        </is>
      </c>
    </row>
    <row r="10">
      <c r="A10" t="inlineStr">
        <is>
          <t>申告期間は令和9年4月1日から同年5月17日まで。厚生労働省のリーフレットで確認した。</t>
        </is>
      </c>
    </row>
    <row r="11">
      <c r="A11" t="inlineStr"/>
    </row>
    <row r="12">
      <c r="A12" t="inlineStr">
        <is>
          <t>計算の順番は3つ。</t>
        </is>
      </c>
    </row>
    <row r="13">
      <c r="A13" t="inlineStr">
        <is>
          <t>1 常用雇用労働者の総数を出す。短時間労働者は0.5人として足す。</t>
        </is>
      </c>
    </row>
    <row r="14">
      <c r="A14" t="inlineStr">
        <is>
          <t>2 総数に除外率を掛けた数の1未満を切り捨て、総数から引く。これが算定の基礎となる労働者数。</t>
        </is>
      </c>
    </row>
    <row r="15">
      <c r="A15" t="inlineStr">
        <is>
          <t>3 基礎となる労働者数に法定雇用率を掛け、1未満を切り捨てる。これが法定雇用障害者数。</t>
        </is>
      </c>
    </row>
    <row r="16">
      <c r="A16" t="inlineStr"/>
    </row>
    <row r="17">
      <c r="A17" t="inlineStr">
        <is>
          <t>納付金は不足1人につき月50,000円。常用雇用労働者の総数が100人を超える事業主が対象。</t>
        </is>
      </c>
    </row>
    <row r="18">
      <c r="A18" t="inlineStr">
        <is>
          <t>調整金は超過1人につき月29,000円。年120人を超える分は23,000円になる。</t>
        </is>
      </c>
    </row>
    <row r="19">
      <c r="A19" t="inlineStr">
        <is>
          <t>報奨金は100人以下の事業主が対象で、1人につき月21,000円。年420人を超える分は16,000円。</t>
        </is>
      </c>
    </row>
    <row r="20">
      <c r="A20" t="inlineStr"/>
    </row>
    <row r="21">
      <c r="A21" t="inlineStr">
        <is>
          <t>毎年6月1日時点の障害者雇用状況をハローワークに報告する義務がある。</t>
        </is>
      </c>
    </row>
    <row r="22">
      <c r="A22" t="inlineStr">
        <is>
          <t>納入の告知を受けると、納付すべき額に10%を掛けた追徴金も取られる。</t>
        </is>
      </c>
    </row>
    <row r="23">
      <c r="A23" t="inlineStr"/>
    </row>
    <row r="24">
      <c r="A24" t="inlineStr">
        <is>
          <t>除外率は令和7年4月1日から各業種10ポイント引き下げられた。</t>
        </is>
      </c>
    </row>
    <row r="25">
      <c r="A25" t="inlineStr">
        <is>
          <t>それまで10%以下だった業種は、除外率制度の対象から外れた。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使い方</t>
        </is>
      </c>
    </row>
    <row r="3">
      <c r="A3" t="inlineStr">
        <is>
          <t>1_月ごとの計算 の黄色いセルを埋める。月ごとに人数を入れる形にしてある。</t>
        </is>
      </c>
    </row>
    <row r="4">
      <c r="A4" t="inlineStr">
        <is>
          <t>B2に除外率を入れる。除外率設定業種でなければ0%にする。</t>
        </is>
      </c>
    </row>
    <row r="5">
      <c r="A5" t="inlineStr"/>
    </row>
    <row r="6">
      <c r="A6" t="inlineStr">
        <is>
          <t>短時間以外の常用雇用労働者数は、週30時間以上の人の数。</t>
        </is>
      </c>
    </row>
    <row r="7">
      <c r="A7" t="inlineStr">
        <is>
          <t>短時間労働者数は、週20時間以上30時間未満の人の数。0.5人として足される。</t>
        </is>
      </c>
    </row>
    <row r="8">
      <c r="A8" t="inlineStr">
        <is>
          <t>対象障害者数は、2_カウント表 で数えたあとの人数を入れる。0.5刻みになる。</t>
        </is>
      </c>
    </row>
    <row r="9">
      <c r="A9" t="inlineStr"/>
    </row>
    <row r="10">
      <c r="A10" t="inlineStr">
        <is>
          <t>その月の率は、令和8年6月以前が2.5%、7月以降が2.7%で入れてある。</t>
        </is>
      </c>
    </row>
    <row r="11">
      <c r="A11" t="inlineStr">
        <is>
          <t>年度が変わったら、この列を書き換える。率を月ごとに持たせてあるのは、途中で変わる年があるから。</t>
        </is>
      </c>
    </row>
    <row r="12">
      <c r="A12" t="inlineStr"/>
    </row>
    <row r="13">
      <c r="A13" t="inlineStr">
        <is>
          <t>人数は算定基礎日の在職者で数える。算定基礎日は毎月初日か賃金締切日にするのが原則。</t>
        </is>
      </c>
    </row>
    <row r="14">
      <c r="A14" t="inlineStr">
        <is>
          <t>事業所が複数あるときは、全部の事業所で同じ日にそろえる。</t>
        </is>
      </c>
    </row>
    <row r="15">
      <c r="A15" t="inlineStr"/>
    </row>
    <row r="16">
      <c r="A16" t="inlineStr">
        <is>
          <t>見本には、機構の案内に載っている算定例と同じ人数を入れてある。</t>
        </is>
      </c>
    </row>
    <row r="17">
      <c r="A17" t="inlineStr">
        <is>
          <t>その期間は率が全部2.5%だったので、率の列を2.5%にそろえると案内と同じ数になる。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2026-09-21T22:22:22Z</dcterms:created>
  <dcterms:modified xmlns:dcterms="http://purl.org/dc/terms/" xmlns:xsi="http://www.w3.org/2001/XMLSchema-instance" xsi:type="dcterms:W3CDTF">2026-09-21T22:22:22Z</dcterms:modified>
</cp:coreProperties>
</file>