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均等" sheetId="1" state="visible" r:id="rId1"/>
    <sheet xmlns:r="http://schemas.openxmlformats.org/officeDocument/2006/relationships" name="2_傾斜" sheetId="2" state="visible" r:id="rId2"/>
    <sheet xmlns:r="http://schemas.openxmlformats.org/officeDocument/2006/relationships" name="3_100件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倍&quot;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7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/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3" fontId="0" fillId="3" borderId="1" pivotButton="0" quotePrefix="0" xfId="0"/>
    <xf numFmtId="4" fontId="0" fillId="4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164" fontId="0" fillId="0" borderId="1" pivotButton="0" quotePrefix="0" xfId="0"/>
    <xf numFmtId="3" fontId="0" fillId="4" borderId="1" pivotButton="0" quotePrefix="0" xfId="0"/>
    <xf numFmtId="0" fontId="2" fillId="0" borderId="2" applyAlignment="1" pivotButton="0" quotePrefix="0" xfId="0">
      <alignment horizontal="center" vertical="center" wrapText="1"/>
    </xf>
    <xf numFmtId="0" fontId="0" fillId="3" borderId="1" pivotButton="0" quotePrefix="0" xfId="0"/>
    <xf numFmtId="2" fontId="0" fillId="3" borderId="1" pivotButton="0" quotePrefix="0" xfId="0"/>
    <xf numFmtId="4" fontId="0" fillId="0" borderId="1" pivotButton="0" quotePrefix="0" xfId="0"/>
    <xf numFmtId="3" fontId="2" fillId="0" borderId="1" pivotButton="0" quotePrefix="0" xfId="0"/>
    <xf numFmtId="1" fontId="0" fillId="4" borderId="1" pivotButton="0" quotePrefix="0" xfId="0"/>
    <xf numFmtId="4" fontId="2" fillId="2" borderId="1" pivotButton="0" quotePrefix="0" xfId="0"/>
    <xf numFmtId="3" fontId="2" fillId="2" borderId="1" pivotButton="0" quotePrefix="0" xfId="0"/>
    <xf numFmtId="1" fontId="2" fillId="2" borderId="1" pivotButton="0" quotePrefix="0" xfId="0"/>
    <xf numFmtId="0" fontId="0" fillId="0" borderId="5" pivotButton="0" quotePrefix="0" xfId="0"/>
    <xf numFmtId="0" fontId="0" fillId="0" borderId="6" pivotButton="0" quotePrefix="0" xfId="0"/>
    <xf numFmtId="164" fontId="2" fillId="0" borderId="1" pivotButton="0" quotePrefix="0" xfId="0"/>
    <xf numFmtId="1" fontId="2" fillId="0" borderId="1" pivotButton="0" quotePrefix="0" xfId="0"/>
    <xf numFmtId="1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9" customWidth="1" min="3" max="3"/>
    <col width="13" customWidth="1" min="4" max="4"/>
    <col width="9" customWidth="1" min="5" max="5"/>
    <col width="13" customWidth="1" min="6" max="6"/>
    <col width="11" customWidth="1" min="7" max="7"/>
    <col width="14" customWidth="1" min="8" max="8"/>
    <col width="14" customWidth="1" min="9" max="9"/>
  </cols>
  <sheetData>
    <row r="1">
      <c r="A1" s="1" t="inlineStr">
        <is>
          <t>全員同じ割合で払う割り勘。集め方ごとに、1人がいちばん多く払う額を比べる</t>
        </is>
      </c>
    </row>
    <row r="2">
      <c r="A2" t="inlineStr">
        <is>
          <t>黄色の3つを入れる。Microsoft 365のExcel（バージョン16）、Windows 11で確認、2026年10月6日</t>
        </is>
      </c>
    </row>
    <row r="4">
      <c r="A4" s="2" t="inlineStr">
        <is>
          <t>合計（円）</t>
        </is>
      </c>
      <c r="B4" s="3" t="n">
        <v>47800</v>
      </c>
    </row>
    <row r="5">
      <c r="A5" s="2" t="inlineStr">
        <is>
          <t>人数</t>
        </is>
      </c>
      <c r="B5" s="3" t="n">
        <v>9</v>
      </c>
    </row>
    <row r="6">
      <c r="A6" s="2" t="inlineStr">
        <is>
          <t>集める単位（円）</t>
        </is>
      </c>
      <c r="B6" s="3" t="n">
        <v>1000</v>
      </c>
    </row>
    <row r="7">
      <c r="A7" s="2" t="inlineStr">
        <is>
          <t>割り算のまま</t>
        </is>
      </c>
      <c r="B7" s="4">
        <f>B4/B5</f>
        <v/>
      </c>
    </row>
    <row r="9">
      <c r="A9" s="5" t="inlineStr">
        <is>
          <t>集め方</t>
        </is>
      </c>
      <c r="B9" s="5" t="inlineStr">
        <is>
          <t>多く払う額</t>
        </is>
      </c>
      <c r="C9" s="5" t="inlineStr">
        <is>
          <t>その人数</t>
        </is>
      </c>
      <c r="D9" s="5" t="inlineStr">
        <is>
          <t>少なく払う額</t>
        </is>
      </c>
      <c r="E9" s="5" t="inlineStr">
        <is>
          <t>その人数</t>
        </is>
      </c>
      <c r="F9" s="5" t="inlineStr">
        <is>
          <t>集まる額</t>
        </is>
      </c>
      <c r="G9" s="5" t="inlineStr">
        <is>
          <t>余り</t>
        </is>
      </c>
      <c r="H9" s="5" t="inlineStr">
        <is>
          <t>1人の最大負担</t>
        </is>
      </c>
      <c r="I9" s="5" t="inlineStr">
        <is>
          <t>割り算のままの何倍</t>
        </is>
      </c>
    </row>
    <row r="10">
      <c r="A10" s="6" t="inlineStr">
        <is>
          <t>1円まで合わせる</t>
        </is>
      </c>
      <c r="B10" s="7">
        <f>IF(MOD(B4,B5)=0,"",INT(B4/B5)+1)</f>
        <v/>
      </c>
      <c r="C10" s="8">
        <f>MOD(B4,B5)</f>
        <v/>
      </c>
      <c r="D10" s="7">
        <f>INT(B4/B5)</f>
        <v/>
      </c>
      <c r="E10" s="8">
        <f>B5-MOD(B4,B5)</f>
        <v/>
      </c>
      <c r="F10" s="7">
        <f>IF(C10&gt;0,B10*C10,0)+IF(E10&gt;0,D10*E10,0)</f>
        <v/>
      </c>
      <c r="G10" s="7">
        <f>F10-$B$4</f>
        <v/>
      </c>
      <c r="H10" s="7">
        <f>IF(C10&gt;0,B10,D10)</f>
        <v/>
      </c>
      <c r="I10" s="9">
        <f>H10/$B$7</f>
        <v/>
      </c>
    </row>
    <row r="11">
      <c r="A11" s="6" t="inlineStr">
        <is>
          <t>単位で切り捨て、残りを幹事</t>
        </is>
      </c>
      <c r="B11" s="7">
        <f>B4-(B5-1)*FLOOR(B4/B5,B6)</f>
        <v/>
      </c>
      <c r="C11" s="8" t="n">
        <v>1</v>
      </c>
      <c r="D11" s="7">
        <f>FLOOR(B4/B5,B6)</f>
        <v/>
      </c>
      <c r="E11" s="8">
        <f>B5-1</f>
        <v/>
      </c>
      <c r="F11" s="7">
        <f>IF(C11&gt;0,B11*C11,0)+IF(E11&gt;0,D11*E11,0)</f>
        <v/>
      </c>
      <c r="G11" s="7">
        <f>F11-$B$4</f>
        <v/>
      </c>
      <c r="H11" s="7">
        <f>IF(C11&gt;0,B11,D11)</f>
        <v/>
      </c>
      <c r="I11" s="9">
        <f>H11/$B$7</f>
        <v/>
      </c>
    </row>
    <row r="12">
      <c r="A12" s="6" t="inlineStr">
        <is>
          <t>単位で切り上げ、全員同じ額</t>
        </is>
      </c>
      <c r="B12" s="7">
        <f>CEILING(B4/B5,B6)</f>
        <v/>
      </c>
      <c r="C12" s="8">
        <f>B5</f>
        <v/>
      </c>
      <c r="D12" s="7" t="n"/>
      <c r="E12" s="8" t="n">
        <v>0</v>
      </c>
      <c r="F12" s="7">
        <f>IF(C12&gt;0,B12*C12,0)+IF(E12&gt;0,D12*E12,0)</f>
        <v/>
      </c>
      <c r="G12" s="7">
        <f>F12-$B$4</f>
        <v/>
      </c>
      <c r="H12" s="7">
        <f>IF(C12&gt;0,B12,D12)</f>
        <v/>
      </c>
      <c r="I12" s="9">
        <f>H12/$B$7</f>
        <v/>
      </c>
    </row>
    <row r="13">
      <c r="A13" s="6" t="inlineStr">
        <is>
          <t>単位で混ぜる</t>
        </is>
      </c>
      <c r="B13" s="7">
        <f>IF(MOD(CEILING(B4,B6)/B6,B5)=0,"",INT(CEILING(B4,B6)/B6/B5)*B6+B6)</f>
        <v/>
      </c>
      <c r="C13" s="8">
        <f>MOD(CEILING(B4,B6)/B6,B5)</f>
        <v/>
      </c>
      <c r="D13" s="7">
        <f>INT(CEILING(B4,B6)/B6/B5)*B6</f>
        <v/>
      </c>
      <c r="E13" s="8">
        <f>B5-MOD(CEILING(B4,B6)/B6,B5)</f>
        <v/>
      </c>
      <c r="F13" s="7">
        <f>IF(C13&gt;0,B13*C13,0)+IF(E13&gt;0,D13*E13,0)</f>
        <v/>
      </c>
      <c r="G13" s="7">
        <f>F13-$B$4</f>
        <v/>
      </c>
      <c r="H13" s="7">
        <f>IF(C13&gt;0,B13,D13)</f>
        <v/>
      </c>
      <c r="I13" s="9">
        <f>H13/$B$7</f>
        <v/>
      </c>
    </row>
    <row r="15">
      <c r="A15" t="inlineStr">
        <is>
          <t>1円まで合わせる: 合計を人数で割った余りの人数だけ、1円多く払う。集まる額は合計と同じ。</t>
        </is>
      </c>
    </row>
    <row r="16">
      <c r="A16" t="inlineStr">
        <is>
          <t>単位で切り捨て: ほかの人は単位で切り捨てた額を払い、足りない分を幹事が1人で持つ。</t>
        </is>
      </c>
    </row>
    <row r="17">
      <c r="A17" t="inlineStr">
        <is>
          <t>単位で切り上げ: 全員が単位で切り上げた額を払う。余りは最大で 人数×単位 近くまで出る。</t>
        </is>
      </c>
    </row>
    <row r="18">
      <c r="A18" t="inlineStr">
        <is>
          <t>単位で混ぜる: 合計を単位で切り上げ、その単位の数を人数に配る。余りは単位より小さい。</t>
        </is>
      </c>
    </row>
    <row r="19">
      <c r="A19" t="inlineStr">
        <is>
          <t>誰が多いほうを払うかは決めていない。役職で決めるなら 2_傾斜 を使う。</t>
        </is>
      </c>
    </row>
  </sheetData>
  <conditionalFormatting sqref="I10:I13">
    <cfRule type="expression" priority="1" dxfId="0">
      <formula>AND($I10&lt;&gt;"",$I10&gt;=1.5)</formula>
    </cfRule>
  </conditionalFormatting>
  <conditionalFormatting sqref="G10:G13">
    <cfRule type="expression" priority="2" dxfId="0">
      <formula>AND($G10&lt;&gt;"",$G10&gt;=$B$6)</formula>
    </cfRule>
  </conditionalFormatting>
  <dataValidations count="1">
    <dataValidation sqref="B6" showDropDown="0" showInputMessage="0" showErrorMessage="0" allowBlank="0" error="1、10、100、500、1000のどれかを選ぶ" type="list">
      <formula1>"1,10,100,500,1000"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8" customWidth="1" min="3" max="3"/>
    <col width="14" customWidth="1" min="4" max="4"/>
    <col width="16" customWidth="1" min="5" max="5"/>
    <col width="13" customWidth="1" min="6" max="6"/>
    <col width="2" customWidth="1" min="7" max="7"/>
    <col width="10" customWidth="1" min="8" max="8"/>
    <col width="12" customWidth="1" min="9" max="9"/>
    <col width="14" customWidth="1" min="10" max="10"/>
    <col width="10" customWidth="1" min="11" max="11"/>
    <col width="6" customWidth="1" min="12" max="12"/>
  </cols>
  <sheetData>
    <row r="1">
      <c r="A1" s="1" t="inlineStr">
        <is>
          <t>役職で重みをつけた割り勘。各自を丸めて足すと合計と合わないので、余りの大きい順に配る</t>
        </is>
      </c>
    </row>
    <row r="2">
      <c r="A2" t="inlineStr">
        <is>
          <t>黄色を入れる。重みは小数2桁まで。名前の行を消せば人数が減る</t>
        </is>
      </c>
    </row>
    <row r="4">
      <c r="A4" s="2" t="inlineStr">
        <is>
          <t>合計（円）</t>
        </is>
      </c>
      <c r="B4" s="3" t="n">
        <v>52370</v>
      </c>
    </row>
    <row r="5">
      <c r="A5" s="2" t="inlineStr">
        <is>
          <t>集める単位（円）</t>
        </is>
      </c>
      <c r="B5" s="3" t="n">
        <v>100</v>
      </c>
    </row>
    <row r="6">
      <c r="A6" s="2" t="inlineStr">
        <is>
          <t>集める額（単位で切り上げ）</t>
        </is>
      </c>
      <c r="B6" s="10">
        <f>CEILING(B4,B5)</f>
        <v/>
      </c>
    </row>
    <row r="8">
      <c r="A8" s="5" t="inlineStr">
        <is>
          <t>名前</t>
        </is>
      </c>
      <c r="B8" s="5" t="inlineStr">
        <is>
          <t>役割</t>
        </is>
      </c>
      <c r="C8" s="5" t="inlineStr">
        <is>
          <t>重み</t>
        </is>
      </c>
      <c r="D8" s="5" t="inlineStr">
        <is>
          <t>割り算のまま</t>
        </is>
      </c>
      <c r="E8" s="5" t="inlineStr">
        <is>
          <t>各自をROUNDで丸めた額</t>
        </is>
      </c>
      <c r="F8" s="5" t="inlineStr">
        <is>
          <t>合わせた額</t>
        </is>
      </c>
      <c r="G8" s="11" t="inlineStr"/>
      <c r="H8" s="5" t="inlineStr">
        <is>
          <t>重み×100</t>
        </is>
      </c>
      <c r="I8" s="5" t="inlineStr">
        <is>
          <t>切り捨てた額</t>
        </is>
      </c>
      <c r="J8" s="5" t="inlineStr">
        <is>
          <t>余りの大きさ</t>
        </is>
      </c>
      <c r="K8" s="5" t="inlineStr">
        <is>
          <t>余りの順位</t>
        </is>
      </c>
      <c r="L8" s="5" t="inlineStr">
        <is>
          <t>行</t>
        </is>
      </c>
    </row>
    <row r="9">
      <c r="A9" s="12" t="inlineStr">
        <is>
          <t>A</t>
        </is>
      </c>
      <c r="B9" s="12" t="inlineStr">
        <is>
          <t>部長</t>
        </is>
      </c>
      <c r="C9" s="13" t="n">
        <v>1.5</v>
      </c>
      <c r="D9" s="14">
        <f>IF(H9=0,"",$B$4*H9/$H$30)</f>
        <v/>
      </c>
      <c r="E9" s="7">
        <f>IF(H9=0,"",ROUND($B$4*H9/$H$30/$B$5,0)*$B$5)</f>
        <v/>
      </c>
      <c r="F9" s="15">
        <f>IF(H9=0,"",I9+IF(K9&lt;=$E$34,$B$5,0))</f>
        <v/>
      </c>
      <c r="H9" s="16">
        <f>IF(C9="",0,ROUND(C9*100,0))</f>
        <v/>
      </c>
      <c r="I9" s="10">
        <f>IF(H9=0,0,INT($B$4*H9/($H$30*$B$5))*$B$5)</f>
        <v/>
      </c>
      <c r="J9" s="16">
        <f>IF(H9=0,-1,$B$4*H9-I9*$H$30)</f>
        <v/>
      </c>
      <c r="K9" s="16">
        <f>IF(H9=0,"",COUNTIF($J$9:$J$28,"&gt;"&amp;J9)+COUNTIFS($J$9:$J$28,J9,$L$9:$L$28,"&lt;"&amp;L9)+1)</f>
        <v/>
      </c>
      <c r="L9" s="16" t="n">
        <v>1</v>
      </c>
    </row>
    <row r="10">
      <c r="A10" s="12" t="inlineStr">
        <is>
          <t>B</t>
        </is>
      </c>
      <c r="B10" s="12" t="inlineStr">
        <is>
          <t>課長</t>
        </is>
      </c>
      <c r="C10" s="13" t="n">
        <v>1.2</v>
      </c>
      <c r="D10" s="14">
        <f>IF(H10=0,"",$B$4*H10/$H$30)</f>
        <v/>
      </c>
      <c r="E10" s="7">
        <f>IF(H10=0,"",ROUND($B$4*H10/$H$30/$B$5,0)*$B$5)</f>
        <v/>
      </c>
      <c r="F10" s="15">
        <f>IF(H10=0,"",I10+IF(K10&lt;=$E$34,$B$5,0))</f>
        <v/>
      </c>
      <c r="H10" s="16">
        <f>IF(C10="",0,ROUND(C10*100,0))</f>
        <v/>
      </c>
      <c r="I10" s="10">
        <f>IF(H10=0,0,INT($B$4*H10/($H$30*$B$5))*$B$5)</f>
        <v/>
      </c>
      <c r="J10" s="16">
        <f>IF(H10=0,-1,$B$4*H10-I10*$H$30)</f>
        <v/>
      </c>
      <c r="K10" s="16">
        <f>IF(H10=0,"",COUNTIF($J$9:$J$28,"&gt;"&amp;J10)+COUNTIFS($J$9:$J$28,J10,$L$9:$L$28,"&lt;"&amp;L10)+1)</f>
        <v/>
      </c>
      <c r="L10" s="16" t="n">
        <v>2</v>
      </c>
    </row>
    <row r="11">
      <c r="A11" s="12" t="inlineStr">
        <is>
          <t>C</t>
        </is>
      </c>
      <c r="B11" s="12" t="inlineStr">
        <is>
          <t>課長</t>
        </is>
      </c>
      <c r="C11" s="13" t="n">
        <v>1.2</v>
      </c>
      <c r="D11" s="14">
        <f>IF(H11=0,"",$B$4*H11/$H$30)</f>
        <v/>
      </c>
      <c r="E11" s="7">
        <f>IF(H11=0,"",ROUND($B$4*H11/$H$30/$B$5,0)*$B$5)</f>
        <v/>
      </c>
      <c r="F11" s="15">
        <f>IF(H11=0,"",I11+IF(K11&lt;=$E$34,$B$5,0))</f>
        <v/>
      </c>
      <c r="H11" s="16">
        <f>IF(C11="",0,ROUND(C11*100,0))</f>
        <v/>
      </c>
      <c r="I11" s="10">
        <f>IF(H11=0,0,INT($B$4*H11/($H$30*$B$5))*$B$5)</f>
        <v/>
      </c>
      <c r="J11" s="16">
        <f>IF(H11=0,-1,$B$4*H11-I11*$H$30)</f>
        <v/>
      </c>
      <c r="K11" s="16">
        <f>IF(H11=0,"",COUNTIF($J$9:$J$28,"&gt;"&amp;J11)+COUNTIFS($J$9:$J$28,J11,$L$9:$L$28,"&lt;"&amp;L11)+1)</f>
        <v/>
      </c>
      <c r="L11" s="16" t="n">
        <v>3</v>
      </c>
    </row>
    <row r="12">
      <c r="A12" s="12" t="inlineStr">
        <is>
          <t>D</t>
        </is>
      </c>
      <c r="B12" s="12" t="inlineStr">
        <is>
          <t>一般</t>
        </is>
      </c>
      <c r="C12" s="13" t="n">
        <v>1</v>
      </c>
      <c r="D12" s="14">
        <f>IF(H12=0,"",$B$4*H12/$H$30)</f>
        <v/>
      </c>
      <c r="E12" s="7">
        <f>IF(H12=0,"",ROUND($B$4*H12/$H$30/$B$5,0)*$B$5)</f>
        <v/>
      </c>
      <c r="F12" s="15">
        <f>IF(H12=0,"",I12+IF(K12&lt;=$E$34,$B$5,0))</f>
        <v/>
      </c>
      <c r="H12" s="16">
        <f>IF(C12="",0,ROUND(C12*100,0))</f>
        <v/>
      </c>
      <c r="I12" s="10">
        <f>IF(H12=0,0,INT($B$4*H12/($H$30*$B$5))*$B$5)</f>
        <v/>
      </c>
      <c r="J12" s="16">
        <f>IF(H12=0,-1,$B$4*H12-I12*$H$30)</f>
        <v/>
      </c>
      <c r="K12" s="16">
        <f>IF(H12=0,"",COUNTIF($J$9:$J$28,"&gt;"&amp;J12)+COUNTIFS($J$9:$J$28,J12,$L$9:$L$28,"&lt;"&amp;L12)+1)</f>
        <v/>
      </c>
      <c r="L12" s="16" t="n">
        <v>4</v>
      </c>
    </row>
    <row r="13">
      <c r="A13" s="12" t="inlineStr">
        <is>
          <t>E</t>
        </is>
      </c>
      <c r="B13" s="12" t="inlineStr">
        <is>
          <t>一般</t>
        </is>
      </c>
      <c r="C13" s="13" t="n">
        <v>1</v>
      </c>
      <c r="D13" s="14">
        <f>IF(H13=0,"",$B$4*H13/$H$30)</f>
        <v/>
      </c>
      <c r="E13" s="7">
        <f>IF(H13=0,"",ROUND($B$4*H13/$H$30/$B$5,0)*$B$5)</f>
        <v/>
      </c>
      <c r="F13" s="15">
        <f>IF(H13=0,"",I13+IF(K13&lt;=$E$34,$B$5,0))</f>
        <v/>
      </c>
      <c r="H13" s="16">
        <f>IF(C13="",0,ROUND(C13*100,0))</f>
        <v/>
      </c>
      <c r="I13" s="10">
        <f>IF(H13=0,0,INT($B$4*H13/($H$30*$B$5))*$B$5)</f>
        <v/>
      </c>
      <c r="J13" s="16">
        <f>IF(H13=0,-1,$B$4*H13-I13*$H$30)</f>
        <v/>
      </c>
      <c r="K13" s="16">
        <f>IF(H13=0,"",COUNTIF($J$9:$J$28,"&gt;"&amp;J13)+COUNTIFS($J$9:$J$28,J13,$L$9:$L$28,"&lt;"&amp;L13)+1)</f>
        <v/>
      </c>
      <c r="L13" s="16" t="n">
        <v>5</v>
      </c>
    </row>
    <row r="14">
      <c r="A14" s="12" t="inlineStr">
        <is>
          <t>F</t>
        </is>
      </c>
      <c r="B14" s="12" t="inlineStr">
        <is>
          <t>一般</t>
        </is>
      </c>
      <c r="C14" s="13" t="n">
        <v>1</v>
      </c>
      <c r="D14" s="14">
        <f>IF(H14=0,"",$B$4*H14/$H$30)</f>
        <v/>
      </c>
      <c r="E14" s="7">
        <f>IF(H14=0,"",ROUND($B$4*H14/$H$30/$B$5,0)*$B$5)</f>
        <v/>
      </c>
      <c r="F14" s="15">
        <f>IF(H14=0,"",I14+IF(K14&lt;=$E$34,$B$5,0))</f>
        <v/>
      </c>
      <c r="H14" s="16">
        <f>IF(C14="",0,ROUND(C14*100,0))</f>
        <v/>
      </c>
      <c r="I14" s="10">
        <f>IF(H14=0,0,INT($B$4*H14/($H$30*$B$5))*$B$5)</f>
        <v/>
      </c>
      <c r="J14" s="16">
        <f>IF(H14=0,-1,$B$4*H14-I14*$H$30)</f>
        <v/>
      </c>
      <c r="K14" s="16">
        <f>IF(H14=0,"",COUNTIF($J$9:$J$28,"&gt;"&amp;J14)+COUNTIFS($J$9:$J$28,J14,$L$9:$L$28,"&lt;"&amp;L14)+1)</f>
        <v/>
      </c>
      <c r="L14" s="16" t="n">
        <v>6</v>
      </c>
    </row>
    <row r="15">
      <c r="A15" s="12" t="inlineStr">
        <is>
          <t>G</t>
        </is>
      </c>
      <c r="B15" s="12" t="inlineStr">
        <is>
          <t>一般</t>
        </is>
      </c>
      <c r="C15" s="13" t="n">
        <v>1</v>
      </c>
      <c r="D15" s="14">
        <f>IF(H15=0,"",$B$4*H15/$H$30)</f>
        <v/>
      </c>
      <c r="E15" s="7">
        <f>IF(H15=0,"",ROUND($B$4*H15/$H$30/$B$5,0)*$B$5)</f>
        <v/>
      </c>
      <c r="F15" s="15">
        <f>IF(H15=0,"",I15+IF(K15&lt;=$E$34,$B$5,0))</f>
        <v/>
      </c>
      <c r="H15" s="16">
        <f>IF(C15="",0,ROUND(C15*100,0))</f>
        <v/>
      </c>
      <c r="I15" s="10">
        <f>IF(H15=0,0,INT($B$4*H15/($H$30*$B$5))*$B$5)</f>
        <v/>
      </c>
      <c r="J15" s="16">
        <f>IF(H15=0,-1,$B$4*H15-I15*$H$30)</f>
        <v/>
      </c>
      <c r="K15" s="16">
        <f>IF(H15=0,"",COUNTIF($J$9:$J$28,"&gt;"&amp;J15)+COUNTIFS($J$9:$J$28,J15,$L$9:$L$28,"&lt;"&amp;L15)+1)</f>
        <v/>
      </c>
      <c r="L15" s="16" t="n">
        <v>7</v>
      </c>
    </row>
    <row r="16">
      <c r="A16" s="12" t="inlineStr">
        <is>
          <t>H</t>
        </is>
      </c>
      <c r="B16" s="12" t="inlineStr">
        <is>
          <t>一般</t>
        </is>
      </c>
      <c r="C16" s="13" t="n">
        <v>1</v>
      </c>
      <c r="D16" s="14">
        <f>IF(H16=0,"",$B$4*H16/$H$30)</f>
        <v/>
      </c>
      <c r="E16" s="7">
        <f>IF(H16=0,"",ROUND($B$4*H16/$H$30/$B$5,0)*$B$5)</f>
        <v/>
      </c>
      <c r="F16" s="15">
        <f>IF(H16=0,"",I16+IF(K16&lt;=$E$34,$B$5,0))</f>
        <v/>
      </c>
      <c r="H16" s="16">
        <f>IF(C16="",0,ROUND(C16*100,0))</f>
        <v/>
      </c>
      <c r="I16" s="10">
        <f>IF(H16=0,0,INT($B$4*H16/($H$30*$B$5))*$B$5)</f>
        <v/>
      </c>
      <c r="J16" s="16">
        <f>IF(H16=0,-1,$B$4*H16-I16*$H$30)</f>
        <v/>
      </c>
      <c r="K16" s="16">
        <f>IF(H16=0,"",COUNTIF($J$9:$J$28,"&gt;"&amp;J16)+COUNTIFS($J$9:$J$28,J16,$L$9:$L$28,"&lt;"&amp;L16)+1)</f>
        <v/>
      </c>
      <c r="L16" s="16" t="n">
        <v>8</v>
      </c>
    </row>
    <row r="17">
      <c r="A17" s="12" t="inlineStr">
        <is>
          <t>I</t>
        </is>
      </c>
      <c r="B17" s="12" t="inlineStr">
        <is>
          <t>新人</t>
        </is>
      </c>
      <c r="C17" s="13" t="n">
        <v>0.7</v>
      </c>
      <c r="D17" s="14">
        <f>IF(H17=0,"",$B$4*H17/$H$30)</f>
        <v/>
      </c>
      <c r="E17" s="7">
        <f>IF(H17=0,"",ROUND($B$4*H17/$H$30/$B$5,0)*$B$5)</f>
        <v/>
      </c>
      <c r="F17" s="15">
        <f>IF(H17=0,"",I17+IF(K17&lt;=$E$34,$B$5,0))</f>
        <v/>
      </c>
      <c r="H17" s="16">
        <f>IF(C17="",0,ROUND(C17*100,0))</f>
        <v/>
      </c>
      <c r="I17" s="10">
        <f>IF(H17=0,0,INT($B$4*H17/($H$30*$B$5))*$B$5)</f>
        <v/>
      </c>
      <c r="J17" s="16">
        <f>IF(H17=0,-1,$B$4*H17-I17*$H$30)</f>
        <v/>
      </c>
      <c r="K17" s="16">
        <f>IF(H17=0,"",COUNTIF($J$9:$J$28,"&gt;"&amp;J17)+COUNTIFS($J$9:$J$28,J17,$L$9:$L$28,"&lt;"&amp;L17)+1)</f>
        <v/>
      </c>
      <c r="L17" s="16" t="n">
        <v>9</v>
      </c>
    </row>
    <row r="18">
      <c r="A18" s="12" t="inlineStr">
        <is>
          <t>J</t>
        </is>
      </c>
      <c r="B18" s="12" t="inlineStr">
        <is>
          <t>新人</t>
        </is>
      </c>
      <c r="C18" s="13" t="n">
        <v>0.7</v>
      </c>
      <c r="D18" s="14">
        <f>IF(H18=0,"",$B$4*H18/$H$30)</f>
        <v/>
      </c>
      <c r="E18" s="7">
        <f>IF(H18=0,"",ROUND($B$4*H18/$H$30/$B$5,0)*$B$5)</f>
        <v/>
      </c>
      <c r="F18" s="15">
        <f>IF(H18=0,"",I18+IF(K18&lt;=$E$34,$B$5,0))</f>
        <v/>
      </c>
      <c r="H18" s="16">
        <f>IF(C18="",0,ROUND(C18*100,0))</f>
        <v/>
      </c>
      <c r="I18" s="10">
        <f>IF(H18=0,0,INT($B$4*H18/($H$30*$B$5))*$B$5)</f>
        <v/>
      </c>
      <c r="J18" s="16">
        <f>IF(H18=0,-1,$B$4*H18-I18*$H$30)</f>
        <v/>
      </c>
      <c r="K18" s="16">
        <f>IF(H18=0,"",COUNTIF($J$9:$J$28,"&gt;"&amp;J18)+COUNTIFS($J$9:$J$28,J18,$L$9:$L$28,"&lt;"&amp;L18)+1)</f>
        <v/>
      </c>
      <c r="L18" s="16" t="n">
        <v>10</v>
      </c>
    </row>
    <row r="19">
      <c r="A19" s="12" t="n"/>
      <c r="B19" s="12" t="n"/>
      <c r="C19" s="13" t="n"/>
      <c r="D19" s="14">
        <f>IF(H19=0,"",$B$4*H19/$H$30)</f>
        <v/>
      </c>
      <c r="E19" s="7">
        <f>IF(H19=0,"",ROUND($B$4*H19/$H$30/$B$5,0)*$B$5)</f>
        <v/>
      </c>
      <c r="F19" s="15">
        <f>IF(H19=0,"",I19+IF(K19&lt;=$E$34,$B$5,0))</f>
        <v/>
      </c>
      <c r="H19" s="16">
        <f>IF(C19="",0,ROUND(C19*100,0))</f>
        <v/>
      </c>
      <c r="I19" s="10">
        <f>IF(H19=0,0,INT($B$4*H19/($H$30*$B$5))*$B$5)</f>
        <v/>
      </c>
      <c r="J19" s="16">
        <f>IF(H19=0,-1,$B$4*H19-I19*$H$30)</f>
        <v/>
      </c>
      <c r="K19" s="16">
        <f>IF(H19=0,"",COUNTIF($J$9:$J$28,"&gt;"&amp;J19)+COUNTIFS($J$9:$J$28,J19,$L$9:$L$28,"&lt;"&amp;L19)+1)</f>
        <v/>
      </c>
      <c r="L19" s="16" t="n">
        <v>11</v>
      </c>
    </row>
    <row r="20">
      <c r="A20" s="12" t="n"/>
      <c r="B20" s="12" t="n"/>
      <c r="C20" s="13" t="n"/>
      <c r="D20" s="14">
        <f>IF(H20=0,"",$B$4*H20/$H$30)</f>
        <v/>
      </c>
      <c r="E20" s="7">
        <f>IF(H20=0,"",ROUND($B$4*H20/$H$30/$B$5,0)*$B$5)</f>
        <v/>
      </c>
      <c r="F20" s="15">
        <f>IF(H20=0,"",I20+IF(K20&lt;=$E$34,$B$5,0))</f>
        <v/>
      </c>
      <c r="H20" s="16">
        <f>IF(C20="",0,ROUND(C20*100,0))</f>
        <v/>
      </c>
      <c r="I20" s="10">
        <f>IF(H20=0,0,INT($B$4*H20/($H$30*$B$5))*$B$5)</f>
        <v/>
      </c>
      <c r="J20" s="16">
        <f>IF(H20=0,-1,$B$4*H20-I20*$H$30)</f>
        <v/>
      </c>
      <c r="K20" s="16">
        <f>IF(H20=0,"",COUNTIF($J$9:$J$28,"&gt;"&amp;J20)+COUNTIFS($J$9:$J$28,J20,$L$9:$L$28,"&lt;"&amp;L20)+1)</f>
        <v/>
      </c>
      <c r="L20" s="16" t="n">
        <v>12</v>
      </c>
    </row>
    <row r="21">
      <c r="A21" s="12" t="n"/>
      <c r="B21" s="12" t="n"/>
      <c r="C21" s="13" t="n"/>
      <c r="D21" s="14">
        <f>IF(H21=0,"",$B$4*H21/$H$30)</f>
        <v/>
      </c>
      <c r="E21" s="7">
        <f>IF(H21=0,"",ROUND($B$4*H21/$H$30/$B$5,0)*$B$5)</f>
        <v/>
      </c>
      <c r="F21" s="15">
        <f>IF(H21=0,"",I21+IF(K21&lt;=$E$34,$B$5,0))</f>
        <v/>
      </c>
      <c r="H21" s="16">
        <f>IF(C21="",0,ROUND(C21*100,0))</f>
        <v/>
      </c>
      <c r="I21" s="10">
        <f>IF(H21=0,0,INT($B$4*H21/($H$30*$B$5))*$B$5)</f>
        <v/>
      </c>
      <c r="J21" s="16">
        <f>IF(H21=0,-1,$B$4*H21-I21*$H$30)</f>
        <v/>
      </c>
      <c r="K21" s="16">
        <f>IF(H21=0,"",COUNTIF($J$9:$J$28,"&gt;"&amp;J21)+COUNTIFS($J$9:$J$28,J21,$L$9:$L$28,"&lt;"&amp;L21)+1)</f>
        <v/>
      </c>
      <c r="L21" s="16" t="n">
        <v>13</v>
      </c>
    </row>
    <row r="22">
      <c r="A22" s="12" t="n"/>
      <c r="B22" s="12" t="n"/>
      <c r="C22" s="13" t="n"/>
      <c r="D22" s="14">
        <f>IF(H22=0,"",$B$4*H22/$H$30)</f>
        <v/>
      </c>
      <c r="E22" s="7">
        <f>IF(H22=0,"",ROUND($B$4*H22/$H$30/$B$5,0)*$B$5)</f>
        <v/>
      </c>
      <c r="F22" s="15">
        <f>IF(H22=0,"",I22+IF(K22&lt;=$E$34,$B$5,0))</f>
        <v/>
      </c>
      <c r="H22" s="16">
        <f>IF(C22="",0,ROUND(C22*100,0))</f>
        <v/>
      </c>
      <c r="I22" s="10">
        <f>IF(H22=0,0,INT($B$4*H22/($H$30*$B$5))*$B$5)</f>
        <v/>
      </c>
      <c r="J22" s="16">
        <f>IF(H22=0,-1,$B$4*H22-I22*$H$30)</f>
        <v/>
      </c>
      <c r="K22" s="16">
        <f>IF(H22=0,"",COUNTIF($J$9:$J$28,"&gt;"&amp;J22)+COUNTIFS($J$9:$J$28,J22,$L$9:$L$28,"&lt;"&amp;L22)+1)</f>
        <v/>
      </c>
      <c r="L22" s="16" t="n">
        <v>14</v>
      </c>
    </row>
    <row r="23">
      <c r="A23" s="12" t="n"/>
      <c r="B23" s="12" t="n"/>
      <c r="C23" s="13" t="n"/>
      <c r="D23" s="14">
        <f>IF(H23=0,"",$B$4*H23/$H$30)</f>
        <v/>
      </c>
      <c r="E23" s="7">
        <f>IF(H23=0,"",ROUND($B$4*H23/$H$30/$B$5,0)*$B$5)</f>
        <v/>
      </c>
      <c r="F23" s="15">
        <f>IF(H23=0,"",I23+IF(K23&lt;=$E$34,$B$5,0))</f>
        <v/>
      </c>
      <c r="H23" s="16">
        <f>IF(C23="",0,ROUND(C23*100,0))</f>
        <v/>
      </c>
      <c r="I23" s="10">
        <f>IF(H23=0,0,INT($B$4*H23/($H$30*$B$5))*$B$5)</f>
        <v/>
      </c>
      <c r="J23" s="16">
        <f>IF(H23=0,-1,$B$4*H23-I23*$H$30)</f>
        <v/>
      </c>
      <c r="K23" s="16">
        <f>IF(H23=0,"",COUNTIF($J$9:$J$28,"&gt;"&amp;J23)+COUNTIFS($J$9:$J$28,J23,$L$9:$L$28,"&lt;"&amp;L23)+1)</f>
        <v/>
      </c>
      <c r="L23" s="16" t="n">
        <v>15</v>
      </c>
    </row>
    <row r="24">
      <c r="A24" s="12" t="n"/>
      <c r="B24" s="12" t="n"/>
      <c r="C24" s="13" t="n"/>
      <c r="D24" s="14">
        <f>IF(H24=0,"",$B$4*H24/$H$30)</f>
        <v/>
      </c>
      <c r="E24" s="7">
        <f>IF(H24=0,"",ROUND($B$4*H24/$H$30/$B$5,0)*$B$5)</f>
        <v/>
      </c>
      <c r="F24" s="15">
        <f>IF(H24=0,"",I24+IF(K24&lt;=$E$34,$B$5,0))</f>
        <v/>
      </c>
      <c r="H24" s="16">
        <f>IF(C24="",0,ROUND(C24*100,0))</f>
        <v/>
      </c>
      <c r="I24" s="10">
        <f>IF(H24=0,0,INT($B$4*H24/($H$30*$B$5))*$B$5)</f>
        <v/>
      </c>
      <c r="J24" s="16">
        <f>IF(H24=0,-1,$B$4*H24-I24*$H$30)</f>
        <v/>
      </c>
      <c r="K24" s="16">
        <f>IF(H24=0,"",COUNTIF($J$9:$J$28,"&gt;"&amp;J24)+COUNTIFS($J$9:$J$28,J24,$L$9:$L$28,"&lt;"&amp;L24)+1)</f>
        <v/>
      </c>
      <c r="L24" s="16" t="n">
        <v>16</v>
      </c>
    </row>
    <row r="25">
      <c r="A25" s="12" t="n"/>
      <c r="B25" s="12" t="n"/>
      <c r="C25" s="13" t="n"/>
      <c r="D25" s="14">
        <f>IF(H25=0,"",$B$4*H25/$H$30)</f>
        <v/>
      </c>
      <c r="E25" s="7">
        <f>IF(H25=0,"",ROUND($B$4*H25/$H$30/$B$5,0)*$B$5)</f>
        <v/>
      </c>
      <c r="F25" s="15">
        <f>IF(H25=0,"",I25+IF(K25&lt;=$E$34,$B$5,0))</f>
        <v/>
      </c>
      <c r="H25" s="16">
        <f>IF(C25="",0,ROUND(C25*100,0))</f>
        <v/>
      </c>
      <c r="I25" s="10">
        <f>IF(H25=0,0,INT($B$4*H25/($H$30*$B$5))*$B$5)</f>
        <v/>
      </c>
      <c r="J25" s="16">
        <f>IF(H25=0,-1,$B$4*H25-I25*$H$30)</f>
        <v/>
      </c>
      <c r="K25" s="16">
        <f>IF(H25=0,"",COUNTIF($J$9:$J$28,"&gt;"&amp;J25)+COUNTIFS($J$9:$J$28,J25,$L$9:$L$28,"&lt;"&amp;L25)+1)</f>
        <v/>
      </c>
      <c r="L25" s="16" t="n">
        <v>17</v>
      </c>
    </row>
    <row r="26">
      <c r="A26" s="12" t="n"/>
      <c r="B26" s="12" t="n"/>
      <c r="C26" s="13" t="n"/>
      <c r="D26" s="14">
        <f>IF(H26=0,"",$B$4*H26/$H$30)</f>
        <v/>
      </c>
      <c r="E26" s="7">
        <f>IF(H26=0,"",ROUND($B$4*H26/$H$30/$B$5,0)*$B$5)</f>
        <v/>
      </c>
      <c r="F26" s="15">
        <f>IF(H26=0,"",I26+IF(K26&lt;=$E$34,$B$5,0))</f>
        <v/>
      </c>
      <c r="H26" s="16">
        <f>IF(C26="",0,ROUND(C26*100,0))</f>
        <v/>
      </c>
      <c r="I26" s="10">
        <f>IF(H26=0,0,INT($B$4*H26/($H$30*$B$5))*$B$5)</f>
        <v/>
      </c>
      <c r="J26" s="16">
        <f>IF(H26=0,-1,$B$4*H26-I26*$H$30)</f>
        <v/>
      </c>
      <c r="K26" s="16">
        <f>IF(H26=0,"",COUNTIF($J$9:$J$28,"&gt;"&amp;J26)+COUNTIFS($J$9:$J$28,J26,$L$9:$L$28,"&lt;"&amp;L26)+1)</f>
        <v/>
      </c>
      <c r="L26" s="16" t="n">
        <v>18</v>
      </c>
    </row>
    <row r="27">
      <c r="A27" s="12" t="n"/>
      <c r="B27" s="12" t="n"/>
      <c r="C27" s="13" t="n"/>
      <c r="D27" s="14">
        <f>IF(H27=0,"",$B$4*H27/$H$30)</f>
        <v/>
      </c>
      <c r="E27" s="7">
        <f>IF(H27=0,"",ROUND($B$4*H27/$H$30/$B$5,0)*$B$5)</f>
        <v/>
      </c>
      <c r="F27" s="15">
        <f>IF(H27=0,"",I27+IF(K27&lt;=$E$34,$B$5,0))</f>
        <v/>
      </c>
      <c r="H27" s="16">
        <f>IF(C27="",0,ROUND(C27*100,0))</f>
        <v/>
      </c>
      <c r="I27" s="10">
        <f>IF(H27=0,0,INT($B$4*H27/($H$30*$B$5))*$B$5)</f>
        <v/>
      </c>
      <c r="J27" s="16">
        <f>IF(H27=0,-1,$B$4*H27-I27*$H$30)</f>
        <v/>
      </c>
      <c r="K27" s="16">
        <f>IF(H27=0,"",COUNTIF($J$9:$J$28,"&gt;"&amp;J27)+COUNTIFS($J$9:$J$28,J27,$L$9:$L$28,"&lt;"&amp;L27)+1)</f>
        <v/>
      </c>
      <c r="L27" s="16" t="n">
        <v>19</v>
      </c>
    </row>
    <row r="28">
      <c r="A28" s="12" t="n"/>
      <c r="B28" s="12" t="n"/>
      <c r="C28" s="13" t="n"/>
      <c r="D28" s="14">
        <f>IF(H28=0,"",$B$4*H28/$H$30)</f>
        <v/>
      </c>
      <c r="E28" s="7">
        <f>IF(H28=0,"",ROUND($B$4*H28/$H$30/$B$5,0)*$B$5)</f>
        <v/>
      </c>
      <c r="F28" s="15">
        <f>IF(H28=0,"",I28+IF(K28&lt;=$E$34,$B$5,0))</f>
        <v/>
      </c>
      <c r="H28" s="16">
        <f>IF(C28="",0,ROUND(C28*100,0))</f>
        <v/>
      </c>
      <c r="I28" s="10">
        <f>IF(H28=0,0,INT($B$4*H28/($H$30*$B$5))*$B$5)</f>
        <v/>
      </c>
      <c r="J28" s="16">
        <f>IF(H28=0,-1,$B$4*H28-I28*$H$30)</f>
        <v/>
      </c>
      <c r="K28" s="16">
        <f>IF(H28=0,"",COUNTIF($J$9:$J$28,"&gt;"&amp;J28)+COUNTIFS($J$9:$J$28,J28,$L$9:$L$28,"&lt;"&amp;L28)+1)</f>
        <v/>
      </c>
      <c r="L28" s="16" t="n">
        <v>20</v>
      </c>
    </row>
    <row r="30">
      <c r="A30" s="2" t="inlineStr">
        <is>
          <t>合計</t>
        </is>
      </c>
      <c r="D30" s="17">
        <f>SUM(D9:D28)</f>
        <v/>
      </c>
      <c r="E30" s="18">
        <f>SUM(E9:E28)</f>
        <v/>
      </c>
      <c r="F30" s="18">
        <f>SUM(F9:F28)</f>
        <v/>
      </c>
      <c r="H30" s="19">
        <f>SUM(H9:H28)</f>
        <v/>
      </c>
      <c r="I30" s="18">
        <f>SUM(I9:I28)</f>
        <v/>
      </c>
    </row>
    <row r="32">
      <c r="A32" s="2" t="inlineStr">
        <is>
          <t>ROUNDで丸めた合計と、合計の差</t>
        </is>
      </c>
      <c r="B32" s="20" t="n"/>
      <c r="C32" s="20" t="n"/>
      <c r="D32" s="21" t="n"/>
      <c r="E32" s="15">
        <f>E30-B4</f>
        <v/>
      </c>
    </row>
    <row r="33">
      <c r="A33" s="2" t="inlineStr">
        <is>
          <t>合わせた額の合計と、集める額の差</t>
        </is>
      </c>
      <c r="B33" s="20" t="n"/>
      <c r="C33" s="20" t="n"/>
      <c r="D33" s="21" t="n"/>
      <c r="E33" s="15">
        <f>F30-B6</f>
        <v/>
      </c>
    </row>
    <row r="34">
      <c r="A34" s="2" t="inlineStr">
        <is>
          <t>1単位ずつ足す人数</t>
        </is>
      </c>
      <c r="B34" s="20" t="n"/>
      <c r="C34" s="20" t="n"/>
      <c r="D34" s="21" t="n"/>
      <c r="E34" s="15">
        <f>IF(H30=0,0,(B6-I30)/B5)</f>
        <v/>
      </c>
    </row>
    <row r="35">
      <c r="A35" s="2" t="inlineStr">
        <is>
          <t>合わせた額の余り</t>
        </is>
      </c>
      <c r="B35" s="20" t="n"/>
      <c r="C35" s="20" t="n"/>
      <c r="D35" s="21" t="n"/>
      <c r="E35" s="15">
        <f>F30-B4</f>
        <v/>
      </c>
    </row>
  </sheetData>
  <mergeCells count="4">
    <mergeCell ref="A34:D34"/>
    <mergeCell ref="A35:D35"/>
    <mergeCell ref="A32:D32"/>
    <mergeCell ref="A33:D33"/>
  </mergeCells>
  <conditionalFormatting sqref="E32:E33">
    <cfRule type="expression" priority="1" dxfId="0">
      <formula>AND(E32&lt;&gt;"",E32&lt;&gt;0)</formula>
    </cfRule>
  </conditionalFormatting>
  <dataValidations count="1">
    <dataValidation sqref="B5" showDropDown="0" showInputMessage="0" showErrorMessage="0" allowBlank="0" error="1、10、100、500、1000のどれかを選ぶ" type="list">
      <formula1>"1,10,100,500,1000"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7" customWidth="1" min="3" max="3"/>
    <col width="13" customWidth="1" min="4" max="4"/>
    <col width="12" customWidth="1" min="5" max="5"/>
    <col width="12" customWidth="1" min="6" max="6"/>
    <col width="12" customWidth="1" min="7" max="7"/>
    <col width="13" customWidth="1" min="8" max="8"/>
    <col width="13" customWidth="1" min="9" max="9"/>
    <col width="10" customWidth="1" min="10" max="10"/>
    <col width="2" customWidth="1" min="11" max="11"/>
    <col width="24" customWidth="1" min="12" max="12"/>
    <col width="12" customWidth="1" min="13" max="13"/>
  </cols>
  <sheetData>
    <row r="1">
      <c r="A1" s="1" t="inlineStr">
        <is>
          <t>架空の100件。1人3,000円から7,000円、5人から20人の会。単位を変えると全部の行が動く</t>
        </is>
      </c>
    </row>
    <row r="2">
      <c r="A2" s="2" t="inlineStr">
        <is>
          <t>集める単位（円）</t>
        </is>
      </c>
      <c r="B2" s="3" t="n">
        <v>1000</v>
      </c>
      <c r="L2" s="2" t="inlineStr">
        <is>
          <t>幹事の負担の平均（倍）</t>
        </is>
      </c>
      <c r="M2" s="22">
        <f>AVERAGE(G6:G105)</f>
        <v/>
      </c>
    </row>
    <row r="3">
      <c r="L3" s="2" t="inlineStr">
        <is>
          <t>幹事の負担の最大（倍）</t>
        </is>
      </c>
      <c r="M3" s="22">
        <f>MAX(G6:G105)</f>
        <v/>
      </c>
    </row>
    <row r="4">
      <c r="L4" s="2" t="inlineStr">
        <is>
          <t>2倍以上の件数</t>
        </is>
      </c>
      <c r="M4" s="23">
        <f>COUNTIF(G6:G105,"&gt;=2")</f>
        <v/>
      </c>
    </row>
    <row r="5">
      <c r="A5" s="5" t="inlineStr">
        <is>
          <t>No</t>
        </is>
      </c>
      <c r="B5" s="5" t="inlineStr">
        <is>
          <t>合計</t>
        </is>
      </c>
      <c r="C5" s="5" t="inlineStr">
        <is>
          <t>人数</t>
        </is>
      </c>
      <c r="D5" s="5" t="inlineStr">
        <is>
          <t>割り算のまま</t>
        </is>
      </c>
      <c r="E5" s="5" t="inlineStr">
        <is>
          <t>切り捨てた額</t>
        </is>
      </c>
      <c r="F5" s="5" t="inlineStr">
        <is>
          <t>幹事の負担</t>
        </is>
      </c>
      <c r="G5" s="5" t="inlineStr">
        <is>
          <t>割り算のままの何倍</t>
        </is>
      </c>
      <c r="H5" s="5" t="inlineStr">
        <is>
          <t>切り上げの余り</t>
        </is>
      </c>
      <c r="I5" s="5" t="inlineStr">
        <is>
          <t>混ぜたときの余り</t>
        </is>
      </c>
      <c r="J5" s="5" t="inlineStr">
        <is>
          <t>1円で割り切れる</t>
        </is>
      </c>
      <c r="L5" s="2" t="inlineStr">
        <is>
          <t>1.5倍以上の件数</t>
        </is>
      </c>
      <c r="M5" s="23">
        <f>COUNTIF(G6:G105,"&gt;=1.5")</f>
        <v/>
      </c>
    </row>
    <row r="6">
      <c r="A6" s="8" t="n">
        <v>1</v>
      </c>
      <c r="B6" s="3" t="n">
        <v>77509</v>
      </c>
      <c r="C6" s="24" t="n">
        <v>17</v>
      </c>
      <c r="D6" s="14">
        <f>B6/C6</f>
        <v/>
      </c>
      <c r="E6" s="7">
        <f>FLOOR(B6/C6,$B$2)</f>
        <v/>
      </c>
      <c r="F6" s="7">
        <f>B6-(C6-1)*E6</f>
        <v/>
      </c>
      <c r="G6" s="9">
        <f>F6/D6</f>
        <v/>
      </c>
      <c r="H6" s="7">
        <f>CEILING(B6/C6,$B$2)*C6-B6</f>
        <v/>
      </c>
      <c r="I6" s="7">
        <f>CEILING(B6,$B$2)-B6</f>
        <v/>
      </c>
      <c r="J6" s="25">
        <f>IF(MOD(B6,C6)=0,"はい","いいえ")</f>
        <v/>
      </c>
      <c r="L6" s="2" t="inlineStr">
        <is>
          <t>切り上げの余りの平均</t>
        </is>
      </c>
      <c r="M6" s="15">
        <f>AVERAGE(H6:H105)</f>
        <v/>
      </c>
    </row>
    <row r="7">
      <c r="A7" s="8" t="n">
        <v>2</v>
      </c>
      <c r="B7" s="3" t="n">
        <v>39433</v>
      </c>
      <c r="C7" s="24" t="n">
        <v>10</v>
      </c>
      <c r="D7" s="14">
        <f>B7/C7</f>
        <v/>
      </c>
      <c r="E7" s="7">
        <f>FLOOR(B7/C7,$B$2)</f>
        <v/>
      </c>
      <c r="F7" s="7">
        <f>B7-(C7-1)*E7</f>
        <v/>
      </c>
      <c r="G7" s="9">
        <f>F7/D7</f>
        <v/>
      </c>
      <c r="H7" s="7">
        <f>CEILING(B7/C7,$B$2)*C7-B7</f>
        <v/>
      </c>
      <c r="I7" s="7">
        <f>CEILING(B7,$B$2)-B7</f>
        <v/>
      </c>
      <c r="J7" s="25">
        <f>IF(MOD(B7,C7)=0,"はい","いいえ")</f>
        <v/>
      </c>
      <c r="L7" s="2" t="inlineStr">
        <is>
          <t>切り上げの余りの最大</t>
        </is>
      </c>
      <c r="M7" s="15">
        <f>MAX(H6:H105)</f>
        <v/>
      </c>
    </row>
    <row r="8">
      <c r="A8" s="8" t="n">
        <v>3</v>
      </c>
      <c r="B8" s="3" t="n">
        <v>55009</v>
      </c>
      <c r="C8" s="24" t="n">
        <v>9</v>
      </c>
      <c r="D8" s="14">
        <f>B8/C8</f>
        <v/>
      </c>
      <c r="E8" s="7">
        <f>FLOOR(B8/C8,$B$2)</f>
        <v/>
      </c>
      <c r="F8" s="7">
        <f>B8-(C8-1)*E8</f>
        <v/>
      </c>
      <c r="G8" s="9">
        <f>F8/D8</f>
        <v/>
      </c>
      <c r="H8" s="7">
        <f>CEILING(B8/C8,$B$2)*C8-B8</f>
        <v/>
      </c>
      <c r="I8" s="7">
        <f>CEILING(B8,$B$2)-B8</f>
        <v/>
      </c>
      <c r="J8" s="25">
        <f>IF(MOD(B8,C8)=0,"はい","いいえ")</f>
        <v/>
      </c>
      <c r="L8" s="2" t="inlineStr">
        <is>
          <t>混ぜたときの余りの平均</t>
        </is>
      </c>
      <c r="M8" s="15">
        <f>AVERAGE(I6:I105)</f>
        <v/>
      </c>
    </row>
    <row r="9">
      <c r="A9" s="8" t="n">
        <v>4</v>
      </c>
      <c r="B9" s="3" t="n">
        <v>77824</v>
      </c>
      <c r="C9" s="24" t="n">
        <v>13</v>
      </c>
      <c r="D9" s="14">
        <f>B9/C9</f>
        <v/>
      </c>
      <c r="E9" s="7">
        <f>FLOOR(B9/C9,$B$2)</f>
        <v/>
      </c>
      <c r="F9" s="7">
        <f>B9-(C9-1)*E9</f>
        <v/>
      </c>
      <c r="G9" s="9">
        <f>F9/D9</f>
        <v/>
      </c>
      <c r="H9" s="7">
        <f>CEILING(B9/C9,$B$2)*C9-B9</f>
        <v/>
      </c>
      <c r="I9" s="7">
        <f>CEILING(B9,$B$2)-B9</f>
        <v/>
      </c>
      <c r="J9" s="25">
        <f>IF(MOD(B9,C9)=0,"はい","いいえ")</f>
        <v/>
      </c>
      <c r="L9" s="2" t="inlineStr">
        <is>
          <t>混ぜたときの余りの最大</t>
        </is>
      </c>
      <c r="M9" s="15">
        <f>MAX(I6:I105)</f>
        <v/>
      </c>
    </row>
    <row r="10">
      <c r="A10" s="8" t="n">
        <v>5</v>
      </c>
      <c r="B10" s="3" t="n">
        <v>47905</v>
      </c>
      <c r="C10" s="24" t="n">
        <v>7</v>
      </c>
      <c r="D10" s="14">
        <f>B10/C10</f>
        <v/>
      </c>
      <c r="E10" s="7">
        <f>FLOOR(B10/C10,$B$2)</f>
        <v/>
      </c>
      <c r="F10" s="7">
        <f>B10-(C10-1)*E10</f>
        <v/>
      </c>
      <c r="G10" s="9">
        <f>F10/D10</f>
        <v/>
      </c>
      <c r="H10" s="7">
        <f>CEILING(B10/C10,$B$2)*C10-B10</f>
        <v/>
      </c>
      <c r="I10" s="7">
        <f>CEILING(B10,$B$2)-B10</f>
        <v/>
      </c>
      <c r="J10" s="25">
        <f>IF(MOD(B10,C10)=0,"はい","いいえ")</f>
        <v/>
      </c>
      <c r="L10" s="2" t="inlineStr">
        <is>
          <t>1円で割り切れる件数</t>
        </is>
      </c>
      <c r="M10" s="23">
        <f>COUNTIF(J6:J105,"はい")</f>
        <v/>
      </c>
    </row>
    <row r="11">
      <c r="A11" s="8" t="n">
        <v>6</v>
      </c>
      <c r="B11" s="3" t="n">
        <v>76353</v>
      </c>
      <c r="C11" s="24" t="n">
        <v>20</v>
      </c>
      <c r="D11" s="14">
        <f>B11/C11</f>
        <v/>
      </c>
      <c r="E11" s="7">
        <f>FLOOR(B11/C11,$B$2)</f>
        <v/>
      </c>
      <c r="F11" s="7">
        <f>B11-(C11-1)*E11</f>
        <v/>
      </c>
      <c r="G11" s="9">
        <f>F11/D11</f>
        <v/>
      </c>
      <c r="H11" s="7">
        <f>CEILING(B11/C11,$B$2)*C11-B11</f>
        <v/>
      </c>
      <c r="I11" s="7">
        <f>CEILING(B11,$B$2)-B11</f>
        <v/>
      </c>
      <c r="J11" s="25">
        <f>IF(MOD(B11,C11)=0,"はい","いいえ")</f>
        <v/>
      </c>
    </row>
    <row r="12">
      <c r="A12" s="8" t="n">
        <v>7</v>
      </c>
      <c r="B12" s="3" t="n">
        <v>68711</v>
      </c>
      <c r="C12" s="24" t="n">
        <v>11</v>
      </c>
      <c r="D12" s="14">
        <f>B12/C12</f>
        <v/>
      </c>
      <c r="E12" s="7">
        <f>FLOOR(B12/C12,$B$2)</f>
        <v/>
      </c>
      <c r="F12" s="7">
        <f>B12-(C12-1)*E12</f>
        <v/>
      </c>
      <c r="G12" s="9">
        <f>F12/D12</f>
        <v/>
      </c>
      <c r="H12" s="7">
        <f>CEILING(B12/C12,$B$2)*C12-B12</f>
        <v/>
      </c>
      <c r="I12" s="7">
        <f>CEILING(B12,$B$2)-B12</f>
        <v/>
      </c>
      <c r="J12" s="25">
        <f>IF(MOD(B12,C12)=0,"はい","いいえ")</f>
        <v/>
      </c>
    </row>
    <row r="13">
      <c r="A13" s="8" t="n">
        <v>8</v>
      </c>
      <c r="B13" s="3" t="n">
        <v>110982</v>
      </c>
      <c r="C13" s="24" t="n">
        <v>17</v>
      </c>
      <c r="D13" s="14">
        <f>B13/C13</f>
        <v/>
      </c>
      <c r="E13" s="7">
        <f>FLOOR(B13/C13,$B$2)</f>
        <v/>
      </c>
      <c r="F13" s="7">
        <f>B13-(C13-1)*E13</f>
        <v/>
      </c>
      <c r="G13" s="9">
        <f>F13/D13</f>
        <v/>
      </c>
      <c r="H13" s="7">
        <f>CEILING(B13/C13,$B$2)*C13-B13</f>
        <v/>
      </c>
      <c r="I13" s="7">
        <f>CEILING(B13,$B$2)-B13</f>
        <v/>
      </c>
      <c r="J13" s="25">
        <f>IF(MOD(B13,C13)=0,"はい","いいえ")</f>
        <v/>
      </c>
    </row>
    <row r="14">
      <c r="A14" s="8" t="n">
        <v>9</v>
      </c>
      <c r="B14" s="3" t="n">
        <v>44012</v>
      </c>
      <c r="C14" s="24" t="n">
        <v>9</v>
      </c>
      <c r="D14" s="14">
        <f>B14/C14</f>
        <v/>
      </c>
      <c r="E14" s="7">
        <f>FLOOR(B14/C14,$B$2)</f>
        <v/>
      </c>
      <c r="F14" s="7">
        <f>B14-(C14-1)*E14</f>
        <v/>
      </c>
      <c r="G14" s="9">
        <f>F14/D14</f>
        <v/>
      </c>
      <c r="H14" s="7">
        <f>CEILING(B14/C14,$B$2)*C14-B14</f>
        <v/>
      </c>
      <c r="I14" s="7">
        <f>CEILING(B14,$B$2)-B14</f>
        <v/>
      </c>
      <c r="J14" s="25">
        <f>IF(MOD(B14,C14)=0,"はい","いいえ")</f>
        <v/>
      </c>
    </row>
    <row r="15">
      <c r="A15" s="8" t="n">
        <v>10</v>
      </c>
      <c r="B15" s="3" t="n">
        <v>50096</v>
      </c>
      <c r="C15" s="24" t="n">
        <v>15</v>
      </c>
      <c r="D15" s="14">
        <f>B15/C15</f>
        <v/>
      </c>
      <c r="E15" s="7">
        <f>FLOOR(B15/C15,$B$2)</f>
        <v/>
      </c>
      <c r="F15" s="7">
        <f>B15-(C15-1)*E15</f>
        <v/>
      </c>
      <c r="G15" s="9">
        <f>F15/D15</f>
        <v/>
      </c>
      <c r="H15" s="7">
        <f>CEILING(B15/C15,$B$2)*C15-B15</f>
        <v/>
      </c>
      <c r="I15" s="7">
        <f>CEILING(B15,$B$2)-B15</f>
        <v/>
      </c>
      <c r="J15" s="25">
        <f>IF(MOD(B15,C15)=0,"はい","いいえ")</f>
        <v/>
      </c>
    </row>
    <row r="16">
      <c r="A16" s="8" t="n">
        <v>11</v>
      </c>
      <c r="B16" s="3" t="n">
        <v>34449</v>
      </c>
      <c r="C16" s="24" t="n">
        <v>7</v>
      </c>
      <c r="D16" s="14">
        <f>B16/C16</f>
        <v/>
      </c>
      <c r="E16" s="7">
        <f>FLOOR(B16/C16,$B$2)</f>
        <v/>
      </c>
      <c r="F16" s="7">
        <f>B16-(C16-1)*E16</f>
        <v/>
      </c>
      <c r="G16" s="9">
        <f>F16/D16</f>
        <v/>
      </c>
      <c r="H16" s="7">
        <f>CEILING(B16/C16,$B$2)*C16-B16</f>
        <v/>
      </c>
      <c r="I16" s="7">
        <f>CEILING(B16,$B$2)-B16</f>
        <v/>
      </c>
      <c r="J16" s="25">
        <f>IF(MOD(B16,C16)=0,"はい","いいえ")</f>
        <v/>
      </c>
    </row>
    <row r="17">
      <c r="A17" s="8" t="n">
        <v>12</v>
      </c>
      <c r="B17" s="3" t="n">
        <v>53966</v>
      </c>
      <c r="C17" s="24" t="n">
        <v>17</v>
      </c>
      <c r="D17" s="14">
        <f>B17/C17</f>
        <v/>
      </c>
      <c r="E17" s="7">
        <f>FLOOR(B17/C17,$B$2)</f>
        <v/>
      </c>
      <c r="F17" s="7">
        <f>B17-(C17-1)*E17</f>
        <v/>
      </c>
      <c r="G17" s="9">
        <f>F17/D17</f>
        <v/>
      </c>
      <c r="H17" s="7">
        <f>CEILING(B17/C17,$B$2)*C17-B17</f>
        <v/>
      </c>
      <c r="I17" s="7">
        <f>CEILING(B17,$B$2)-B17</f>
        <v/>
      </c>
      <c r="J17" s="25">
        <f>IF(MOD(B17,C17)=0,"はい","いいえ")</f>
        <v/>
      </c>
    </row>
    <row r="18">
      <c r="A18" s="8" t="n">
        <v>13</v>
      </c>
      <c r="B18" s="3" t="n">
        <v>23706</v>
      </c>
      <c r="C18" s="24" t="n">
        <v>5</v>
      </c>
      <c r="D18" s="14">
        <f>B18/C18</f>
        <v/>
      </c>
      <c r="E18" s="7">
        <f>FLOOR(B18/C18,$B$2)</f>
        <v/>
      </c>
      <c r="F18" s="7">
        <f>B18-(C18-1)*E18</f>
        <v/>
      </c>
      <c r="G18" s="9">
        <f>F18/D18</f>
        <v/>
      </c>
      <c r="H18" s="7">
        <f>CEILING(B18/C18,$B$2)*C18-B18</f>
        <v/>
      </c>
      <c r="I18" s="7">
        <f>CEILING(B18,$B$2)-B18</f>
        <v/>
      </c>
      <c r="J18" s="25">
        <f>IF(MOD(B18,C18)=0,"はい","いいえ")</f>
        <v/>
      </c>
    </row>
    <row r="19">
      <c r="A19" s="8" t="n">
        <v>14</v>
      </c>
      <c r="B19" s="3" t="n">
        <v>109154</v>
      </c>
      <c r="C19" s="24" t="n">
        <v>16</v>
      </c>
      <c r="D19" s="14">
        <f>B19/C19</f>
        <v/>
      </c>
      <c r="E19" s="7">
        <f>FLOOR(B19/C19,$B$2)</f>
        <v/>
      </c>
      <c r="F19" s="7">
        <f>B19-(C19-1)*E19</f>
        <v/>
      </c>
      <c r="G19" s="9">
        <f>F19/D19</f>
        <v/>
      </c>
      <c r="H19" s="7">
        <f>CEILING(B19/C19,$B$2)*C19-B19</f>
        <v/>
      </c>
      <c r="I19" s="7">
        <f>CEILING(B19,$B$2)-B19</f>
        <v/>
      </c>
      <c r="J19" s="25">
        <f>IF(MOD(B19,C19)=0,"はい","いいえ")</f>
        <v/>
      </c>
    </row>
    <row r="20">
      <c r="A20" s="8" t="n">
        <v>15</v>
      </c>
      <c r="B20" s="3" t="n">
        <v>97362</v>
      </c>
      <c r="C20" s="24" t="n">
        <v>19</v>
      </c>
      <c r="D20" s="14">
        <f>B20/C20</f>
        <v/>
      </c>
      <c r="E20" s="7">
        <f>FLOOR(B20/C20,$B$2)</f>
        <v/>
      </c>
      <c r="F20" s="7">
        <f>B20-(C20-1)*E20</f>
        <v/>
      </c>
      <c r="G20" s="9">
        <f>F20/D20</f>
        <v/>
      </c>
      <c r="H20" s="7">
        <f>CEILING(B20/C20,$B$2)*C20-B20</f>
        <v/>
      </c>
      <c r="I20" s="7">
        <f>CEILING(B20,$B$2)-B20</f>
        <v/>
      </c>
      <c r="J20" s="25">
        <f>IF(MOD(B20,C20)=0,"はい","いいえ")</f>
        <v/>
      </c>
    </row>
    <row r="21">
      <c r="A21" s="8" t="n">
        <v>16</v>
      </c>
      <c r="B21" s="3" t="n">
        <v>133001</v>
      </c>
      <c r="C21" s="24" t="n">
        <v>19</v>
      </c>
      <c r="D21" s="14">
        <f>B21/C21</f>
        <v/>
      </c>
      <c r="E21" s="7">
        <f>FLOOR(B21/C21,$B$2)</f>
        <v/>
      </c>
      <c r="F21" s="7">
        <f>B21-(C21-1)*E21</f>
        <v/>
      </c>
      <c r="G21" s="9">
        <f>F21/D21</f>
        <v/>
      </c>
      <c r="H21" s="7">
        <f>CEILING(B21/C21,$B$2)*C21-B21</f>
        <v/>
      </c>
      <c r="I21" s="7">
        <f>CEILING(B21,$B$2)-B21</f>
        <v/>
      </c>
      <c r="J21" s="25">
        <f>IF(MOD(B21,C21)=0,"はい","いいえ")</f>
        <v/>
      </c>
    </row>
    <row r="22">
      <c r="A22" s="8" t="n">
        <v>17</v>
      </c>
      <c r="B22" s="3" t="n">
        <v>56454</v>
      </c>
      <c r="C22" s="24" t="n">
        <v>16</v>
      </c>
      <c r="D22" s="14">
        <f>B22/C22</f>
        <v/>
      </c>
      <c r="E22" s="7">
        <f>FLOOR(B22/C22,$B$2)</f>
        <v/>
      </c>
      <c r="F22" s="7">
        <f>B22-(C22-1)*E22</f>
        <v/>
      </c>
      <c r="G22" s="9">
        <f>F22/D22</f>
        <v/>
      </c>
      <c r="H22" s="7">
        <f>CEILING(B22/C22,$B$2)*C22-B22</f>
        <v/>
      </c>
      <c r="I22" s="7">
        <f>CEILING(B22,$B$2)-B22</f>
        <v/>
      </c>
      <c r="J22" s="25">
        <f>IF(MOD(B22,C22)=0,"はい","いいえ")</f>
        <v/>
      </c>
    </row>
    <row r="23">
      <c r="A23" s="8" t="n">
        <v>18</v>
      </c>
      <c r="B23" s="3" t="n">
        <v>60617</v>
      </c>
      <c r="C23" s="24" t="n">
        <v>10</v>
      </c>
      <c r="D23" s="14">
        <f>B23/C23</f>
        <v/>
      </c>
      <c r="E23" s="7">
        <f>FLOOR(B23/C23,$B$2)</f>
        <v/>
      </c>
      <c r="F23" s="7">
        <f>B23-(C23-1)*E23</f>
        <v/>
      </c>
      <c r="G23" s="9">
        <f>F23/D23</f>
        <v/>
      </c>
      <c r="H23" s="7">
        <f>CEILING(B23/C23,$B$2)*C23-B23</f>
        <v/>
      </c>
      <c r="I23" s="7">
        <f>CEILING(B23,$B$2)-B23</f>
        <v/>
      </c>
      <c r="J23" s="25">
        <f>IF(MOD(B23,C23)=0,"はい","いいえ")</f>
        <v/>
      </c>
    </row>
    <row r="24">
      <c r="A24" s="8" t="n">
        <v>19</v>
      </c>
      <c r="B24" s="3" t="n">
        <v>68668</v>
      </c>
      <c r="C24" s="24" t="n">
        <v>10</v>
      </c>
      <c r="D24" s="14">
        <f>B24/C24</f>
        <v/>
      </c>
      <c r="E24" s="7">
        <f>FLOOR(B24/C24,$B$2)</f>
        <v/>
      </c>
      <c r="F24" s="7">
        <f>B24-(C24-1)*E24</f>
        <v/>
      </c>
      <c r="G24" s="9">
        <f>F24/D24</f>
        <v/>
      </c>
      <c r="H24" s="7">
        <f>CEILING(B24/C24,$B$2)*C24-B24</f>
        <v/>
      </c>
      <c r="I24" s="7">
        <f>CEILING(B24,$B$2)-B24</f>
        <v/>
      </c>
      <c r="J24" s="25">
        <f>IF(MOD(B24,C24)=0,"はい","いいえ")</f>
        <v/>
      </c>
    </row>
    <row r="25">
      <c r="A25" s="8" t="n">
        <v>20</v>
      </c>
      <c r="B25" s="3" t="n">
        <v>31511</v>
      </c>
      <c r="C25" s="24" t="n">
        <v>10</v>
      </c>
      <c r="D25" s="14">
        <f>B25/C25</f>
        <v/>
      </c>
      <c r="E25" s="7">
        <f>FLOOR(B25/C25,$B$2)</f>
        <v/>
      </c>
      <c r="F25" s="7">
        <f>B25-(C25-1)*E25</f>
        <v/>
      </c>
      <c r="G25" s="9">
        <f>F25/D25</f>
        <v/>
      </c>
      <c r="H25" s="7">
        <f>CEILING(B25/C25,$B$2)*C25-B25</f>
        <v/>
      </c>
      <c r="I25" s="7">
        <f>CEILING(B25,$B$2)-B25</f>
        <v/>
      </c>
      <c r="J25" s="25">
        <f>IF(MOD(B25,C25)=0,"はい","いいえ")</f>
        <v/>
      </c>
    </row>
    <row r="26">
      <c r="A26" s="8" t="n">
        <v>21</v>
      </c>
      <c r="B26" s="3" t="n">
        <v>18508</v>
      </c>
      <c r="C26" s="24" t="n">
        <v>5</v>
      </c>
      <c r="D26" s="14">
        <f>B26/C26</f>
        <v/>
      </c>
      <c r="E26" s="7">
        <f>FLOOR(B26/C26,$B$2)</f>
        <v/>
      </c>
      <c r="F26" s="7">
        <f>B26-(C26-1)*E26</f>
        <v/>
      </c>
      <c r="G26" s="9">
        <f>F26/D26</f>
        <v/>
      </c>
      <c r="H26" s="7">
        <f>CEILING(B26/C26,$B$2)*C26-B26</f>
        <v/>
      </c>
      <c r="I26" s="7">
        <f>CEILING(B26,$B$2)-B26</f>
        <v/>
      </c>
      <c r="J26" s="25">
        <f>IF(MOD(B26,C26)=0,"はい","いいえ")</f>
        <v/>
      </c>
    </row>
    <row r="27">
      <c r="A27" s="8" t="n">
        <v>22</v>
      </c>
      <c r="B27" s="3" t="n">
        <v>59989</v>
      </c>
      <c r="C27" s="24" t="n">
        <v>18</v>
      </c>
      <c r="D27" s="14">
        <f>B27/C27</f>
        <v/>
      </c>
      <c r="E27" s="7">
        <f>FLOOR(B27/C27,$B$2)</f>
        <v/>
      </c>
      <c r="F27" s="7">
        <f>B27-(C27-1)*E27</f>
        <v/>
      </c>
      <c r="G27" s="9">
        <f>F27/D27</f>
        <v/>
      </c>
      <c r="H27" s="7">
        <f>CEILING(B27/C27,$B$2)*C27-B27</f>
        <v/>
      </c>
      <c r="I27" s="7">
        <f>CEILING(B27,$B$2)-B27</f>
        <v/>
      </c>
      <c r="J27" s="25">
        <f>IF(MOD(B27,C27)=0,"はい","いいえ")</f>
        <v/>
      </c>
    </row>
    <row r="28">
      <c r="A28" s="8" t="n">
        <v>23</v>
      </c>
      <c r="B28" s="3" t="n">
        <v>25097</v>
      </c>
      <c r="C28" s="24" t="n">
        <v>7</v>
      </c>
      <c r="D28" s="14">
        <f>B28/C28</f>
        <v/>
      </c>
      <c r="E28" s="7">
        <f>FLOOR(B28/C28,$B$2)</f>
        <v/>
      </c>
      <c r="F28" s="7">
        <f>B28-(C28-1)*E28</f>
        <v/>
      </c>
      <c r="G28" s="9">
        <f>F28/D28</f>
        <v/>
      </c>
      <c r="H28" s="7">
        <f>CEILING(B28/C28,$B$2)*C28-B28</f>
        <v/>
      </c>
      <c r="I28" s="7">
        <f>CEILING(B28,$B$2)-B28</f>
        <v/>
      </c>
      <c r="J28" s="25">
        <f>IF(MOD(B28,C28)=0,"はい","いいえ")</f>
        <v/>
      </c>
    </row>
    <row r="29">
      <c r="A29" s="8" t="n">
        <v>24</v>
      </c>
      <c r="B29" s="3" t="n">
        <v>22802</v>
      </c>
      <c r="C29" s="24" t="n">
        <v>5</v>
      </c>
      <c r="D29" s="14">
        <f>B29/C29</f>
        <v/>
      </c>
      <c r="E29" s="7">
        <f>FLOOR(B29/C29,$B$2)</f>
        <v/>
      </c>
      <c r="F29" s="7">
        <f>B29-(C29-1)*E29</f>
        <v/>
      </c>
      <c r="G29" s="9">
        <f>F29/D29</f>
        <v/>
      </c>
      <c r="H29" s="7">
        <f>CEILING(B29/C29,$B$2)*C29-B29</f>
        <v/>
      </c>
      <c r="I29" s="7">
        <f>CEILING(B29,$B$2)-B29</f>
        <v/>
      </c>
      <c r="J29" s="25">
        <f>IF(MOD(B29,C29)=0,"はい","いいえ")</f>
        <v/>
      </c>
    </row>
    <row r="30">
      <c r="A30" s="8" t="n">
        <v>25</v>
      </c>
      <c r="B30" s="3" t="n">
        <v>46293</v>
      </c>
      <c r="C30" s="24" t="n">
        <v>9</v>
      </c>
      <c r="D30" s="14">
        <f>B30/C30</f>
        <v/>
      </c>
      <c r="E30" s="7">
        <f>FLOOR(B30/C30,$B$2)</f>
        <v/>
      </c>
      <c r="F30" s="7">
        <f>B30-(C30-1)*E30</f>
        <v/>
      </c>
      <c r="G30" s="9">
        <f>F30/D30</f>
        <v/>
      </c>
      <c r="H30" s="7">
        <f>CEILING(B30/C30,$B$2)*C30-B30</f>
        <v/>
      </c>
      <c r="I30" s="7">
        <f>CEILING(B30,$B$2)-B30</f>
        <v/>
      </c>
      <c r="J30" s="25">
        <f>IF(MOD(B30,C30)=0,"はい","いいえ")</f>
        <v/>
      </c>
    </row>
    <row r="31">
      <c r="A31" s="8" t="n">
        <v>26</v>
      </c>
      <c r="B31" s="3" t="n">
        <v>73546</v>
      </c>
      <c r="C31" s="24" t="n">
        <v>11</v>
      </c>
      <c r="D31" s="14">
        <f>B31/C31</f>
        <v/>
      </c>
      <c r="E31" s="7">
        <f>FLOOR(B31/C31,$B$2)</f>
        <v/>
      </c>
      <c r="F31" s="7">
        <f>B31-(C31-1)*E31</f>
        <v/>
      </c>
      <c r="G31" s="9">
        <f>F31/D31</f>
        <v/>
      </c>
      <c r="H31" s="7">
        <f>CEILING(B31/C31,$B$2)*C31-B31</f>
        <v/>
      </c>
      <c r="I31" s="7">
        <f>CEILING(B31,$B$2)-B31</f>
        <v/>
      </c>
      <c r="J31" s="25">
        <f>IF(MOD(B31,C31)=0,"はい","いいえ")</f>
        <v/>
      </c>
    </row>
    <row r="32">
      <c r="A32" s="8" t="n">
        <v>27</v>
      </c>
      <c r="B32" s="3" t="n">
        <v>52958</v>
      </c>
      <c r="C32" s="24" t="n">
        <v>11</v>
      </c>
      <c r="D32" s="14">
        <f>B32/C32</f>
        <v/>
      </c>
      <c r="E32" s="7">
        <f>FLOOR(B32/C32,$B$2)</f>
        <v/>
      </c>
      <c r="F32" s="7">
        <f>B32-(C32-1)*E32</f>
        <v/>
      </c>
      <c r="G32" s="9">
        <f>F32/D32</f>
        <v/>
      </c>
      <c r="H32" s="7">
        <f>CEILING(B32/C32,$B$2)*C32-B32</f>
        <v/>
      </c>
      <c r="I32" s="7">
        <f>CEILING(B32,$B$2)-B32</f>
        <v/>
      </c>
      <c r="J32" s="25">
        <f>IF(MOD(B32,C32)=0,"はい","いいえ")</f>
        <v/>
      </c>
    </row>
    <row r="33">
      <c r="A33" s="8" t="n">
        <v>28</v>
      </c>
      <c r="B33" s="3" t="n">
        <v>108447</v>
      </c>
      <c r="C33" s="24" t="n">
        <v>17</v>
      </c>
      <c r="D33" s="14">
        <f>B33/C33</f>
        <v/>
      </c>
      <c r="E33" s="7">
        <f>FLOOR(B33/C33,$B$2)</f>
        <v/>
      </c>
      <c r="F33" s="7">
        <f>B33-(C33-1)*E33</f>
        <v/>
      </c>
      <c r="G33" s="9">
        <f>F33/D33</f>
        <v/>
      </c>
      <c r="H33" s="7">
        <f>CEILING(B33/C33,$B$2)*C33-B33</f>
        <v/>
      </c>
      <c r="I33" s="7">
        <f>CEILING(B33,$B$2)-B33</f>
        <v/>
      </c>
      <c r="J33" s="25">
        <f>IF(MOD(B33,C33)=0,"はい","いいえ")</f>
        <v/>
      </c>
    </row>
    <row r="34">
      <c r="A34" s="8" t="n">
        <v>29</v>
      </c>
      <c r="B34" s="3" t="n">
        <v>109695</v>
      </c>
      <c r="C34" s="24" t="n">
        <v>16</v>
      </c>
      <c r="D34" s="14">
        <f>B34/C34</f>
        <v/>
      </c>
      <c r="E34" s="7">
        <f>FLOOR(B34/C34,$B$2)</f>
        <v/>
      </c>
      <c r="F34" s="7">
        <f>B34-(C34-1)*E34</f>
        <v/>
      </c>
      <c r="G34" s="9">
        <f>F34/D34</f>
        <v/>
      </c>
      <c r="H34" s="7">
        <f>CEILING(B34/C34,$B$2)*C34-B34</f>
        <v/>
      </c>
      <c r="I34" s="7">
        <f>CEILING(B34,$B$2)-B34</f>
        <v/>
      </c>
      <c r="J34" s="25">
        <f>IF(MOD(B34,C34)=0,"はい","いいえ")</f>
        <v/>
      </c>
    </row>
    <row r="35">
      <c r="A35" s="8" t="n">
        <v>30</v>
      </c>
      <c r="B35" s="3" t="n">
        <v>21221</v>
      </c>
      <c r="C35" s="24" t="n">
        <v>6</v>
      </c>
      <c r="D35" s="14">
        <f>B35/C35</f>
        <v/>
      </c>
      <c r="E35" s="7">
        <f>FLOOR(B35/C35,$B$2)</f>
        <v/>
      </c>
      <c r="F35" s="7">
        <f>B35-(C35-1)*E35</f>
        <v/>
      </c>
      <c r="G35" s="9">
        <f>F35/D35</f>
        <v/>
      </c>
      <c r="H35" s="7">
        <f>CEILING(B35/C35,$B$2)*C35-B35</f>
        <v/>
      </c>
      <c r="I35" s="7">
        <f>CEILING(B35,$B$2)-B35</f>
        <v/>
      </c>
      <c r="J35" s="25">
        <f>IF(MOD(B35,C35)=0,"はい","いいえ")</f>
        <v/>
      </c>
    </row>
    <row r="36">
      <c r="A36" s="8" t="n">
        <v>31</v>
      </c>
      <c r="B36" s="3" t="n">
        <v>49416</v>
      </c>
      <c r="C36" s="24" t="n">
        <v>9</v>
      </c>
      <c r="D36" s="14">
        <f>B36/C36</f>
        <v/>
      </c>
      <c r="E36" s="7">
        <f>FLOOR(B36/C36,$B$2)</f>
        <v/>
      </c>
      <c r="F36" s="7">
        <f>B36-(C36-1)*E36</f>
        <v/>
      </c>
      <c r="G36" s="9">
        <f>F36/D36</f>
        <v/>
      </c>
      <c r="H36" s="7">
        <f>CEILING(B36/C36,$B$2)*C36-B36</f>
        <v/>
      </c>
      <c r="I36" s="7">
        <f>CEILING(B36,$B$2)-B36</f>
        <v/>
      </c>
      <c r="J36" s="25">
        <f>IF(MOD(B36,C36)=0,"はい","いいえ")</f>
        <v/>
      </c>
    </row>
    <row r="37">
      <c r="A37" s="8" t="n">
        <v>32</v>
      </c>
      <c r="B37" s="3" t="n">
        <v>27161</v>
      </c>
      <c r="C37" s="24" t="n">
        <v>8</v>
      </c>
      <c r="D37" s="14">
        <f>B37/C37</f>
        <v/>
      </c>
      <c r="E37" s="7">
        <f>FLOOR(B37/C37,$B$2)</f>
        <v/>
      </c>
      <c r="F37" s="7">
        <f>B37-(C37-1)*E37</f>
        <v/>
      </c>
      <c r="G37" s="9">
        <f>F37/D37</f>
        <v/>
      </c>
      <c r="H37" s="7">
        <f>CEILING(B37/C37,$B$2)*C37-B37</f>
        <v/>
      </c>
      <c r="I37" s="7">
        <f>CEILING(B37,$B$2)-B37</f>
        <v/>
      </c>
      <c r="J37" s="25">
        <f>IF(MOD(B37,C37)=0,"はい","いいえ")</f>
        <v/>
      </c>
    </row>
    <row r="38">
      <c r="A38" s="8" t="n">
        <v>33</v>
      </c>
      <c r="B38" s="3" t="n">
        <v>37910</v>
      </c>
      <c r="C38" s="24" t="n">
        <v>9</v>
      </c>
      <c r="D38" s="14">
        <f>B38/C38</f>
        <v/>
      </c>
      <c r="E38" s="7">
        <f>FLOOR(B38/C38,$B$2)</f>
        <v/>
      </c>
      <c r="F38" s="7">
        <f>B38-(C38-1)*E38</f>
        <v/>
      </c>
      <c r="G38" s="9">
        <f>F38/D38</f>
        <v/>
      </c>
      <c r="H38" s="7">
        <f>CEILING(B38/C38,$B$2)*C38-B38</f>
        <v/>
      </c>
      <c r="I38" s="7">
        <f>CEILING(B38,$B$2)-B38</f>
        <v/>
      </c>
      <c r="J38" s="25">
        <f>IF(MOD(B38,C38)=0,"はい","いいえ")</f>
        <v/>
      </c>
    </row>
    <row r="39">
      <c r="A39" s="8" t="n">
        <v>34</v>
      </c>
      <c r="B39" s="3" t="n">
        <v>46782</v>
      </c>
      <c r="C39" s="24" t="n">
        <v>10</v>
      </c>
      <c r="D39" s="14">
        <f>B39/C39</f>
        <v/>
      </c>
      <c r="E39" s="7">
        <f>FLOOR(B39/C39,$B$2)</f>
        <v/>
      </c>
      <c r="F39" s="7">
        <f>B39-(C39-1)*E39</f>
        <v/>
      </c>
      <c r="G39" s="9">
        <f>F39/D39</f>
        <v/>
      </c>
      <c r="H39" s="7">
        <f>CEILING(B39/C39,$B$2)*C39-B39</f>
        <v/>
      </c>
      <c r="I39" s="7">
        <f>CEILING(B39,$B$2)-B39</f>
        <v/>
      </c>
      <c r="J39" s="25">
        <f>IF(MOD(B39,C39)=0,"はい","いいえ")</f>
        <v/>
      </c>
    </row>
    <row r="40">
      <c r="A40" s="8" t="n">
        <v>35</v>
      </c>
      <c r="B40" s="3" t="n">
        <v>72674</v>
      </c>
      <c r="C40" s="24" t="n">
        <v>11</v>
      </c>
      <c r="D40" s="14">
        <f>B40/C40</f>
        <v/>
      </c>
      <c r="E40" s="7">
        <f>FLOOR(B40/C40,$B$2)</f>
        <v/>
      </c>
      <c r="F40" s="7">
        <f>B40-(C40-1)*E40</f>
        <v/>
      </c>
      <c r="G40" s="9">
        <f>F40/D40</f>
        <v/>
      </c>
      <c r="H40" s="7">
        <f>CEILING(B40/C40,$B$2)*C40-B40</f>
        <v/>
      </c>
      <c r="I40" s="7">
        <f>CEILING(B40,$B$2)-B40</f>
        <v/>
      </c>
      <c r="J40" s="25">
        <f>IF(MOD(B40,C40)=0,"はい","いいえ")</f>
        <v/>
      </c>
    </row>
    <row r="41">
      <c r="A41" s="8" t="n">
        <v>36</v>
      </c>
      <c r="B41" s="3" t="n">
        <v>92347</v>
      </c>
      <c r="C41" s="24" t="n">
        <v>15</v>
      </c>
      <c r="D41" s="14">
        <f>B41/C41</f>
        <v/>
      </c>
      <c r="E41" s="7">
        <f>FLOOR(B41/C41,$B$2)</f>
        <v/>
      </c>
      <c r="F41" s="7">
        <f>B41-(C41-1)*E41</f>
        <v/>
      </c>
      <c r="G41" s="9">
        <f>F41/D41</f>
        <v/>
      </c>
      <c r="H41" s="7">
        <f>CEILING(B41/C41,$B$2)*C41-B41</f>
        <v/>
      </c>
      <c r="I41" s="7">
        <f>CEILING(B41,$B$2)-B41</f>
        <v/>
      </c>
      <c r="J41" s="25">
        <f>IF(MOD(B41,C41)=0,"はい","いいえ")</f>
        <v/>
      </c>
    </row>
    <row r="42">
      <c r="A42" s="8" t="n">
        <v>37</v>
      </c>
      <c r="B42" s="3" t="n">
        <v>77584</v>
      </c>
      <c r="C42" s="24" t="n">
        <v>12</v>
      </c>
      <c r="D42" s="14">
        <f>B42/C42</f>
        <v/>
      </c>
      <c r="E42" s="7">
        <f>FLOOR(B42/C42,$B$2)</f>
        <v/>
      </c>
      <c r="F42" s="7">
        <f>B42-(C42-1)*E42</f>
        <v/>
      </c>
      <c r="G42" s="9">
        <f>F42/D42</f>
        <v/>
      </c>
      <c r="H42" s="7">
        <f>CEILING(B42/C42,$B$2)*C42-B42</f>
        <v/>
      </c>
      <c r="I42" s="7">
        <f>CEILING(B42,$B$2)-B42</f>
        <v/>
      </c>
      <c r="J42" s="25">
        <f>IF(MOD(B42,C42)=0,"はい","いいえ")</f>
        <v/>
      </c>
    </row>
    <row r="43">
      <c r="A43" s="8" t="n">
        <v>38</v>
      </c>
      <c r="B43" s="3" t="n">
        <v>52109</v>
      </c>
      <c r="C43" s="24" t="n">
        <v>8</v>
      </c>
      <c r="D43" s="14">
        <f>B43/C43</f>
        <v/>
      </c>
      <c r="E43" s="7">
        <f>FLOOR(B43/C43,$B$2)</f>
        <v/>
      </c>
      <c r="F43" s="7">
        <f>B43-(C43-1)*E43</f>
        <v/>
      </c>
      <c r="G43" s="9">
        <f>F43/D43</f>
        <v/>
      </c>
      <c r="H43" s="7">
        <f>CEILING(B43/C43,$B$2)*C43-B43</f>
        <v/>
      </c>
      <c r="I43" s="7">
        <f>CEILING(B43,$B$2)-B43</f>
        <v/>
      </c>
      <c r="J43" s="25">
        <f>IF(MOD(B43,C43)=0,"はい","いいえ")</f>
        <v/>
      </c>
    </row>
    <row r="44">
      <c r="A44" s="8" t="n">
        <v>39</v>
      </c>
      <c r="B44" s="3" t="n">
        <v>57781</v>
      </c>
      <c r="C44" s="24" t="n">
        <v>10</v>
      </c>
      <c r="D44" s="14">
        <f>B44/C44</f>
        <v/>
      </c>
      <c r="E44" s="7">
        <f>FLOOR(B44/C44,$B$2)</f>
        <v/>
      </c>
      <c r="F44" s="7">
        <f>B44-(C44-1)*E44</f>
        <v/>
      </c>
      <c r="G44" s="9">
        <f>F44/D44</f>
        <v/>
      </c>
      <c r="H44" s="7">
        <f>CEILING(B44/C44,$B$2)*C44-B44</f>
        <v/>
      </c>
      <c r="I44" s="7">
        <f>CEILING(B44,$B$2)-B44</f>
        <v/>
      </c>
      <c r="J44" s="25">
        <f>IF(MOD(B44,C44)=0,"はい","いいえ")</f>
        <v/>
      </c>
    </row>
    <row r="45">
      <c r="A45" s="8" t="n">
        <v>40</v>
      </c>
      <c r="B45" s="3" t="n">
        <v>42639</v>
      </c>
      <c r="C45" s="24" t="n">
        <v>14</v>
      </c>
      <c r="D45" s="14">
        <f>B45/C45</f>
        <v/>
      </c>
      <c r="E45" s="7">
        <f>FLOOR(B45/C45,$B$2)</f>
        <v/>
      </c>
      <c r="F45" s="7">
        <f>B45-(C45-1)*E45</f>
        <v/>
      </c>
      <c r="G45" s="9">
        <f>F45/D45</f>
        <v/>
      </c>
      <c r="H45" s="7">
        <f>CEILING(B45/C45,$B$2)*C45-B45</f>
        <v/>
      </c>
      <c r="I45" s="7">
        <f>CEILING(B45,$B$2)-B45</f>
        <v/>
      </c>
      <c r="J45" s="25">
        <f>IF(MOD(B45,C45)=0,"はい","いいえ")</f>
        <v/>
      </c>
    </row>
    <row r="46">
      <c r="A46" s="8" t="n">
        <v>41</v>
      </c>
      <c r="B46" s="3" t="n">
        <v>26293</v>
      </c>
      <c r="C46" s="24" t="n">
        <v>6</v>
      </c>
      <c r="D46" s="14">
        <f>B46/C46</f>
        <v/>
      </c>
      <c r="E46" s="7">
        <f>FLOOR(B46/C46,$B$2)</f>
        <v/>
      </c>
      <c r="F46" s="7">
        <f>B46-(C46-1)*E46</f>
        <v/>
      </c>
      <c r="G46" s="9">
        <f>F46/D46</f>
        <v/>
      </c>
      <c r="H46" s="7">
        <f>CEILING(B46/C46,$B$2)*C46-B46</f>
        <v/>
      </c>
      <c r="I46" s="7">
        <f>CEILING(B46,$B$2)-B46</f>
        <v/>
      </c>
      <c r="J46" s="25">
        <f>IF(MOD(B46,C46)=0,"はい","いいえ")</f>
        <v/>
      </c>
    </row>
    <row r="47">
      <c r="A47" s="8" t="n">
        <v>42</v>
      </c>
      <c r="B47" s="3" t="n">
        <v>78788</v>
      </c>
      <c r="C47" s="24" t="n">
        <v>17</v>
      </c>
      <c r="D47" s="14">
        <f>B47/C47</f>
        <v/>
      </c>
      <c r="E47" s="7">
        <f>FLOOR(B47/C47,$B$2)</f>
        <v/>
      </c>
      <c r="F47" s="7">
        <f>B47-(C47-1)*E47</f>
        <v/>
      </c>
      <c r="G47" s="9">
        <f>F47/D47</f>
        <v/>
      </c>
      <c r="H47" s="7">
        <f>CEILING(B47/C47,$B$2)*C47-B47</f>
        <v/>
      </c>
      <c r="I47" s="7">
        <f>CEILING(B47,$B$2)-B47</f>
        <v/>
      </c>
      <c r="J47" s="25">
        <f>IF(MOD(B47,C47)=0,"はい","いいえ")</f>
        <v/>
      </c>
    </row>
    <row r="48">
      <c r="A48" s="8" t="n">
        <v>43</v>
      </c>
      <c r="B48" s="3" t="n">
        <v>77873</v>
      </c>
      <c r="C48" s="24" t="n">
        <v>17</v>
      </c>
      <c r="D48" s="14">
        <f>B48/C48</f>
        <v/>
      </c>
      <c r="E48" s="7">
        <f>FLOOR(B48/C48,$B$2)</f>
        <v/>
      </c>
      <c r="F48" s="7">
        <f>B48-(C48-1)*E48</f>
        <v/>
      </c>
      <c r="G48" s="9">
        <f>F48/D48</f>
        <v/>
      </c>
      <c r="H48" s="7">
        <f>CEILING(B48/C48,$B$2)*C48-B48</f>
        <v/>
      </c>
      <c r="I48" s="7">
        <f>CEILING(B48,$B$2)-B48</f>
        <v/>
      </c>
      <c r="J48" s="25">
        <f>IF(MOD(B48,C48)=0,"はい","いいえ")</f>
        <v/>
      </c>
    </row>
    <row r="49">
      <c r="A49" s="8" t="n">
        <v>44</v>
      </c>
      <c r="B49" s="3" t="n">
        <v>83010</v>
      </c>
      <c r="C49" s="24" t="n">
        <v>16</v>
      </c>
      <c r="D49" s="14">
        <f>B49/C49</f>
        <v/>
      </c>
      <c r="E49" s="7">
        <f>FLOOR(B49/C49,$B$2)</f>
        <v/>
      </c>
      <c r="F49" s="7">
        <f>B49-(C49-1)*E49</f>
        <v/>
      </c>
      <c r="G49" s="9">
        <f>F49/D49</f>
        <v/>
      </c>
      <c r="H49" s="7">
        <f>CEILING(B49/C49,$B$2)*C49-B49</f>
        <v/>
      </c>
      <c r="I49" s="7">
        <f>CEILING(B49,$B$2)-B49</f>
        <v/>
      </c>
      <c r="J49" s="25">
        <f>IF(MOD(B49,C49)=0,"はい","いいえ")</f>
        <v/>
      </c>
    </row>
    <row r="50">
      <c r="A50" s="8" t="n">
        <v>45</v>
      </c>
      <c r="B50" s="3" t="n">
        <v>66020</v>
      </c>
      <c r="C50" s="24" t="n">
        <v>10</v>
      </c>
      <c r="D50" s="14">
        <f>B50/C50</f>
        <v/>
      </c>
      <c r="E50" s="7">
        <f>FLOOR(B50/C50,$B$2)</f>
        <v/>
      </c>
      <c r="F50" s="7">
        <f>B50-(C50-1)*E50</f>
        <v/>
      </c>
      <c r="G50" s="9">
        <f>F50/D50</f>
        <v/>
      </c>
      <c r="H50" s="7">
        <f>CEILING(B50/C50,$B$2)*C50-B50</f>
        <v/>
      </c>
      <c r="I50" s="7">
        <f>CEILING(B50,$B$2)-B50</f>
        <v/>
      </c>
      <c r="J50" s="25">
        <f>IF(MOD(B50,C50)=0,"はい","いいえ")</f>
        <v/>
      </c>
    </row>
    <row r="51">
      <c r="A51" s="8" t="n">
        <v>46</v>
      </c>
      <c r="B51" s="3" t="n">
        <v>95292</v>
      </c>
      <c r="C51" s="24" t="n">
        <v>16</v>
      </c>
      <c r="D51" s="14">
        <f>B51/C51</f>
        <v/>
      </c>
      <c r="E51" s="7">
        <f>FLOOR(B51/C51,$B$2)</f>
        <v/>
      </c>
      <c r="F51" s="7">
        <f>B51-(C51-1)*E51</f>
        <v/>
      </c>
      <c r="G51" s="9">
        <f>F51/D51</f>
        <v/>
      </c>
      <c r="H51" s="7">
        <f>CEILING(B51/C51,$B$2)*C51-B51</f>
        <v/>
      </c>
      <c r="I51" s="7">
        <f>CEILING(B51,$B$2)-B51</f>
        <v/>
      </c>
      <c r="J51" s="25">
        <f>IF(MOD(B51,C51)=0,"はい","いいえ")</f>
        <v/>
      </c>
    </row>
    <row r="52">
      <c r="A52" s="8" t="n">
        <v>47</v>
      </c>
      <c r="B52" s="3" t="n">
        <v>74907</v>
      </c>
      <c r="C52" s="24" t="n">
        <v>19</v>
      </c>
      <c r="D52" s="14">
        <f>B52/C52</f>
        <v/>
      </c>
      <c r="E52" s="7">
        <f>FLOOR(B52/C52,$B$2)</f>
        <v/>
      </c>
      <c r="F52" s="7">
        <f>B52-(C52-1)*E52</f>
        <v/>
      </c>
      <c r="G52" s="9">
        <f>F52/D52</f>
        <v/>
      </c>
      <c r="H52" s="7">
        <f>CEILING(B52/C52,$B$2)*C52-B52</f>
        <v/>
      </c>
      <c r="I52" s="7">
        <f>CEILING(B52,$B$2)-B52</f>
        <v/>
      </c>
      <c r="J52" s="25">
        <f>IF(MOD(B52,C52)=0,"はい","いいえ")</f>
        <v/>
      </c>
    </row>
    <row r="53">
      <c r="A53" s="8" t="n">
        <v>48</v>
      </c>
      <c r="B53" s="3" t="n">
        <v>68123</v>
      </c>
      <c r="C53" s="24" t="n">
        <v>12</v>
      </c>
      <c r="D53" s="14">
        <f>B53/C53</f>
        <v/>
      </c>
      <c r="E53" s="7">
        <f>FLOOR(B53/C53,$B$2)</f>
        <v/>
      </c>
      <c r="F53" s="7">
        <f>B53-(C53-1)*E53</f>
        <v/>
      </c>
      <c r="G53" s="9">
        <f>F53/D53</f>
        <v/>
      </c>
      <c r="H53" s="7">
        <f>CEILING(B53/C53,$B$2)*C53-B53</f>
        <v/>
      </c>
      <c r="I53" s="7">
        <f>CEILING(B53,$B$2)-B53</f>
        <v/>
      </c>
      <c r="J53" s="25">
        <f>IF(MOD(B53,C53)=0,"はい","いいえ")</f>
        <v/>
      </c>
    </row>
    <row r="54">
      <c r="A54" s="8" t="n">
        <v>49</v>
      </c>
      <c r="B54" s="3" t="n">
        <v>48075</v>
      </c>
      <c r="C54" s="24" t="n">
        <v>14</v>
      </c>
      <c r="D54" s="14">
        <f>B54/C54</f>
        <v/>
      </c>
      <c r="E54" s="7">
        <f>FLOOR(B54/C54,$B$2)</f>
        <v/>
      </c>
      <c r="F54" s="7">
        <f>B54-(C54-1)*E54</f>
        <v/>
      </c>
      <c r="G54" s="9">
        <f>F54/D54</f>
        <v/>
      </c>
      <c r="H54" s="7">
        <f>CEILING(B54/C54,$B$2)*C54-B54</f>
        <v/>
      </c>
      <c r="I54" s="7">
        <f>CEILING(B54,$B$2)-B54</f>
        <v/>
      </c>
      <c r="J54" s="25">
        <f>IF(MOD(B54,C54)=0,"はい","いいえ")</f>
        <v/>
      </c>
    </row>
    <row r="55">
      <c r="A55" s="8" t="n">
        <v>50</v>
      </c>
      <c r="B55" s="3" t="n">
        <v>58437</v>
      </c>
      <c r="C55" s="24" t="n">
        <v>15</v>
      </c>
      <c r="D55" s="14">
        <f>B55/C55</f>
        <v/>
      </c>
      <c r="E55" s="7">
        <f>FLOOR(B55/C55,$B$2)</f>
        <v/>
      </c>
      <c r="F55" s="7">
        <f>B55-(C55-1)*E55</f>
        <v/>
      </c>
      <c r="G55" s="9">
        <f>F55/D55</f>
        <v/>
      </c>
      <c r="H55" s="7">
        <f>CEILING(B55/C55,$B$2)*C55-B55</f>
        <v/>
      </c>
      <c r="I55" s="7">
        <f>CEILING(B55,$B$2)-B55</f>
        <v/>
      </c>
      <c r="J55" s="25">
        <f>IF(MOD(B55,C55)=0,"はい","いいえ")</f>
        <v/>
      </c>
    </row>
    <row r="56">
      <c r="A56" s="8" t="n">
        <v>51</v>
      </c>
      <c r="B56" s="3" t="n">
        <v>54856</v>
      </c>
      <c r="C56" s="24" t="n">
        <v>12</v>
      </c>
      <c r="D56" s="14">
        <f>B56/C56</f>
        <v/>
      </c>
      <c r="E56" s="7">
        <f>FLOOR(B56/C56,$B$2)</f>
        <v/>
      </c>
      <c r="F56" s="7">
        <f>B56-(C56-1)*E56</f>
        <v/>
      </c>
      <c r="G56" s="9">
        <f>F56/D56</f>
        <v/>
      </c>
      <c r="H56" s="7">
        <f>CEILING(B56/C56,$B$2)*C56-B56</f>
        <v/>
      </c>
      <c r="I56" s="7">
        <f>CEILING(B56,$B$2)-B56</f>
        <v/>
      </c>
      <c r="J56" s="25">
        <f>IF(MOD(B56,C56)=0,"はい","いいえ")</f>
        <v/>
      </c>
    </row>
    <row r="57">
      <c r="A57" s="8" t="n">
        <v>52</v>
      </c>
      <c r="B57" s="3" t="n">
        <v>115484</v>
      </c>
      <c r="C57" s="24" t="n">
        <v>19</v>
      </c>
      <c r="D57" s="14">
        <f>B57/C57</f>
        <v/>
      </c>
      <c r="E57" s="7">
        <f>FLOOR(B57/C57,$B$2)</f>
        <v/>
      </c>
      <c r="F57" s="7">
        <f>B57-(C57-1)*E57</f>
        <v/>
      </c>
      <c r="G57" s="9">
        <f>F57/D57</f>
        <v/>
      </c>
      <c r="H57" s="7">
        <f>CEILING(B57/C57,$B$2)*C57-B57</f>
        <v/>
      </c>
      <c r="I57" s="7">
        <f>CEILING(B57,$B$2)-B57</f>
        <v/>
      </c>
      <c r="J57" s="25">
        <f>IF(MOD(B57,C57)=0,"はい","いいえ")</f>
        <v/>
      </c>
    </row>
    <row r="58">
      <c r="A58" s="8" t="n">
        <v>53</v>
      </c>
      <c r="B58" s="3" t="n">
        <v>89764</v>
      </c>
      <c r="C58" s="24" t="n">
        <v>19</v>
      </c>
      <c r="D58" s="14">
        <f>B58/C58</f>
        <v/>
      </c>
      <c r="E58" s="7">
        <f>FLOOR(B58/C58,$B$2)</f>
        <v/>
      </c>
      <c r="F58" s="7">
        <f>B58-(C58-1)*E58</f>
        <v/>
      </c>
      <c r="G58" s="9">
        <f>F58/D58</f>
        <v/>
      </c>
      <c r="H58" s="7">
        <f>CEILING(B58/C58,$B$2)*C58-B58</f>
        <v/>
      </c>
      <c r="I58" s="7">
        <f>CEILING(B58,$B$2)-B58</f>
        <v/>
      </c>
      <c r="J58" s="25">
        <f>IF(MOD(B58,C58)=0,"はい","いいえ")</f>
        <v/>
      </c>
    </row>
    <row r="59">
      <c r="A59" s="8" t="n">
        <v>54</v>
      </c>
      <c r="B59" s="3" t="n">
        <v>35422</v>
      </c>
      <c r="C59" s="24" t="n">
        <v>7</v>
      </c>
      <c r="D59" s="14">
        <f>B59/C59</f>
        <v/>
      </c>
      <c r="E59" s="7">
        <f>FLOOR(B59/C59,$B$2)</f>
        <v/>
      </c>
      <c r="F59" s="7">
        <f>B59-(C59-1)*E59</f>
        <v/>
      </c>
      <c r="G59" s="9">
        <f>F59/D59</f>
        <v/>
      </c>
      <c r="H59" s="7">
        <f>CEILING(B59/C59,$B$2)*C59-B59</f>
        <v/>
      </c>
      <c r="I59" s="7">
        <f>CEILING(B59,$B$2)-B59</f>
        <v/>
      </c>
      <c r="J59" s="25">
        <f>IF(MOD(B59,C59)=0,"はい","いいえ")</f>
        <v/>
      </c>
    </row>
    <row r="60">
      <c r="A60" s="8" t="n">
        <v>55</v>
      </c>
      <c r="B60" s="3" t="n">
        <v>93427</v>
      </c>
      <c r="C60" s="24" t="n">
        <v>15</v>
      </c>
      <c r="D60" s="14">
        <f>B60/C60</f>
        <v/>
      </c>
      <c r="E60" s="7">
        <f>FLOOR(B60/C60,$B$2)</f>
        <v/>
      </c>
      <c r="F60" s="7">
        <f>B60-(C60-1)*E60</f>
        <v/>
      </c>
      <c r="G60" s="9">
        <f>F60/D60</f>
        <v/>
      </c>
      <c r="H60" s="7">
        <f>CEILING(B60/C60,$B$2)*C60-B60</f>
        <v/>
      </c>
      <c r="I60" s="7">
        <f>CEILING(B60,$B$2)-B60</f>
        <v/>
      </c>
      <c r="J60" s="25">
        <f>IF(MOD(B60,C60)=0,"はい","いいえ")</f>
        <v/>
      </c>
    </row>
    <row r="61">
      <c r="A61" s="8" t="n">
        <v>56</v>
      </c>
      <c r="B61" s="3" t="n">
        <v>61276</v>
      </c>
      <c r="C61" s="24" t="n">
        <v>9</v>
      </c>
      <c r="D61" s="14">
        <f>B61/C61</f>
        <v/>
      </c>
      <c r="E61" s="7">
        <f>FLOOR(B61/C61,$B$2)</f>
        <v/>
      </c>
      <c r="F61" s="7">
        <f>B61-(C61-1)*E61</f>
        <v/>
      </c>
      <c r="G61" s="9">
        <f>F61/D61</f>
        <v/>
      </c>
      <c r="H61" s="7">
        <f>CEILING(B61/C61,$B$2)*C61-B61</f>
        <v/>
      </c>
      <c r="I61" s="7">
        <f>CEILING(B61,$B$2)-B61</f>
        <v/>
      </c>
      <c r="J61" s="25">
        <f>IF(MOD(B61,C61)=0,"はい","いいえ")</f>
        <v/>
      </c>
    </row>
    <row r="62">
      <c r="A62" s="8" t="n">
        <v>57</v>
      </c>
      <c r="B62" s="3" t="n">
        <v>118989</v>
      </c>
      <c r="C62" s="24" t="n">
        <v>18</v>
      </c>
      <c r="D62" s="14">
        <f>B62/C62</f>
        <v/>
      </c>
      <c r="E62" s="7">
        <f>FLOOR(B62/C62,$B$2)</f>
        <v/>
      </c>
      <c r="F62" s="7">
        <f>B62-(C62-1)*E62</f>
        <v/>
      </c>
      <c r="G62" s="9">
        <f>F62/D62</f>
        <v/>
      </c>
      <c r="H62" s="7">
        <f>CEILING(B62/C62,$B$2)*C62-B62</f>
        <v/>
      </c>
      <c r="I62" s="7">
        <f>CEILING(B62,$B$2)-B62</f>
        <v/>
      </c>
      <c r="J62" s="25">
        <f>IF(MOD(B62,C62)=0,"はい","いいえ")</f>
        <v/>
      </c>
    </row>
    <row r="63">
      <c r="A63" s="8" t="n">
        <v>58</v>
      </c>
      <c r="B63" s="3" t="n">
        <v>125375</v>
      </c>
      <c r="C63" s="24" t="n">
        <v>18</v>
      </c>
      <c r="D63" s="14">
        <f>B63/C63</f>
        <v/>
      </c>
      <c r="E63" s="7">
        <f>FLOOR(B63/C63,$B$2)</f>
        <v/>
      </c>
      <c r="F63" s="7">
        <f>B63-(C63-1)*E63</f>
        <v/>
      </c>
      <c r="G63" s="9">
        <f>F63/D63</f>
        <v/>
      </c>
      <c r="H63" s="7">
        <f>CEILING(B63/C63,$B$2)*C63-B63</f>
        <v/>
      </c>
      <c r="I63" s="7">
        <f>CEILING(B63,$B$2)-B63</f>
        <v/>
      </c>
      <c r="J63" s="25">
        <f>IF(MOD(B63,C63)=0,"はい","いいえ")</f>
        <v/>
      </c>
    </row>
    <row r="64">
      <c r="A64" s="8" t="n">
        <v>59</v>
      </c>
      <c r="B64" s="3" t="n">
        <v>63738</v>
      </c>
      <c r="C64" s="24" t="n">
        <v>14</v>
      </c>
      <c r="D64" s="14">
        <f>B64/C64</f>
        <v/>
      </c>
      <c r="E64" s="7">
        <f>FLOOR(B64/C64,$B$2)</f>
        <v/>
      </c>
      <c r="F64" s="7">
        <f>B64-(C64-1)*E64</f>
        <v/>
      </c>
      <c r="G64" s="9">
        <f>F64/D64</f>
        <v/>
      </c>
      <c r="H64" s="7">
        <f>CEILING(B64/C64,$B$2)*C64-B64</f>
        <v/>
      </c>
      <c r="I64" s="7">
        <f>CEILING(B64,$B$2)-B64</f>
        <v/>
      </c>
      <c r="J64" s="25">
        <f>IF(MOD(B64,C64)=0,"はい","いいえ")</f>
        <v/>
      </c>
    </row>
    <row r="65">
      <c r="A65" s="8" t="n">
        <v>60</v>
      </c>
      <c r="B65" s="3" t="n">
        <v>72136</v>
      </c>
      <c r="C65" s="24" t="n">
        <v>19</v>
      </c>
      <c r="D65" s="14">
        <f>B65/C65</f>
        <v/>
      </c>
      <c r="E65" s="7">
        <f>FLOOR(B65/C65,$B$2)</f>
        <v/>
      </c>
      <c r="F65" s="7">
        <f>B65-(C65-1)*E65</f>
        <v/>
      </c>
      <c r="G65" s="9">
        <f>F65/D65</f>
        <v/>
      </c>
      <c r="H65" s="7">
        <f>CEILING(B65/C65,$B$2)*C65-B65</f>
        <v/>
      </c>
      <c r="I65" s="7">
        <f>CEILING(B65,$B$2)-B65</f>
        <v/>
      </c>
      <c r="J65" s="25">
        <f>IF(MOD(B65,C65)=0,"はい","いいえ")</f>
        <v/>
      </c>
    </row>
    <row r="66">
      <c r="A66" s="8" t="n">
        <v>61</v>
      </c>
      <c r="B66" s="3" t="n">
        <v>99528</v>
      </c>
      <c r="C66" s="24" t="n">
        <v>15</v>
      </c>
      <c r="D66" s="14">
        <f>B66/C66</f>
        <v/>
      </c>
      <c r="E66" s="7">
        <f>FLOOR(B66/C66,$B$2)</f>
        <v/>
      </c>
      <c r="F66" s="7">
        <f>B66-(C66-1)*E66</f>
        <v/>
      </c>
      <c r="G66" s="9">
        <f>F66/D66</f>
        <v/>
      </c>
      <c r="H66" s="7">
        <f>CEILING(B66/C66,$B$2)*C66-B66</f>
        <v/>
      </c>
      <c r="I66" s="7">
        <f>CEILING(B66,$B$2)-B66</f>
        <v/>
      </c>
      <c r="J66" s="25">
        <f>IF(MOD(B66,C66)=0,"はい","いいえ")</f>
        <v/>
      </c>
    </row>
    <row r="67">
      <c r="A67" s="8" t="n">
        <v>62</v>
      </c>
      <c r="B67" s="3" t="n">
        <v>48283</v>
      </c>
      <c r="C67" s="24" t="n">
        <v>16</v>
      </c>
      <c r="D67" s="14">
        <f>B67/C67</f>
        <v/>
      </c>
      <c r="E67" s="7">
        <f>FLOOR(B67/C67,$B$2)</f>
        <v/>
      </c>
      <c r="F67" s="7">
        <f>B67-(C67-1)*E67</f>
        <v/>
      </c>
      <c r="G67" s="9">
        <f>F67/D67</f>
        <v/>
      </c>
      <c r="H67" s="7">
        <f>CEILING(B67/C67,$B$2)*C67-B67</f>
        <v/>
      </c>
      <c r="I67" s="7">
        <f>CEILING(B67,$B$2)-B67</f>
        <v/>
      </c>
      <c r="J67" s="25">
        <f>IF(MOD(B67,C67)=0,"はい","いいえ")</f>
        <v/>
      </c>
    </row>
    <row r="68">
      <c r="A68" s="8" t="n">
        <v>63</v>
      </c>
      <c r="B68" s="3" t="n">
        <v>97327</v>
      </c>
      <c r="C68" s="24" t="n">
        <v>14</v>
      </c>
      <c r="D68" s="14">
        <f>B68/C68</f>
        <v/>
      </c>
      <c r="E68" s="7">
        <f>FLOOR(B68/C68,$B$2)</f>
        <v/>
      </c>
      <c r="F68" s="7">
        <f>B68-(C68-1)*E68</f>
        <v/>
      </c>
      <c r="G68" s="9">
        <f>F68/D68</f>
        <v/>
      </c>
      <c r="H68" s="7">
        <f>CEILING(B68/C68,$B$2)*C68-B68</f>
        <v/>
      </c>
      <c r="I68" s="7">
        <f>CEILING(B68,$B$2)-B68</f>
        <v/>
      </c>
      <c r="J68" s="25">
        <f>IF(MOD(B68,C68)=0,"はい","いいえ")</f>
        <v/>
      </c>
    </row>
    <row r="69">
      <c r="A69" s="8" t="n">
        <v>64</v>
      </c>
      <c r="B69" s="3" t="n">
        <v>73160</v>
      </c>
      <c r="C69" s="24" t="n">
        <v>11</v>
      </c>
      <c r="D69" s="14">
        <f>B69/C69</f>
        <v/>
      </c>
      <c r="E69" s="7">
        <f>FLOOR(B69/C69,$B$2)</f>
        <v/>
      </c>
      <c r="F69" s="7">
        <f>B69-(C69-1)*E69</f>
        <v/>
      </c>
      <c r="G69" s="9">
        <f>F69/D69</f>
        <v/>
      </c>
      <c r="H69" s="7">
        <f>CEILING(B69/C69,$B$2)*C69-B69</f>
        <v/>
      </c>
      <c r="I69" s="7">
        <f>CEILING(B69,$B$2)-B69</f>
        <v/>
      </c>
      <c r="J69" s="25">
        <f>IF(MOD(B69,C69)=0,"はい","いいえ")</f>
        <v/>
      </c>
    </row>
    <row r="70">
      <c r="A70" s="8" t="n">
        <v>65</v>
      </c>
      <c r="B70" s="3" t="n">
        <v>62334</v>
      </c>
      <c r="C70" s="24" t="n">
        <v>10</v>
      </c>
      <c r="D70" s="14">
        <f>B70/C70</f>
        <v/>
      </c>
      <c r="E70" s="7">
        <f>FLOOR(B70/C70,$B$2)</f>
        <v/>
      </c>
      <c r="F70" s="7">
        <f>B70-(C70-1)*E70</f>
        <v/>
      </c>
      <c r="G70" s="9">
        <f>F70/D70</f>
        <v/>
      </c>
      <c r="H70" s="7">
        <f>CEILING(B70/C70,$B$2)*C70-B70</f>
        <v/>
      </c>
      <c r="I70" s="7">
        <f>CEILING(B70,$B$2)-B70</f>
        <v/>
      </c>
      <c r="J70" s="25">
        <f>IF(MOD(B70,C70)=0,"はい","いいえ")</f>
        <v/>
      </c>
    </row>
    <row r="71">
      <c r="A71" s="8" t="n">
        <v>66</v>
      </c>
      <c r="B71" s="3" t="n">
        <v>108781</v>
      </c>
      <c r="C71" s="24" t="n">
        <v>18</v>
      </c>
      <c r="D71" s="14">
        <f>B71/C71</f>
        <v/>
      </c>
      <c r="E71" s="7">
        <f>FLOOR(B71/C71,$B$2)</f>
        <v/>
      </c>
      <c r="F71" s="7">
        <f>B71-(C71-1)*E71</f>
        <v/>
      </c>
      <c r="G71" s="9">
        <f>F71/D71</f>
        <v/>
      </c>
      <c r="H71" s="7">
        <f>CEILING(B71/C71,$B$2)*C71-B71</f>
        <v/>
      </c>
      <c r="I71" s="7">
        <f>CEILING(B71,$B$2)-B71</f>
        <v/>
      </c>
      <c r="J71" s="25">
        <f>IF(MOD(B71,C71)=0,"はい","いいえ")</f>
        <v/>
      </c>
    </row>
    <row r="72">
      <c r="A72" s="8" t="n">
        <v>67</v>
      </c>
      <c r="B72" s="3" t="n">
        <v>117443</v>
      </c>
      <c r="C72" s="24" t="n">
        <v>18</v>
      </c>
      <c r="D72" s="14">
        <f>B72/C72</f>
        <v/>
      </c>
      <c r="E72" s="7">
        <f>FLOOR(B72/C72,$B$2)</f>
        <v/>
      </c>
      <c r="F72" s="7">
        <f>B72-(C72-1)*E72</f>
        <v/>
      </c>
      <c r="G72" s="9">
        <f>F72/D72</f>
        <v/>
      </c>
      <c r="H72" s="7">
        <f>CEILING(B72/C72,$B$2)*C72-B72</f>
        <v/>
      </c>
      <c r="I72" s="7">
        <f>CEILING(B72,$B$2)-B72</f>
        <v/>
      </c>
      <c r="J72" s="25">
        <f>IF(MOD(B72,C72)=0,"はい","いいえ")</f>
        <v/>
      </c>
    </row>
    <row r="73">
      <c r="A73" s="8" t="n">
        <v>68</v>
      </c>
      <c r="B73" s="3" t="n">
        <v>51241</v>
      </c>
      <c r="C73" s="24" t="n">
        <v>17</v>
      </c>
      <c r="D73" s="14">
        <f>B73/C73</f>
        <v/>
      </c>
      <c r="E73" s="7">
        <f>FLOOR(B73/C73,$B$2)</f>
        <v/>
      </c>
      <c r="F73" s="7">
        <f>B73-(C73-1)*E73</f>
        <v/>
      </c>
      <c r="G73" s="9">
        <f>F73/D73</f>
        <v/>
      </c>
      <c r="H73" s="7">
        <f>CEILING(B73/C73,$B$2)*C73-B73</f>
        <v/>
      </c>
      <c r="I73" s="7">
        <f>CEILING(B73,$B$2)-B73</f>
        <v/>
      </c>
      <c r="J73" s="25">
        <f>IF(MOD(B73,C73)=0,"はい","いいえ")</f>
        <v/>
      </c>
    </row>
    <row r="74">
      <c r="A74" s="8" t="n">
        <v>69</v>
      </c>
      <c r="B74" s="3" t="n">
        <v>33063</v>
      </c>
      <c r="C74" s="24" t="n">
        <v>11</v>
      </c>
      <c r="D74" s="14">
        <f>B74/C74</f>
        <v/>
      </c>
      <c r="E74" s="7">
        <f>FLOOR(B74/C74,$B$2)</f>
        <v/>
      </c>
      <c r="F74" s="7">
        <f>B74-(C74-1)*E74</f>
        <v/>
      </c>
      <c r="G74" s="9">
        <f>F74/D74</f>
        <v/>
      </c>
      <c r="H74" s="7">
        <f>CEILING(B74/C74,$B$2)*C74-B74</f>
        <v/>
      </c>
      <c r="I74" s="7">
        <f>CEILING(B74,$B$2)-B74</f>
        <v/>
      </c>
      <c r="J74" s="25">
        <f>IF(MOD(B74,C74)=0,"はい","いいえ")</f>
        <v/>
      </c>
    </row>
    <row r="75">
      <c r="A75" s="8" t="n">
        <v>70</v>
      </c>
      <c r="B75" s="3" t="n">
        <v>96470</v>
      </c>
      <c r="C75" s="24" t="n">
        <v>14</v>
      </c>
      <c r="D75" s="14">
        <f>B75/C75</f>
        <v/>
      </c>
      <c r="E75" s="7">
        <f>FLOOR(B75/C75,$B$2)</f>
        <v/>
      </c>
      <c r="F75" s="7">
        <f>B75-(C75-1)*E75</f>
        <v/>
      </c>
      <c r="G75" s="9">
        <f>F75/D75</f>
        <v/>
      </c>
      <c r="H75" s="7">
        <f>CEILING(B75/C75,$B$2)*C75-B75</f>
        <v/>
      </c>
      <c r="I75" s="7">
        <f>CEILING(B75,$B$2)-B75</f>
        <v/>
      </c>
      <c r="J75" s="25">
        <f>IF(MOD(B75,C75)=0,"はい","いいえ")</f>
        <v/>
      </c>
    </row>
    <row r="76">
      <c r="A76" s="8" t="n">
        <v>71</v>
      </c>
      <c r="B76" s="3" t="n">
        <v>50937</v>
      </c>
      <c r="C76" s="24" t="n">
        <v>10</v>
      </c>
      <c r="D76" s="14">
        <f>B76/C76</f>
        <v/>
      </c>
      <c r="E76" s="7">
        <f>FLOOR(B76/C76,$B$2)</f>
        <v/>
      </c>
      <c r="F76" s="7">
        <f>B76-(C76-1)*E76</f>
        <v/>
      </c>
      <c r="G76" s="9">
        <f>F76/D76</f>
        <v/>
      </c>
      <c r="H76" s="7">
        <f>CEILING(B76/C76,$B$2)*C76-B76</f>
        <v/>
      </c>
      <c r="I76" s="7">
        <f>CEILING(B76,$B$2)-B76</f>
        <v/>
      </c>
      <c r="J76" s="25">
        <f>IF(MOD(B76,C76)=0,"はい","いいえ")</f>
        <v/>
      </c>
    </row>
    <row r="77">
      <c r="A77" s="8" t="n">
        <v>72</v>
      </c>
      <c r="B77" s="3" t="n">
        <v>44886</v>
      </c>
      <c r="C77" s="24" t="n">
        <v>11</v>
      </c>
      <c r="D77" s="14">
        <f>B77/C77</f>
        <v/>
      </c>
      <c r="E77" s="7">
        <f>FLOOR(B77/C77,$B$2)</f>
        <v/>
      </c>
      <c r="F77" s="7">
        <f>B77-(C77-1)*E77</f>
        <v/>
      </c>
      <c r="G77" s="9">
        <f>F77/D77</f>
        <v/>
      </c>
      <c r="H77" s="7">
        <f>CEILING(B77/C77,$B$2)*C77-B77</f>
        <v/>
      </c>
      <c r="I77" s="7">
        <f>CEILING(B77,$B$2)-B77</f>
        <v/>
      </c>
      <c r="J77" s="25">
        <f>IF(MOD(B77,C77)=0,"はい","いいえ")</f>
        <v/>
      </c>
    </row>
    <row r="78">
      <c r="A78" s="8" t="n">
        <v>73</v>
      </c>
      <c r="B78" s="3" t="n">
        <v>100621</v>
      </c>
      <c r="C78" s="24" t="n">
        <v>19</v>
      </c>
      <c r="D78" s="14">
        <f>B78/C78</f>
        <v/>
      </c>
      <c r="E78" s="7">
        <f>FLOOR(B78/C78,$B$2)</f>
        <v/>
      </c>
      <c r="F78" s="7">
        <f>B78-(C78-1)*E78</f>
        <v/>
      </c>
      <c r="G78" s="9">
        <f>F78/D78</f>
        <v/>
      </c>
      <c r="H78" s="7">
        <f>CEILING(B78/C78,$B$2)*C78-B78</f>
        <v/>
      </c>
      <c r="I78" s="7">
        <f>CEILING(B78,$B$2)-B78</f>
        <v/>
      </c>
      <c r="J78" s="25">
        <f>IF(MOD(B78,C78)=0,"はい","いいえ")</f>
        <v/>
      </c>
    </row>
    <row r="79">
      <c r="A79" s="8" t="n">
        <v>74</v>
      </c>
      <c r="B79" s="3" t="n">
        <v>53491</v>
      </c>
      <c r="C79" s="24" t="n">
        <v>14</v>
      </c>
      <c r="D79" s="14">
        <f>B79/C79</f>
        <v/>
      </c>
      <c r="E79" s="7">
        <f>FLOOR(B79/C79,$B$2)</f>
        <v/>
      </c>
      <c r="F79" s="7">
        <f>B79-(C79-1)*E79</f>
        <v/>
      </c>
      <c r="G79" s="9">
        <f>F79/D79</f>
        <v/>
      </c>
      <c r="H79" s="7">
        <f>CEILING(B79/C79,$B$2)*C79-B79</f>
        <v/>
      </c>
      <c r="I79" s="7">
        <f>CEILING(B79,$B$2)-B79</f>
        <v/>
      </c>
      <c r="J79" s="25">
        <f>IF(MOD(B79,C79)=0,"はい","いいえ")</f>
        <v/>
      </c>
    </row>
    <row r="80">
      <c r="A80" s="8" t="n">
        <v>75</v>
      </c>
      <c r="B80" s="3" t="n">
        <v>17152</v>
      </c>
      <c r="C80" s="24" t="n">
        <v>5</v>
      </c>
      <c r="D80" s="14">
        <f>B80/C80</f>
        <v/>
      </c>
      <c r="E80" s="7">
        <f>FLOOR(B80/C80,$B$2)</f>
        <v/>
      </c>
      <c r="F80" s="7">
        <f>B80-(C80-1)*E80</f>
        <v/>
      </c>
      <c r="G80" s="9">
        <f>F80/D80</f>
        <v/>
      </c>
      <c r="H80" s="7">
        <f>CEILING(B80/C80,$B$2)*C80-B80</f>
        <v/>
      </c>
      <c r="I80" s="7">
        <f>CEILING(B80,$B$2)-B80</f>
        <v/>
      </c>
      <c r="J80" s="25">
        <f>IF(MOD(B80,C80)=0,"はい","いいえ")</f>
        <v/>
      </c>
    </row>
    <row r="81">
      <c r="A81" s="8" t="n">
        <v>76</v>
      </c>
      <c r="B81" s="3" t="n">
        <v>37639</v>
      </c>
      <c r="C81" s="24" t="n">
        <v>7</v>
      </c>
      <c r="D81" s="14">
        <f>B81/C81</f>
        <v/>
      </c>
      <c r="E81" s="7">
        <f>FLOOR(B81/C81,$B$2)</f>
        <v/>
      </c>
      <c r="F81" s="7">
        <f>B81-(C81-1)*E81</f>
        <v/>
      </c>
      <c r="G81" s="9">
        <f>F81/D81</f>
        <v/>
      </c>
      <c r="H81" s="7">
        <f>CEILING(B81/C81,$B$2)*C81-B81</f>
        <v/>
      </c>
      <c r="I81" s="7">
        <f>CEILING(B81,$B$2)-B81</f>
        <v/>
      </c>
      <c r="J81" s="25">
        <f>IF(MOD(B81,C81)=0,"はい","いいえ")</f>
        <v/>
      </c>
    </row>
    <row r="82">
      <c r="A82" s="8" t="n">
        <v>77</v>
      </c>
      <c r="B82" s="3" t="n">
        <v>28244</v>
      </c>
      <c r="C82" s="24" t="n">
        <v>6</v>
      </c>
      <c r="D82" s="14">
        <f>B82/C82</f>
        <v/>
      </c>
      <c r="E82" s="7">
        <f>FLOOR(B82/C82,$B$2)</f>
        <v/>
      </c>
      <c r="F82" s="7">
        <f>B82-(C82-1)*E82</f>
        <v/>
      </c>
      <c r="G82" s="9">
        <f>F82/D82</f>
        <v/>
      </c>
      <c r="H82" s="7">
        <f>CEILING(B82/C82,$B$2)*C82-B82</f>
        <v/>
      </c>
      <c r="I82" s="7">
        <f>CEILING(B82,$B$2)-B82</f>
        <v/>
      </c>
      <c r="J82" s="25">
        <f>IF(MOD(B82,C82)=0,"はい","いいえ")</f>
        <v/>
      </c>
    </row>
    <row r="83">
      <c r="A83" s="8" t="n">
        <v>78</v>
      </c>
      <c r="B83" s="3" t="n">
        <v>111625</v>
      </c>
      <c r="C83" s="24" t="n">
        <v>16</v>
      </c>
      <c r="D83" s="14">
        <f>B83/C83</f>
        <v/>
      </c>
      <c r="E83" s="7">
        <f>FLOOR(B83/C83,$B$2)</f>
        <v/>
      </c>
      <c r="F83" s="7">
        <f>B83-(C83-1)*E83</f>
        <v/>
      </c>
      <c r="G83" s="9">
        <f>F83/D83</f>
        <v/>
      </c>
      <c r="H83" s="7">
        <f>CEILING(B83/C83,$B$2)*C83-B83</f>
        <v/>
      </c>
      <c r="I83" s="7">
        <f>CEILING(B83,$B$2)-B83</f>
        <v/>
      </c>
      <c r="J83" s="25">
        <f>IF(MOD(B83,C83)=0,"はい","いいえ")</f>
        <v/>
      </c>
    </row>
    <row r="84">
      <c r="A84" s="8" t="n">
        <v>79</v>
      </c>
      <c r="B84" s="3" t="n">
        <v>67090</v>
      </c>
      <c r="C84" s="24" t="n">
        <v>11</v>
      </c>
      <c r="D84" s="14">
        <f>B84/C84</f>
        <v/>
      </c>
      <c r="E84" s="7">
        <f>FLOOR(B84/C84,$B$2)</f>
        <v/>
      </c>
      <c r="F84" s="7">
        <f>B84-(C84-1)*E84</f>
        <v/>
      </c>
      <c r="G84" s="9">
        <f>F84/D84</f>
        <v/>
      </c>
      <c r="H84" s="7">
        <f>CEILING(B84/C84,$B$2)*C84-B84</f>
        <v/>
      </c>
      <c r="I84" s="7">
        <f>CEILING(B84,$B$2)-B84</f>
        <v/>
      </c>
      <c r="J84" s="25">
        <f>IF(MOD(B84,C84)=0,"はい","いいえ")</f>
        <v/>
      </c>
    </row>
    <row r="85">
      <c r="A85" s="8" t="n">
        <v>80</v>
      </c>
      <c r="B85" s="3" t="n">
        <v>78749</v>
      </c>
      <c r="C85" s="24" t="n">
        <v>17</v>
      </c>
      <c r="D85" s="14">
        <f>B85/C85</f>
        <v/>
      </c>
      <c r="E85" s="7">
        <f>FLOOR(B85/C85,$B$2)</f>
        <v/>
      </c>
      <c r="F85" s="7">
        <f>B85-(C85-1)*E85</f>
        <v/>
      </c>
      <c r="G85" s="9">
        <f>F85/D85</f>
        <v/>
      </c>
      <c r="H85" s="7">
        <f>CEILING(B85/C85,$B$2)*C85-B85</f>
        <v/>
      </c>
      <c r="I85" s="7">
        <f>CEILING(B85,$B$2)-B85</f>
        <v/>
      </c>
      <c r="J85" s="25">
        <f>IF(MOD(B85,C85)=0,"はい","いいえ")</f>
        <v/>
      </c>
    </row>
    <row r="86">
      <c r="A86" s="8" t="n">
        <v>81</v>
      </c>
      <c r="B86" s="3" t="n">
        <v>63536</v>
      </c>
      <c r="C86" s="24" t="n">
        <v>13</v>
      </c>
      <c r="D86" s="14">
        <f>B86/C86</f>
        <v/>
      </c>
      <c r="E86" s="7">
        <f>FLOOR(B86/C86,$B$2)</f>
        <v/>
      </c>
      <c r="F86" s="7">
        <f>B86-(C86-1)*E86</f>
        <v/>
      </c>
      <c r="G86" s="9">
        <f>F86/D86</f>
        <v/>
      </c>
      <c r="H86" s="7">
        <f>CEILING(B86/C86,$B$2)*C86-B86</f>
        <v/>
      </c>
      <c r="I86" s="7">
        <f>CEILING(B86,$B$2)-B86</f>
        <v/>
      </c>
      <c r="J86" s="25">
        <f>IF(MOD(B86,C86)=0,"はい","いいえ")</f>
        <v/>
      </c>
    </row>
    <row r="87">
      <c r="A87" s="8" t="n">
        <v>82</v>
      </c>
      <c r="B87" s="3" t="n">
        <v>59357</v>
      </c>
      <c r="C87" s="24" t="n">
        <v>9</v>
      </c>
      <c r="D87" s="14">
        <f>B87/C87</f>
        <v/>
      </c>
      <c r="E87" s="7">
        <f>FLOOR(B87/C87,$B$2)</f>
        <v/>
      </c>
      <c r="F87" s="7">
        <f>B87-(C87-1)*E87</f>
        <v/>
      </c>
      <c r="G87" s="9">
        <f>F87/D87</f>
        <v/>
      </c>
      <c r="H87" s="7">
        <f>CEILING(B87/C87,$B$2)*C87-B87</f>
        <v/>
      </c>
      <c r="I87" s="7">
        <f>CEILING(B87,$B$2)-B87</f>
        <v/>
      </c>
      <c r="J87" s="25">
        <f>IF(MOD(B87,C87)=0,"はい","いいえ")</f>
        <v/>
      </c>
    </row>
    <row r="88">
      <c r="A88" s="8" t="n">
        <v>83</v>
      </c>
      <c r="B88" s="3" t="n">
        <v>124557</v>
      </c>
      <c r="C88" s="24" t="n">
        <v>19</v>
      </c>
      <c r="D88" s="14">
        <f>B88/C88</f>
        <v/>
      </c>
      <c r="E88" s="7">
        <f>FLOOR(B88/C88,$B$2)</f>
        <v/>
      </c>
      <c r="F88" s="7">
        <f>B88-(C88-1)*E88</f>
        <v/>
      </c>
      <c r="G88" s="9">
        <f>F88/D88</f>
        <v/>
      </c>
      <c r="H88" s="7">
        <f>CEILING(B88/C88,$B$2)*C88-B88</f>
        <v/>
      </c>
      <c r="I88" s="7">
        <f>CEILING(B88,$B$2)-B88</f>
        <v/>
      </c>
      <c r="J88" s="25">
        <f>IF(MOD(B88,C88)=0,"はい","いいえ")</f>
        <v/>
      </c>
    </row>
    <row r="89">
      <c r="A89" s="8" t="n">
        <v>84</v>
      </c>
      <c r="B89" s="3" t="n">
        <v>95423</v>
      </c>
      <c r="C89" s="24" t="n">
        <v>18</v>
      </c>
      <c r="D89" s="14">
        <f>B89/C89</f>
        <v/>
      </c>
      <c r="E89" s="7">
        <f>FLOOR(B89/C89,$B$2)</f>
        <v/>
      </c>
      <c r="F89" s="7">
        <f>B89-(C89-1)*E89</f>
        <v/>
      </c>
      <c r="G89" s="9">
        <f>F89/D89</f>
        <v/>
      </c>
      <c r="H89" s="7">
        <f>CEILING(B89/C89,$B$2)*C89-B89</f>
        <v/>
      </c>
      <c r="I89" s="7">
        <f>CEILING(B89,$B$2)-B89</f>
        <v/>
      </c>
      <c r="J89" s="25">
        <f>IF(MOD(B89,C89)=0,"はい","いいえ")</f>
        <v/>
      </c>
    </row>
    <row r="90">
      <c r="A90" s="8" t="n">
        <v>85</v>
      </c>
      <c r="B90" s="3" t="n">
        <v>64390</v>
      </c>
      <c r="C90" s="24" t="n">
        <v>16</v>
      </c>
      <c r="D90" s="14">
        <f>B90/C90</f>
        <v/>
      </c>
      <c r="E90" s="7">
        <f>FLOOR(B90/C90,$B$2)</f>
        <v/>
      </c>
      <c r="F90" s="7">
        <f>B90-(C90-1)*E90</f>
        <v/>
      </c>
      <c r="G90" s="9">
        <f>F90/D90</f>
        <v/>
      </c>
      <c r="H90" s="7">
        <f>CEILING(B90/C90,$B$2)*C90-B90</f>
        <v/>
      </c>
      <c r="I90" s="7">
        <f>CEILING(B90,$B$2)-B90</f>
        <v/>
      </c>
      <c r="J90" s="25">
        <f>IF(MOD(B90,C90)=0,"はい","いいえ")</f>
        <v/>
      </c>
    </row>
    <row r="91">
      <c r="A91" s="8" t="n">
        <v>86</v>
      </c>
      <c r="B91" s="3" t="n">
        <v>63670</v>
      </c>
      <c r="C91" s="24" t="n">
        <v>13</v>
      </c>
      <c r="D91" s="14">
        <f>B91/C91</f>
        <v/>
      </c>
      <c r="E91" s="7">
        <f>FLOOR(B91/C91,$B$2)</f>
        <v/>
      </c>
      <c r="F91" s="7">
        <f>B91-(C91-1)*E91</f>
        <v/>
      </c>
      <c r="G91" s="9">
        <f>F91/D91</f>
        <v/>
      </c>
      <c r="H91" s="7">
        <f>CEILING(B91/C91,$B$2)*C91-B91</f>
        <v/>
      </c>
      <c r="I91" s="7">
        <f>CEILING(B91,$B$2)-B91</f>
        <v/>
      </c>
      <c r="J91" s="25">
        <f>IF(MOD(B91,C91)=0,"はい","いいえ")</f>
        <v/>
      </c>
    </row>
    <row r="92">
      <c r="A92" s="8" t="n">
        <v>87</v>
      </c>
      <c r="B92" s="3" t="n">
        <v>63799</v>
      </c>
      <c r="C92" s="24" t="n">
        <v>17</v>
      </c>
      <c r="D92" s="14">
        <f>B92/C92</f>
        <v/>
      </c>
      <c r="E92" s="7">
        <f>FLOOR(B92/C92,$B$2)</f>
        <v/>
      </c>
      <c r="F92" s="7">
        <f>B92-(C92-1)*E92</f>
        <v/>
      </c>
      <c r="G92" s="9">
        <f>F92/D92</f>
        <v/>
      </c>
      <c r="H92" s="7">
        <f>CEILING(B92/C92,$B$2)*C92-B92</f>
        <v/>
      </c>
      <c r="I92" s="7">
        <f>CEILING(B92,$B$2)-B92</f>
        <v/>
      </c>
      <c r="J92" s="25">
        <f>IF(MOD(B92,C92)=0,"はい","いいえ")</f>
        <v/>
      </c>
    </row>
    <row r="93">
      <c r="A93" s="8" t="n">
        <v>88</v>
      </c>
      <c r="B93" s="3" t="n">
        <v>114465</v>
      </c>
      <c r="C93" s="24" t="n">
        <v>20</v>
      </c>
      <c r="D93" s="14">
        <f>B93/C93</f>
        <v/>
      </c>
      <c r="E93" s="7">
        <f>FLOOR(B93/C93,$B$2)</f>
        <v/>
      </c>
      <c r="F93" s="7">
        <f>B93-(C93-1)*E93</f>
        <v/>
      </c>
      <c r="G93" s="9">
        <f>F93/D93</f>
        <v/>
      </c>
      <c r="H93" s="7">
        <f>CEILING(B93/C93,$B$2)*C93-B93</f>
        <v/>
      </c>
      <c r="I93" s="7">
        <f>CEILING(B93,$B$2)-B93</f>
        <v/>
      </c>
      <c r="J93" s="25">
        <f>IF(MOD(B93,C93)=0,"はい","いいえ")</f>
        <v/>
      </c>
    </row>
    <row r="94">
      <c r="A94" s="8" t="n">
        <v>89</v>
      </c>
      <c r="B94" s="3" t="n">
        <v>36240</v>
      </c>
      <c r="C94" s="24" t="n">
        <v>7</v>
      </c>
      <c r="D94" s="14">
        <f>B94/C94</f>
        <v/>
      </c>
      <c r="E94" s="7">
        <f>FLOOR(B94/C94,$B$2)</f>
        <v/>
      </c>
      <c r="F94" s="7">
        <f>B94-(C94-1)*E94</f>
        <v/>
      </c>
      <c r="G94" s="9">
        <f>F94/D94</f>
        <v/>
      </c>
      <c r="H94" s="7">
        <f>CEILING(B94/C94,$B$2)*C94-B94</f>
        <v/>
      </c>
      <c r="I94" s="7">
        <f>CEILING(B94,$B$2)-B94</f>
        <v/>
      </c>
      <c r="J94" s="25">
        <f>IF(MOD(B94,C94)=0,"はい","いいえ")</f>
        <v/>
      </c>
    </row>
    <row r="95">
      <c r="A95" s="8" t="n">
        <v>90</v>
      </c>
      <c r="B95" s="3" t="n">
        <v>97698</v>
      </c>
      <c r="C95" s="24" t="n">
        <v>19</v>
      </c>
      <c r="D95" s="14">
        <f>B95/C95</f>
        <v/>
      </c>
      <c r="E95" s="7">
        <f>FLOOR(B95/C95,$B$2)</f>
        <v/>
      </c>
      <c r="F95" s="7">
        <f>B95-(C95-1)*E95</f>
        <v/>
      </c>
      <c r="G95" s="9">
        <f>F95/D95</f>
        <v/>
      </c>
      <c r="H95" s="7">
        <f>CEILING(B95/C95,$B$2)*C95-B95</f>
        <v/>
      </c>
      <c r="I95" s="7">
        <f>CEILING(B95,$B$2)-B95</f>
        <v/>
      </c>
      <c r="J95" s="25">
        <f>IF(MOD(B95,C95)=0,"はい","いいえ")</f>
        <v/>
      </c>
    </row>
    <row r="96">
      <c r="A96" s="8" t="n">
        <v>91</v>
      </c>
      <c r="B96" s="3" t="n">
        <v>34807</v>
      </c>
      <c r="C96" s="24" t="n">
        <v>8</v>
      </c>
      <c r="D96" s="14">
        <f>B96/C96</f>
        <v/>
      </c>
      <c r="E96" s="7">
        <f>FLOOR(B96/C96,$B$2)</f>
        <v/>
      </c>
      <c r="F96" s="7">
        <f>B96-(C96-1)*E96</f>
        <v/>
      </c>
      <c r="G96" s="9">
        <f>F96/D96</f>
        <v/>
      </c>
      <c r="H96" s="7">
        <f>CEILING(B96/C96,$B$2)*C96-B96</f>
        <v/>
      </c>
      <c r="I96" s="7">
        <f>CEILING(B96,$B$2)-B96</f>
        <v/>
      </c>
      <c r="J96" s="25">
        <f>IF(MOD(B96,C96)=0,"はい","いいえ")</f>
        <v/>
      </c>
    </row>
    <row r="97">
      <c r="A97" s="8" t="n">
        <v>92</v>
      </c>
      <c r="B97" s="3" t="n">
        <v>30630</v>
      </c>
      <c r="C97" s="24" t="n">
        <v>7</v>
      </c>
      <c r="D97" s="14">
        <f>B97/C97</f>
        <v/>
      </c>
      <c r="E97" s="7">
        <f>FLOOR(B97/C97,$B$2)</f>
        <v/>
      </c>
      <c r="F97" s="7">
        <f>B97-(C97-1)*E97</f>
        <v/>
      </c>
      <c r="G97" s="9">
        <f>F97/D97</f>
        <v/>
      </c>
      <c r="H97" s="7">
        <f>CEILING(B97/C97,$B$2)*C97-B97</f>
        <v/>
      </c>
      <c r="I97" s="7">
        <f>CEILING(B97,$B$2)-B97</f>
        <v/>
      </c>
      <c r="J97" s="25">
        <f>IF(MOD(B97,C97)=0,"はい","いいえ")</f>
        <v/>
      </c>
    </row>
    <row r="98">
      <c r="A98" s="8" t="n">
        <v>93</v>
      </c>
      <c r="B98" s="3" t="n">
        <v>26669</v>
      </c>
      <c r="C98" s="24" t="n">
        <v>5</v>
      </c>
      <c r="D98" s="14">
        <f>B98/C98</f>
        <v/>
      </c>
      <c r="E98" s="7">
        <f>FLOOR(B98/C98,$B$2)</f>
        <v/>
      </c>
      <c r="F98" s="7">
        <f>B98-(C98-1)*E98</f>
        <v/>
      </c>
      <c r="G98" s="9">
        <f>F98/D98</f>
        <v/>
      </c>
      <c r="H98" s="7">
        <f>CEILING(B98/C98,$B$2)*C98-B98</f>
        <v/>
      </c>
      <c r="I98" s="7">
        <f>CEILING(B98,$B$2)-B98</f>
        <v/>
      </c>
      <c r="J98" s="25">
        <f>IF(MOD(B98,C98)=0,"はい","いいえ")</f>
        <v/>
      </c>
    </row>
    <row r="99">
      <c r="A99" s="8" t="n">
        <v>94</v>
      </c>
      <c r="B99" s="3" t="n">
        <v>72722</v>
      </c>
      <c r="C99" s="24" t="n">
        <v>13</v>
      </c>
      <c r="D99" s="14">
        <f>B99/C99</f>
        <v/>
      </c>
      <c r="E99" s="7">
        <f>FLOOR(B99/C99,$B$2)</f>
        <v/>
      </c>
      <c r="F99" s="7">
        <f>B99-(C99-1)*E99</f>
        <v/>
      </c>
      <c r="G99" s="9">
        <f>F99/D99</f>
        <v/>
      </c>
      <c r="H99" s="7">
        <f>CEILING(B99/C99,$B$2)*C99-B99</f>
        <v/>
      </c>
      <c r="I99" s="7">
        <f>CEILING(B99,$B$2)-B99</f>
        <v/>
      </c>
      <c r="J99" s="25">
        <f>IF(MOD(B99,C99)=0,"はい","いいえ")</f>
        <v/>
      </c>
    </row>
    <row r="100">
      <c r="A100" s="8" t="n">
        <v>95</v>
      </c>
      <c r="B100" s="3" t="n">
        <v>70429</v>
      </c>
      <c r="C100" s="24" t="n">
        <v>15</v>
      </c>
      <c r="D100" s="14">
        <f>B100/C100</f>
        <v/>
      </c>
      <c r="E100" s="7">
        <f>FLOOR(B100/C100,$B$2)</f>
        <v/>
      </c>
      <c r="F100" s="7">
        <f>B100-(C100-1)*E100</f>
        <v/>
      </c>
      <c r="G100" s="9">
        <f>F100/D100</f>
        <v/>
      </c>
      <c r="H100" s="7">
        <f>CEILING(B100/C100,$B$2)*C100-B100</f>
        <v/>
      </c>
      <c r="I100" s="7">
        <f>CEILING(B100,$B$2)-B100</f>
        <v/>
      </c>
      <c r="J100" s="25">
        <f>IF(MOD(B100,C100)=0,"はい","いいえ")</f>
        <v/>
      </c>
    </row>
    <row r="101">
      <c r="A101" s="8" t="n">
        <v>96</v>
      </c>
      <c r="B101" s="3" t="n">
        <v>35579</v>
      </c>
      <c r="C101" s="24" t="n">
        <v>10</v>
      </c>
      <c r="D101" s="14">
        <f>B101/C101</f>
        <v/>
      </c>
      <c r="E101" s="7">
        <f>FLOOR(B101/C101,$B$2)</f>
        <v/>
      </c>
      <c r="F101" s="7">
        <f>B101-(C101-1)*E101</f>
        <v/>
      </c>
      <c r="G101" s="9">
        <f>F101/D101</f>
        <v/>
      </c>
      <c r="H101" s="7">
        <f>CEILING(B101/C101,$B$2)*C101-B101</f>
        <v/>
      </c>
      <c r="I101" s="7">
        <f>CEILING(B101,$B$2)-B101</f>
        <v/>
      </c>
      <c r="J101" s="25">
        <f>IF(MOD(B101,C101)=0,"はい","いいえ")</f>
        <v/>
      </c>
    </row>
    <row r="102">
      <c r="A102" s="8" t="n">
        <v>97</v>
      </c>
      <c r="B102" s="3" t="n">
        <v>27762</v>
      </c>
      <c r="C102" s="24" t="n">
        <v>6</v>
      </c>
      <c r="D102" s="14">
        <f>B102/C102</f>
        <v/>
      </c>
      <c r="E102" s="7">
        <f>FLOOR(B102/C102,$B$2)</f>
        <v/>
      </c>
      <c r="F102" s="7">
        <f>B102-(C102-1)*E102</f>
        <v/>
      </c>
      <c r="G102" s="9">
        <f>F102/D102</f>
        <v/>
      </c>
      <c r="H102" s="7">
        <f>CEILING(B102/C102,$B$2)*C102-B102</f>
        <v/>
      </c>
      <c r="I102" s="7">
        <f>CEILING(B102,$B$2)-B102</f>
        <v/>
      </c>
      <c r="J102" s="25">
        <f>IF(MOD(B102,C102)=0,"はい","いいえ")</f>
        <v/>
      </c>
    </row>
    <row r="103">
      <c r="A103" s="8" t="n">
        <v>98</v>
      </c>
      <c r="B103" s="3" t="n">
        <v>26416</v>
      </c>
      <c r="C103" s="24" t="n">
        <v>6</v>
      </c>
      <c r="D103" s="14">
        <f>B103/C103</f>
        <v/>
      </c>
      <c r="E103" s="7">
        <f>FLOOR(B103/C103,$B$2)</f>
        <v/>
      </c>
      <c r="F103" s="7">
        <f>B103-(C103-1)*E103</f>
        <v/>
      </c>
      <c r="G103" s="9">
        <f>F103/D103</f>
        <v/>
      </c>
      <c r="H103" s="7">
        <f>CEILING(B103/C103,$B$2)*C103-B103</f>
        <v/>
      </c>
      <c r="I103" s="7">
        <f>CEILING(B103,$B$2)-B103</f>
        <v/>
      </c>
      <c r="J103" s="25">
        <f>IF(MOD(B103,C103)=0,"はい","いいえ")</f>
        <v/>
      </c>
    </row>
    <row r="104">
      <c r="A104" s="8" t="n">
        <v>99</v>
      </c>
      <c r="B104" s="3" t="n">
        <v>63292</v>
      </c>
      <c r="C104" s="24" t="n">
        <v>12</v>
      </c>
      <c r="D104" s="14">
        <f>B104/C104</f>
        <v/>
      </c>
      <c r="E104" s="7">
        <f>FLOOR(B104/C104,$B$2)</f>
        <v/>
      </c>
      <c r="F104" s="7">
        <f>B104-(C104-1)*E104</f>
        <v/>
      </c>
      <c r="G104" s="9">
        <f>F104/D104</f>
        <v/>
      </c>
      <c r="H104" s="7">
        <f>CEILING(B104/C104,$B$2)*C104-B104</f>
        <v/>
      </c>
      <c r="I104" s="7">
        <f>CEILING(B104,$B$2)-B104</f>
        <v/>
      </c>
      <c r="J104" s="25">
        <f>IF(MOD(B104,C104)=0,"はい","いいえ")</f>
        <v/>
      </c>
    </row>
    <row r="105">
      <c r="A105" s="8" t="n">
        <v>100</v>
      </c>
      <c r="B105" s="3" t="n">
        <v>64317</v>
      </c>
      <c r="C105" s="24" t="n">
        <v>10</v>
      </c>
      <c r="D105" s="14">
        <f>B105/C105</f>
        <v/>
      </c>
      <c r="E105" s="7">
        <f>FLOOR(B105/C105,$B$2)</f>
        <v/>
      </c>
      <c r="F105" s="7">
        <f>B105-(C105-1)*E105</f>
        <v/>
      </c>
      <c r="G105" s="9">
        <f>F105/D105</f>
        <v/>
      </c>
      <c r="H105" s="7">
        <f>CEILING(B105/C105,$B$2)*C105-B105</f>
        <v/>
      </c>
      <c r="I105" s="7">
        <f>CEILING(B105,$B$2)-B105</f>
        <v/>
      </c>
      <c r="J105" s="25">
        <f>IF(MOD(B105,C105)=0,"はい","いいえ")</f>
        <v/>
      </c>
    </row>
  </sheetData>
  <conditionalFormatting sqref="G6:G105">
    <cfRule type="expression" priority="1" dxfId="0">
      <formula>AND($G6&lt;&gt;"",$G6&gt;=2)</formula>
    </cfRule>
  </conditionalFormatting>
  <dataValidations count="1">
    <dataValidation sqref="B2" showDropDown="0" showInputMessage="0" showErrorMessage="0" allowBlank="0" error="1、10、100、500、1000のどれかを選ぶ" type="list">
      <formula1>"1,10,100,500,1000"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使い方</t>
        </is>
      </c>
    </row>
    <row r="3">
      <c r="A3" t="inlineStr">
        <is>
          <t>1 1_均等 のB4に合計、B5に人数、B6に集める単位を入れる。単位は1、10、100、500、1000から選ぶ。</t>
        </is>
      </c>
    </row>
    <row r="4">
      <c r="A4" t="inlineStr">
        <is>
          <t>2 10行目から13行目に、4つの集め方が並ぶ。I列が1.5倍を超えると赤くなる。</t>
        </is>
      </c>
    </row>
    <row r="5">
      <c r="A5" t="inlineStr">
        <is>
          <t>3 役職で差をつけるときは 2_傾斜 に名前と重みを入れる。F列が集める額になる。</t>
        </is>
      </c>
    </row>
    <row r="6">
      <c r="A6" t="inlineStr"/>
    </row>
    <row r="7">
      <c r="A7" t="inlineStr">
        <is>
          <t>2_傾斜 のE列は、各自の額をROUNDで単位に丸めたもの。足すと合計と合わないことが多い。</t>
        </is>
      </c>
    </row>
    <row r="8">
      <c r="A8" t="inlineStr">
        <is>
          <t>F列は、まず全員を単位で切り捨て、足りない分を、切り捨てで消えた額の大きい人から1単位ずつ足している。</t>
        </is>
      </c>
    </row>
    <row r="9">
      <c r="A9" t="inlineStr">
        <is>
          <t>余りが同じ人が並んだときは、上の行の人を先にしている。役職の高い人を上に並べておくと、その人が先に足される。</t>
        </is>
      </c>
    </row>
    <row r="10">
      <c r="A10" t="inlineStr"/>
    </row>
    <row r="11">
      <c r="A11" t="inlineStr">
        <is>
          <t>H列からL列は計算用の列。重みを100倍して整数にし、割り算の余りを整数のまま比べている。</t>
        </is>
      </c>
    </row>
    <row r="12">
      <c r="A12" t="inlineStr">
        <is>
          <t>小数のまま比べると、余りが同じはずの2人がわずかな誤差で順番を入れ替えることがある。</t>
        </is>
      </c>
    </row>
    <row r="13">
      <c r="A13" t="inlineStr"/>
    </row>
    <row r="14">
      <c r="A14" t="inlineStr">
        <is>
          <t>3_100件 の合計と人数は、乱数で作った架空の会。B2の単位を変えると、右の集計が変わる。</t>
        </is>
      </c>
    </row>
    <row r="15">
      <c r="A15" t="inlineStr"/>
    </row>
    <row r="16">
      <c r="A16" t="inlineStr">
        <is>
          <t>会社が費用の一部を出すときの経理の扱いは、この表では見ていない。国税庁のタックスアンサーNo.5265を見る。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2026-10-06T01:12:23Z</dcterms:created>
  <dcterms:modified xmlns:dcterms="http://purl.org/dc/terms/" xmlns:xsi="http://www.w3.org/2001/XMLSchema-instance" xsi:type="dcterms:W3CDTF">2026-10-06T01:12:23Z</dcterms:modified>
</cp:coreProperties>
</file>